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<sst xmlns="http://schemas.openxmlformats.org/spreadsheetml/2006/main" count="36">
  <si>
    <t>4月20</t>
  </si>
  <si>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</si>
  <si>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</si>
  <si>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</si>
  <si>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</si>
  <si>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</si>
  <si>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</si>
  <si>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</si>
  <si>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</si>
  <si>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</si>
  <si>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</si>
  <si>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池子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</si>
  <si>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</si>
  <si>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</si>
  <si>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</si>
  <si>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</si>
  <si>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</si>
  <si>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</si>
  <si>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</si>
  <si>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</si>
  <si>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</si>
  <si>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</si>
  <si>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</si>
  <si>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</si>
  <si>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</si>
  <si>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</si>
  <si>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空白</t>
  </si>
  <si>
    <t>重铬酸钾</t>
  </si>
  <si>
    <t>一级沉淀池出水</t>
  </si>
  <si>
    <t>砂滤池出水</t>
  </si>
  <si>
    <t>二级沉淀池出水</t>
  </si>
  <si>
    <t>好氧池出水</t>
  </si>
  <si>
    <t>缺氧池出水</t>
  </si>
  <si>
    <t>沼气池进水（有雨）</t>
  </si>
  <si>
    <t>沼气池出水</t>
  </si>
  <si>
    <t>cod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</si>
</sst>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00_ "/>
    <numFmt numFmtId="44" formatCode="_ &quot;￥&quot;* #,##0.00_ ;_ &quot;￥&quot;* \-#,##0.00_ ;_ &quot;￥&quot;* &quot;-&quot;??_ ;_ @_ "/>
    <numFmt numFmtId="177" formatCode="0.000_ "/>
    <numFmt numFmtId="178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7" fillId="20" borderId="12" applyNumberFormat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16" fillId="29" borderId="11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8" fontId="0" fillId="0" borderId="1" xfId="0" applyNumberForma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178" fontId="0" fillId="0" borderId="2" xfId="0" applyNumberFormat="1" applyFill="1" applyBorder="1" applyAlignment="1">
      <alignment vertical="center" wrapText="1"/>
    </xf>
    <xf numFmtId="178" fontId="0" fillId="0" borderId="3" xfId="0" applyNumberFormat="1" applyFill="1" applyBorder="1" applyAlignment="1">
      <alignment vertical="center" wrapText="1"/>
    </xf>
    <xf numFmtId="178" fontId="0" fillId="0" borderId="4" xfId="0" applyNumberFormat="1" applyFill="1" applyBorder="1" applyAlignment="1">
      <alignment horizontal="center" vertical="center" wrapText="1"/>
    </xf>
    <xf numFmtId="178" fontId="0" fillId="0" borderId="5" xfId="0" applyNumberFormat="1" applyFill="1" applyBorder="1" applyAlignment="1">
      <alignment vertical="center" wrapText="1"/>
    </xf>
    <xf numFmtId="178" fontId="0" fillId="0" borderId="5" xfId="0" applyNumberForma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177" fontId="0" fillId="0" borderId="1" xfId="0" applyNumberFormat="1" applyFill="1" applyBorder="1" applyAlignment="1">
      <alignment vertical="center" wrapText="1"/>
    </xf>
    <xf numFmtId="177" fontId="0" fillId="0" borderId="1" xfId="0" applyNumberFormat="1" applyFill="1" applyBorder="1" applyAlignment="1">
      <alignment vertical="center"/>
    </xf>
    <xf numFmtId="176" fontId="0" fillId="0" borderId="1" xfId="0" applyNumberFormat="1" applyBorder="1">
      <alignment vertical="center"/>
    </xf>
    <xf numFmtId="176" fontId="0" fillId="0" borderId="1" xfId="0" applyNumberFormat="1" applyFill="1" applyBorder="1" applyAlignment="1">
      <alignment vertical="center" wrapText="1"/>
    </xf>
    <xf numFmtId="176" fontId="0" fillId="0" borderId="1" xfId="0" applyNumberForma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37"/>
  <sheetViews>
    <sheetView tabSelected="1" workbookViewId="0">
      <selection activeCell="J18" sqref="J18"/>
    </sheetView>
  </sheetViews>
  <sheetFormatPr defaultColWidth="8.88888888888889" defaultRowHeight="14.4"/>
  <cols>
    <col min="6" max="7" width="12.8888888888889"/>
    <col min="12" max="13" width="9.66666666666667"/>
    <col min="17" max="18" width="12.8888888888889"/>
  </cols>
  <sheetData>
    <row r="1" ht="15.9" spans="1:20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0" t="s">
        <v>2</v>
      </c>
      <c r="L1" s="10"/>
      <c r="M1" s="10"/>
      <c r="N1" s="1" t="s">
        <v>3</v>
      </c>
      <c r="O1" s="1"/>
      <c r="P1" s="1"/>
      <c r="Q1" s="1" t="s">
        <v>4</v>
      </c>
      <c r="R1" s="1" t="s">
        <v>5</v>
      </c>
      <c r="S1" s="1" t="s">
        <v>6</v>
      </c>
      <c r="T1" s="1" t="s">
        <v>7</v>
      </c>
    </row>
    <row r="2" ht="15.9" spans="1:20">
      <c r="A2" s="1"/>
      <c r="B2" s="1"/>
      <c r="C2" s="1" t="s">
        <v>8</v>
      </c>
      <c r="D2" s="1"/>
      <c r="E2" s="1"/>
      <c r="F2" s="1" t="s">
        <v>9</v>
      </c>
      <c r="G2" s="1"/>
      <c r="H2" s="1"/>
      <c r="I2" s="1" t="s">
        <v>10</v>
      </c>
      <c r="J2" s="1"/>
      <c r="K2" s="11" t="s">
        <v>8</v>
      </c>
      <c r="L2" s="11" t="s">
        <v>9</v>
      </c>
      <c r="M2" s="11" t="s">
        <v>10</v>
      </c>
      <c r="N2" s="2" t="s">
        <v>8</v>
      </c>
      <c r="O2" s="2" t="s">
        <v>9</v>
      </c>
      <c r="P2" s="2" t="s">
        <v>10</v>
      </c>
      <c r="Q2" s="1"/>
      <c r="R2" s="1"/>
      <c r="S2" s="2"/>
      <c r="T2" s="1"/>
    </row>
    <row r="3" ht="35.7" customHeight="1" spans="1:20">
      <c r="A3" s="2"/>
      <c r="B3" s="2" t="s">
        <v>11</v>
      </c>
      <c r="C3" s="2">
        <v>15.5</v>
      </c>
      <c r="D3" s="2">
        <v>16.22</v>
      </c>
      <c r="E3" s="2">
        <v>0.72</v>
      </c>
      <c r="F3" s="2">
        <v>16.22</v>
      </c>
      <c r="G3" s="2">
        <v>17</v>
      </c>
      <c r="H3" s="2">
        <v>0.78</v>
      </c>
      <c r="I3" s="2"/>
      <c r="J3" s="2"/>
      <c r="K3" s="11"/>
      <c r="L3" s="11"/>
      <c r="M3" s="11"/>
      <c r="N3" s="12">
        <v>0.688</v>
      </c>
      <c r="O3" s="12">
        <v>0.684</v>
      </c>
      <c r="P3" s="12"/>
      <c r="Q3" s="2">
        <v>6.92</v>
      </c>
      <c r="R3" s="2">
        <v>1.27</v>
      </c>
      <c r="S3" s="2"/>
      <c r="T3" s="17">
        <v>23.4</v>
      </c>
    </row>
    <row r="4" ht="15.9" spans="1:20">
      <c r="A4" s="2" t="s">
        <v>12</v>
      </c>
      <c r="B4" s="2" t="s">
        <v>13</v>
      </c>
      <c r="C4" s="2">
        <v>12.32</v>
      </c>
      <c r="D4" s="2">
        <v>14.92</v>
      </c>
      <c r="E4" s="2" t="str">
        <f t="shared" ref="E4:E12" si="0">IMSUB(D4,C4)</f>
        <v>2.6</v>
      </c>
      <c r="F4" s="2">
        <v>14.92</v>
      </c>
      <c r="G4" s="2">
        <v>15.5</v>
      </c>
      <c r="H4" s="2" t="str">
        <f>IMSUB(G4,F4)</f>
        <v>0.58</v>
      </c>
      <c r="I4" s="2"/>
      <c r="J4" s="2"/>
      <c r="K4" s="11"/>
      <c r="L4" s="11"/>
      <c r="M4" s="11"/>
      <c r="N4" s="13">
        <v>0.31</v>
      </c>
      <c r="O4" s="13">
        <v>0.318</v>
      </c>
      <c r="P4" s="13"/>
      <c r="Q4" s="2">
        <v>6.93</v>
      </c>
      <c r="R4" s="2">
        <v>1.58</v>
      </c>
      <c r="S4" s="2"/>
      <c r="T4" s="17">
        <v>23.4</v>
      </c>
    </row>
    <row r="5" ht="15.9" spans="1:20">
      <c r="A5" s="2" t="s">
        <v>14</v>
      </c>
      <c r="B5" s="2" t="s">
        <v>15</v>
      </c>
      <c r="C5" s="2">
        <v>9.22</v>
      </c>
      <c r="D5" s="2">
        <v>10.81</v>
      </c>
      <c r="E5" s="2" t="str">
        <f t="shared" si="0"/>
        <v>1.59</v>
      </c>
      <c r="F5" s="2">
        <v>10.81</v>
      </c>
      <c r="G5" s="2">
        <v>12.32</v>
      </c>
      <c r="H5" s="2" t="str">
        <f t="shared" ref="H5:H24" si="1">IMSUB(G5,F5)</f>
        <v>1.51</v>
      </c>
      <c r="I5" s="2"/>
      <c r="J5" s="2"/>
      <c r="K5" s="11"/>
      <c r="L5" s="11"/>
      <c r="M5" s="11"/>
      <c r="N5" s="12">
        <v>0.228</v>
      </c>
      <c r="O5" s="12">
        <v>0.237</v>
      </c>
      <c r="P5" s="12"/>
      <c r="Q5" s="2">
        <v>6.96</v>
      </c>
      <c r="R5" s="2">
        <v>1.49</v>
      </c>
      <c r="S5" s="2"/>
      <c r="T5" s="17">
        <v>23.4</v>
      </c>
    </row>
    <row r="6" ht="15.9" spans="1:20">
      <c r="A6" s="2" t="s">
        <v>16</v>
      </c>
      <c r="B6" s="2" t="s">
        <v>17</v>
      </c>
      <c r="C6" s="2">
        <v>6</v>
      </c>
      <c r="D6" s="2">
        <v>7.52</v>
      </c>
      <c r="E6" s="2" t="str">
        <f t="shared" si="0"/>
        <v>1.52</v>
      </c>
      <c r="F6" s="2">
        <v>7.52</v>
      </c>
      <c r="G6" s="2">
        <v>9.22</v>
      </c>
      <c r="H6" s="2" t="str">
        <f t="shared" si="1"/>
        <v>1.7</v>
      </c>
      <c r="I6" s="2"/>
      <c r="J6" s="2"/>
      <c r="K6" s="11"/>
      <c r="L6" s="11"/>
      <c r="M6" s="11"/>
      <c r="N6" s="12">
        <v>0.277</v>
      </c>
      <c r="O6" s="12">
        <v>0.227</v>
      </c>
      <c r="P6" s="12"/>
      <c r="Q6" s="2">
        <v>6.94</v>
      </c>
      <c r="R6" s="2">
        <v>1.57</v>
      </c>
      <c r="S6" s="2"/>
      <c r="T6" s="17">
        <v>23.4</v>
      </c>
    </row>
    <row r="7" ht="15.9" spans="1:20">
      <c r="A7" s="2" t="s">
        <v>18</v>
      </c>
      <c r="B7" s="2" t="s">
        <v>19</v>
      </c>
      <c r="C7" s="2">
        <v>2.63</v>
      </c>
      <c r="D7" s="2">
        <v>4.05</v>
      </c>
      <c r="E7" s="2" t="str">
        <f t="shared" si="0"/>
        <v>1.42</v>
      </c>
      <c r="F7" s="2">
        <v>4.05</v>
      </c>
      <c r="G7" s="2">
        <v>6</v>
      </c>
      <c r="H7" s="2" t="str">
        <f t="shared" si="1"/>
        <v>1.95</v>
      </c>
      <c r="I7" s="2"/>
      <c r="J7" s="2"/>
      <c r="K7" s="11"/>
      <c r="L7" s="11"/>
      <c r="M7" s="11"/>
      <c r="N7" s="12">
        <v>0.207</v>
      </c>
      <c r="O7" s="12">
        <v>0.205</v>
      </c>
      <c r="P7" s="12"/>
      <c r="Q7" s="2">
        <v>6.92</v>
      </c>
      <c r="R7" s="2">
        <v>1.8</v>
      </c>
      <c r="S7" s="2"/>
      <c r="T7" s="17">
        <v>23.2</v>
      </c>
    </row>
    <row r="8" ht="30.3" spans="1:20">
      <c r="A8" s="2" t="s">
        <v>20</v>
      </c>
      <c r="B8" s="2" t="s">
        <v>21</v>
      </c>
      <c r="C8" s="2">
        <v>1</v>
      </c>
      <c r="D8" s="2">
        <v>2.61</v>
      </c>
      <c r="E8" s="2" t="str">
        <f t="shared" si="0"/>
        <v>1.61</v>
      </c>
      <c r="F8" s="2">
        <v>1.03</v>
      </c>
      <c r="G8" s="2">
        <v>2.63</v>
      </c>
      <c r="H8" s="2" t="str">
        <f t="shared" si="1"/>
        <v>1.6</v>
      </c>
      <c r="I8" s="2"/>
      <c r="J8" s="2"/>
      <c r="K8" s="11"/>
      <c r="L8" s="11"/>
      <c r="M8" s="11"/>
      <c r="N8" s="12">
        <v>0.204</v>
      </c>
      <c r="O8" s="12">
        <v>0.216</v>
      </c>
      <c r="P8" s="12"/>
      <c r="Q8" s="2">
        <v>6.93</v>
      </c>
      <c r="R8" s="2">
        <v>1.63</v>
      </c>
      <c r="S8" s="2"/>
      <c r="T8" s="17">
        <v>23.7</v>
      </c>
    </row>
    <row r="9" ht="30.3" spans="1:20">
      <c r="A9" s="2" t="s">
        <v>22</v>
      </c>
      <c r="B9" s="2" t="s">
        <v>23</v>
      </c>
      <c r="C9" s="2">
        <v>19.25</v>
      </c>
      <c r="D9" s="2">
        <v>20.8</v>
      </c>
      <c r="E9" s="2" t="str">
        <f t="shared" si="0"/>
        <v>1.55</v>
      </c>
      <c r="F9" s="2">
        <v>20.8</v>
      </c>
      <c r="G9" s="2">
        <v>22.5</v>
      </c>
      <c r="H9" s="2" t="str">
        <f t="shared" si="1"/>
        <v>1.7</v>
      </c>
      <c r="I9" s="2"/>
      <c r="J9" s="2"/>
      <c r="K9" s="11"/>
      <c r="L9" s="11"/>
      <c r="M9" s="11"/>
      <c r="N9" s="12">
        <v>0.168</v>
      </c>
      <c r="O9" s="12">
        <v>0.172</v>
      </c>
      <c r="P9" s="12"/>
      <c r="Q9" s="2">
        <v>6.95</v>
      </c>
      <c r="R9" s="2">
        <v>1.58</v>
      </c>
      <c r="S9" s="2"/>
      <c r="T9" s="17">
        <v>23.4</v>
      </c>
    </row>
    <row r="10" ht="30.3" spans="1:20">
      <c r="A10" s="2" t="s">
        <v>24</v>
      </c>
      <c r="B10" s="2" t="s">
        <v>25</v>
      </c>
      <c r="C10" s="2">
        <v>16.2</v>
      </c>
      <c r="D10" s="2">
        <v>17.79</v>
      </c>
      <c r="E10" s="2" t="str">
        <f t="shared" si="0"/>
        <v>1.59</v>
      </c>
      <c r="F10" s="2">
        <v>17.78</v>
      </c>
      <c r="G10" s="2">
        <v>19.25</v>
      </c>
      <c r="H10" s="2" t="str">
        <f t="shared" si="1"/>
        <v>1.47</v>
      </c>
      <c r="I10" s="2"/>
      <c r="J10" s="2"/>
      <c r="K10" s="11"/>
      <c r="L10" s="11"/>
      <c r="M10" s="11"/>
      <c r="N10" s="12">
        <v>0.253</v>
      </c>
      <c r="O10" s="12">
        <v>0.243</v>
      </c>
      <c r="P10" s="12"/>
      <c r="Q10" s="2">
        <v>6.92</v>
      </c>
      <c r="R10" s="2">
        <v>1.62</v>
      </c>
      <c r="S10" s="2"/>
      <c r="T10" s="17">
        <v>23.4</v>
      </c>
    </row>
    <row r="11" ht="15.9" spans="1:20">
      <c r="A11" s="2"/>
      <c r="B11" s="2" t="s">
        <v>26</v>
      </c>
      <c r="C11" s="2">
        <v>13</v>
      </c>
      <c r="D11" s="2">
        <v>14.5</v>
      </c>
      <c r="E11" s="2" t="str">
        <f t="shared" si="0"/>
        <v>1.5</v>
      </c>
      <c r="F11" s="2">
        <v>14.5</v>
      </c>
      <c r="G11" s="2">
        <v>16.2</v>
      </c>
      <c r="H11" s="2" t="str">
        <f t="shared" si="1"/>
        <v>1.7</v>
      </c>
      <c r="I11" s="2"/>
      <c r="J11" s="2"/>
      <c r="K11" s="11"/>
      <c r="L11" s="11"/>
      <c r="M11" s="11"/>
      <c r="N11" s="12"/>
      <c r="O11" s="12"/>
      <c r="P11" s="12"/>
      <c r="R11" s="2"/>
      <c r="S11" s="2"/>
      <c r="T11" s="2"/>
    </row>
    <row r="12" ht="15.9" spans="1:20">
      <c r="A12" s="1" t="s">
        <v>27</v>
      </c>
      <c r="B12" s="1"/>
      <c r="C12" s="2">
        <v>1.3</v>
      </c>
      <c r="D12" s="2">
        <v>13</v>
      </c>
      <c r="E12" s="2" t="str">
        <f t="shared" si="0"/>
        <v>11.7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ht="15.15" spans="1:20">
      <c r="A13" s="3"/>
      <c r="B13" s="3"/>
      <c r="C13" s="3"/>
      <c r="D13" s="3"/>
      <c r="E13" s="4"/>
      <c r="F13" s="3"/>
      <c r="G13" s="3"/>
      <c r="H13" s="4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15" spans="5:9">
      <c r="E14" s="5"/>
      <c r="H14" s="5"/>
      <c r="I14" s="3"/>
    </row>
    <row r="15" ht="15.9" spans="1:20">
      <c r="A15" s="1" t="s">
        <v>0</v>
      </c>
      <c r="B15" s="1"/>
      <c r="C15" s="1" t="s">
        <v>1</v>
      </c>
      <c r="D15" s="1"/>
      <c r="E15" s="2"/>
      <c r="F15" s="1"/>
      <c r="G15" s="1"/>
      <c r="H15" s="2"/>
      <c r="I15" s="1"/>
      <c r="J15" s="1"/>
      <c r="K15" s="10" t="s">
        <v>2</v>
      </c>
      <c r="L15" s="10"/>
      <c r="M15" s="10"/>
      <c r="N15" s="1" t="s">
        <v>3</v>
      </c>
      <c r="O15" s="1"/>
      <c r="P15" s="1"/>
      <c r="Q15" s="1" t="s">
        <v>4</v>
      </c>
      <c r="R15" s="1" t="s">
        <v>5</v>
      </c>
      <c r="S15" s="1" t="s">
        <v>6</v>
      </c>
      <c r="T15" s="1" t="s">
        <v>7</v>
      </c>
    </row>
    <row r="16" ht="15.9" spans="1:20">
      <c r="A16" s="1"/>
      <c r="B16" s="1"/>
      <c r="C16" s="1" t="s">
        <v>8</v>
      </c>
      <c r="D16" s="1"/>
      <c r="E16" s="2" t="e">
        <f t="shared" ref="E16:E25" si="2">IMSUB(D16,C16)</f>
        <v>#NUM!</v>
      </c>
      <c r="F16" s="1" t="s">
        <v>9</v>
      </c>
      <c r="G16" s="1"/>
      <c r="H16" s="2" t="e">
        <f t="shared" si="1"/>
        <v>#NUM!</v>
      </c>
      <c r="I16" s="1" t="s">
        <v>10</v>
      </c>
      <c r="J16" s="1"/>
      <c r="K16" s="11" t="s">
        <v>8</v>
      </c>
      <c r="L16" s="11" t="s">
        <v>9</v>
      </c>
      <c r="M16" s="11" t="s">
        <v>10</v>
      </c>
      <c r="N16" s="2" t="s">
        <v>8</v>
      </c>
      <c r="O16" s="2" t="s">
        <v>9</v>
      </c>
      <c r="P16" s="2" t="s">
        <v>10</v>
      </c>
      <c r="Q16" s="1"/>
      <c r="R16" s="1"/>
      <c r="S16" s="2"/>
      <c r="T16" s="1"/>
    </row>
    <row r="17" ht="15.9" spans="1:20">
      <c r="A17" s="6" t="s">
        <v>28</v>
      </c>
      <c r="B17" s="7"/>
      <c r="C17" s="2">
        <v>13.45</v>
      </c>
      <c r="D17" s="2">
        <v>15.12</v>
      </c>
      <c r="E17" s="2" t="str">
        <f t="shared" si="2"/>
        <v>1.67</v>
      </c>
      <c r="F17" s="2">
        <v>15.12</v>
      </c>
      <c r="G17" s="2">
        <v>16.8</v>
      </c>
      <c r="H17" s="2" t="str">
        <f t="shared" si="1"/>
        <v>1.68</v>
      </c>
      <c r="I17" s="2"/>
      <c r="J17" s="2"/>
      <c r="K17" s="11"/>
      <c r="L17" s="11"/>
      <c r="M17" s="11"/>
      <c r="N17" s="12">
        <v>0.503</v>
      </c>
      <c r="O17" s="12">
        <v>0.487</v>
      </c>
      <c r="Q17" s="2"/>
      <c r="R17" s="2"/>
      <c r="S17" s="2"/>
      <c r="T17" s="17"/>
    </row>
    <row r="18" ht="15.9" spans="1:20">
      <c r="A18" s="6" t="s">
        <v>29</v>
      </c>
      <c r="B18" s="8"/>
      <c r="C18" s="2">
        <v>16.8</v>
      </c>
      <c r="D18" s="2">
        <v>18.12</v>
      </c>
      <c r="E18" s="2" t="str">
        <f t="shared" si="2"/>
        <v>1.32</v>
      </c>
      <c r="F18" s="2">
        <v>18.12</v>
      </c>
      <c r="G18" s="2">
        <v>19.6</v>
      </c>
      <c r="H18" s="2" t="str">
        <f t="shared" si="1"/>
        <v>1.48</v>
      </c>
      <c r="I18" s="2"/>
      <c r="J18" s="2"/>
      <c r="K18" s="11"/>
      <c r="L18" s="11"/>
      <c r="M18" s="11"/>
      <c r="N18" s="13">
        <v>0.379</v>
      </c>
      <c r="O18" s="13">
        <v>0.363</v>
      </c>
      <c r="P18" s="12"/>
      <c r="Q18" s="2"/>
      <c r="R18" s="2"/>
      <c r="S18" s="2"/>
      <c r="T18" s="17"/>
    </row>
    <row r="19" ht="15.9" spans="1:20">
      <c r="A19" s="6" t="s">
        <v>30</v>
      </c>
      <c r="B19" s="8"/>
      <c r="C19" s="2">
        <v>19.6</v>
      </c>
      <c r="D19" s="2">
        <v>20.85</v>
      </c>
      <c r="E19" s="2" t="str">
        <f t="shared" si="2"/>
        <v>1.25</v>
      </c>
      <c r="F19" s="2">
        <v>20.85</v>
      </c>
      <c r="G19" s="2">
        <v>22.3</v>
      </c>
      <c r="H19" s="2" t="str">
        <f t="shared" si="1"/>
        <v>1.45</v>
      </c>
      <c r="I19" s="2"/>
      <c r="J19" s="2"/>
      <c r="K19" s="11"/>
      <c r="L19" s="11"/>
      <c r="M19" s="11"/>
      <c r="N19" s="12">
        <v>0.404</v>
      </c>
      <c r="O19" s="12">
        <v>0.395</v>
      </c>
      <c r="P19" s="13"/>
      <c r="Q19" s="2"/>
      <c r="R19" s="2"/>
      <c r="S19" s="2"/>
      <c r="T19" s="17"/>
    </row>
    <row r="20" ht="15.9" spans="1:20">
      <c r="A20" s="6" t="s">
        <v>31</v>
      </c>
      <c r="B20" s="8"/>
      <c r="C20" s="2">
        <v>2.8</v>
      </c>
      <c r="D20" s="2">
        <v>3.82</v>
      </c>
      <c r="E20" s="2" t="str">
        <f t="shared" si="2"/>
        <v>1.02</v>
      </c>
      <c r="F20" s="2">
        <v>3.82</v>
      </c>
      <c r="G20" s="2">
        <v>5.13</v>
      </c>
      <c r="H20" s="2" t="str">
        <f t="shared" si="1"/>
        <v>1.31</v>
      </c>
      <c r="I20" s="2"/>
      <c r="J20" s="2"/>
      <c r="K20" s="11"/>
      <c r="L20" s="11"/>
      <c r="M20" s="11"/>
      <c r="N20" s="12">
        <v>0.405</v>
      </c>
      <c r="O20" s="12">
        <v>0.415</v>
      </c>
      <c r="P20" s="12"/>
      <c r="Q20" s="2"/>
      <c r="R20" s="2"/>
      <c r="S20" s="2"/>
      <c r="T20" s="17"/>
    </row>
    <row r="21" ht="15.9" spans="1:20">
      <c r="A21" s="6" t="s">
        <v>32</v>
      </c>
      <c r="B21" s="8"/>
      <c r="C21" s="2">
        <v>5.13</v>
      </c>
      <c r="D21" s="2">
        <v>6.71</v>
      </c>
      <c r="E21" s="2" t="str">
        <f t="shared" si="2"/>
        <v>1.58</v>
      </c>
      <c r="F21" s="2">
        <v>6.71</v>
      </c>
      <c r="G21" s="2">
        <v>8.3</v>
      </c>
      <c r="H21" s="2" t="str">
        <f t="shared" si="1"/>
        <v>1.59</v>
      </c>
      <c r="I21" s="2"/>
      <c r="J21" s="2"/>
      <c r="K21" s="11"/>
      <c r="L21" s="11"/>
      <c r="M21" s="11"/>
      <c r="N21" s="12">
        <v>0.522</v>
      </c>
      <c r="O21" s="12">
        <v>0.523</v>
      </c>
      <c r="P21" s="12"/>
      <c r="Q21" s="2"/>
      <c r="R21" s="2"/>
      <c r="S21" s="2"/>
      <c r="T21" s="17"/>
    </row>
    <row r="22" ht="15.9" spans="1:20">
      <c r="A22" s="6" t="s">
        <v>33</v>
      </c>
      <c r="B22" s="8"/>
      <c r="C22" s="2">
        <v>8.3</v>
      </c>
      <c r="D22" s="2">
        <v>9.87</v>
      </c>
      <c r="E22" s="2" t="str">
        <f t="shared" si="2"/>
        <v>1.57</v>
      </c>
      <c r="F22" s="2">
        <v>9.87</v>
      </c>
      <c r="G22" s="2">
        <v>11.3</v>
      </c>
      <c r="H22" s="2" t="str">
        <f t="shared" si="1"/>
        <v>1.43</v>
      </c>
      <c r="I22" s="2"/>
      <c r="J22" s="2"/>
      <c r="K22" s="11"/>
      <c r="L22" s="11"/>
      <c r="M22" s="11"/>
      <c r="N22" s="12">
        <v>0.634</v>
      </c>
      <c r="O22" s="12">
        <v>0.637</v>
      </c>
      <c r="P22" s="12"/>
      <c r="Q22" s="2"/>
      <c r="R22" s="2"/>
      <c r="S22" s="2"/>
      <c r="T22" s="17"/>
    </row>
    <row r="23" ht="15.9" spans="1:20">
      <c r="A23" s="6" t="s">
        <v>34</v>
      </c>
      <c r="B23" s="8"/>
      <c r="C23" s="2">
        <v>11.3</v>
      </c>
      <c r="D23" s="2">
        <v>12.3</v>
      </c>
      <c r="E23" s="2" t="str">
        <f t="shared" si="2"/>
        <v>1</v>
      </c>
      <c r="F23" s="2">
        <v>12.3</v>
      </c>
      <c r="G23" s="2">
        <v>13.61</v>
      </c>
      <c r="H23" s="2" t="str">
        <f t="shared" si="1"/>
        <v>1.31</v>
      </c>
      <c r="I23" s="2"/>
      <c r="J23" s="2"/>
      <c r="K23" s="11"/>
      <c r="L23" s="11"/>
      <c r="M23" s="11"/>
      <c r="N23" s="12">
        <v>0.777</v>
      </c>
      <c r="O23" s="12">
        <v>0.789</v>
      </c>
      <c r="P23" s="12"/>
      <c r="Q23" s="2"/>
      <c r="R23" s="2"/>
      <c r="S23" s="2"/>
      <c r="T23" s="17"/>
    </row>
    <row r="24" ht="15.9" spans="1:20">
      <c r="A24" s="2"/>
      <c r="B24" s="2" t="s">
        <v>26</v>
      </c>
      <c r="C24" s="2">
        <v>13.61</v>
      </c>
      <c r="D24" s="2">
        <v>15.39</v>
      </c>
      <c r="E24" s="2" t="str">
        <f t="shared" si="2"/>
        <v>1.78</v>
      </c>
      <c r="F24" s="2">
        <v>15.39</v>
      </c>
      <c r="G24" s="2">
        <v>16.7</v>
      </c>
      <c r="H24" s="2" t="str">
        <f t="shared" si="1"/>
        <v>1.31</v>
      </c>
      <c r="I24" s="2"/>
      <c r="J24" s="2"/>
      <c r="K24" s="11"/>
      <c r="L24" s="11"/>
      <c r="M24" s="11"/>
      <c r="N24" s="12"/>
      <c r="O24" s="12"/>
      <c r="P24" s="12"/>
      <c r="Q24" s="2"/>
      <c r="R24" s="2"/>
      <c r="S24" s="2"/>
      <c r="T24" s="2"/>
    </row>
    <row r="25" ht="15.9" spans="1:20">
      <c r="A25" s="1" t="s">
        <v>27</v>
      </c>
      <c r="B25" s="1"/>
      <c r="C25" s="2">
        <v>1.5</v>
      </c>
      <c r="D25" s="2">
        <v>13.45</v>
      </c>
      <c r="E25" s="2" t="str">
        <f t="shared" si="2"/>
        <v>11.95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ht="15.15" spans="1:20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15"/>
    <row r="28" ht="15.9" spans="1:18">
      <c r="A28" s="9" t="s">
        <v>35</v>
      </c>
      <c r="B28" s="9" t="s">
        <v>8</v>
      </c>
      <c r="C28" s="9" t="s">
        <v>9</v>
      </c>
      <c r="E28" s="9"/>
      <c r="F28" s="9" t="s">
        <v>1</v>
      </c>
      <c r="G28" s="9" t="s">
        <v>8</v>
      </c>
      <c r="H28" s="9" t="s">
        <v>9</v>
      </c>
      <c r="K28" s="14" t="s">
        <v>3</v>
      </c>
      <c r="L28" s="14" t="s">
        <v>8</v>
      </c>
      <c r="M28" s="14" t="s">
        <v>9</v>
      </c>
      <c r="O28" s="14"/>
      <c r="P28" s="14" t="s">
        <v>3</v>
      </c>
      <c r="Q28" s="14" t="s">
        <v>8</v>
      </c>
      <c r="R28" s="14" t="s">
        <v>9</v>
      </c>
    </row>
    <row r="29" ht="15.9" spans="1:18">
      <c r="A29" s="2" t="s">
        <v>11</v>
      </c>
      <c r="B29" s="9">
        <f>(1.6-E3)*0.56</f>
        <v>0.4928</v>
      </c>
      <c r="C29" s="9">
        <f>(1.6-H3)*0.56</f>
        <v>0.4592</v>
      </c>
      <c r="E29" s="1" t="s">
        <v>28</v>
      </c>
      <c r="F29" s="2"/>
      <c r="G29" s="9">
        <f>(1.545-E17)*0.56</f>
        <v>-0.07</v>
      </c>
      <c r="H29" s="9">
        <f>(1.545-H17)*0.56</f>
        <v>-0.0756</v>
      </c>
      <c r="K29" s="15" t="s">
        <v>11</v>
      </c>
      <c r="L29" s="14">
        <f>N3/0.0095</f>
        <v>72.4210526315789</v>
      </c>
      <c r="M29" s="14">
        <f>O3/0.0095</f>
        <v>72</v>
      </c>
      <c r="O29" s="16" t="s">
        <v>28</v>
      </c>
      <c r="P29" s="15"/>
      <c r="Q29" s="14">
        <f>N17/0.0095</f>
        <v>52.9473684210526</v>
      </c>
      <c r="R29" s="14">
        <f>O17/0.0095</f>
        <v>51.2631578947368</v>
      </c>
    </row>
    <row r="30" ht="15.9" spans="1:18">
      <c r="A30" s="2" t="s">
        <v>12</v>
      </c>
      <c r="B30" s="9">
        <f t="shared" ref="B30:B36" si="3">(1.6-E4)*0.56</f>
        <v>-0.56</v>
      </c>
      <c r="C30" s="9">
        <f t="shared" ref="C30:C36" si="4">(1.6-H4)*0.56</f>
        <v>0.5712</v>
      </c>
      <c r="E30" s="1" t="s">
        <v>29</v>
      </c>
      <c r="F30" s="1"/>
      <c r="G30" s="9">
        <f t="shared" ref="G30:G35" si="5">(1.545-E18)*0.56</f>
        <v>0.126</v>
      </c>
      <c r="H30" s="9">
        <f t="shared" ref="H30:H35" si="6">(1.545-H18)*0.56</f>
        <v>0.0364</v>
      </c>
      <c r="K30" s="15" t="s">
        <v>12</v>
      </c>
      <c r="L30" s="14">
        <f t="shared" ref="L30:L36" si="7">N4/0.0095</f>
        <v>32.6315789473684</v>
      </c>
      <c r="M30" s="14">
        <f t="shared" ref="M30:M36" si="8">O4/0.0095</f>
        <v>33.4736842105263</v>
      </c>
      <c r="O30" s="16" t="s">
        <v>29</v>
      </c>
      <c r="P30" s="16"/>
      <c r="Q30" s="14">
        <f t="shared" ref="Q30:Q35" si="9">N18/0.0095</f>
        <v>39.8947368421053</v>
      </c>
      <c r="R30" s="14">
        <f t="shared" ref="R30:R35" si="10">O18/0.0095</f>
        <v>38.2105263157895</v>
      </c>
    </row>
    <row r="31" ht="15.9" spans="1:18">
      <c r="A31" s="2" t="s">
        <v>14</v>
      </c>
      <c r="B31" s="9">
        <f t="shared" si="3"/>
        <v>0.00560000000000001</v>
      </c>
      <c r="C31" s="9">
        <f t="shared" si="4"/>
        <v>0.0504</v>
      </c>
      <c r="E31" s="1" t="s">
        <v>30</v>
      </c>
      <c r="F31" s="1"/>
      <c r="G31" s="9">
        <f t="shared" si="5"/>
        <v>0.1652</v>
      </c>
      <c r="H31" s="9">
        <f t="shared" si="6"/>
        <v>0.0532</v>
      </c>
      <c r="K31" s="15" t="s">
        <v>14</v>
      </c>
      <c r="L31" s="14">
        <f t="shared" si="7"/>
        <v>24</v>
      </c>
      <c r="M31" s="14">
        <f t="shared" si="8"/>
        <v>24.9473684210526</v>
      </c>
      <c r="O31" s="16" t="s">
        <v>30</v>
      </c>
      <c r="P31" s="16"/>
      <c r="Q31" s="14">
        <f t="shared" si="9"/>
        <v>42.5263157894737</v>
      </c>
      <c r="R31" s="14">
        <f t="shared" si="10"/>
        <v>41.5789473684211</v>
      </c>
    </row>
    <row r="32" ht="15.9" spans="1:18">
      <c r="A32" s="2" t="s">
        <v>16</v>
      </c>
      <c r="B32" s="9">
        <f t="shared" si="3"/>
        <v>0.0448</v>
      </c>
      <c r="C32" s="9">
        <f t="shared" si="4"/>
        <v>-0.0559999999999999</v>
      </c>
      <c r="E32" s="1" t="s">
        <v>31</v>
      </c>
      <c r="F32" s="1"/>
      <c r="G32" s="9">
        <f t="shared" si="5"/>
        <v>0.294</v>
      </c>
      <c r="H32" s="9">
        <f t="shared" si="6"/>
        <v>0.1316</v>
      </c>
      <c r="K32" s="15" t="s">
        <v>16</v>
      </c>
      <c r="L32" s="14">
        <f t="shared" si="7"/>
        <v>29.1578947368421</v>
      </c>
      <c r="M32" s="14">
        <f t="shared" si="8"/>
        <v>23.8947368421053</v>
      </c>
      <c r="O32" s="16" t="s">
        <v>31</v>
      </c>
      <c r="P32" s="16"/>
      <c r="Q32" s="14">
        <f t="shared" si="9"/>
        <v>42.6315789473684</v>
      </c>
      <c r="R32" s="14">
        <f t="shared" si="10"/>
        <v>43.6842105263158</v>
      </c>
    </row>
    <row r="33" ht="15.9" spans="1:18">
      <c r="A33" s="2" t="s">
        <v>18</v>
      </c>
      <c r="B33" s="9">
        <f t="shared" si="3"/>
        <v>0.1008</v>
      </c>
      <c r="C33" s="9">
        <f t="shared" si="4"/>
        <v>-0.196</v>
      </c>
      <c r="E33" s="1" t="s">
        <v>32</v>
      </c>
      <c r="F33" s="1"/>
      <c r="G33" s="9">
        <f t="shared" si="5"/>
        <v>-0.0196000000000001</v>
      </c>
      <c r="H33" s="9">
        <f t="shared" si="6"/>
        <v>-0.0252000000000001</v>
      </c>
      <c r="K33" s="15" t="s">
        <v>18</v>
      </c>
      <c r="L33" s="14">
        <f t="shared" si="7"/>
        <v>21.7894736842105</v>
      </c>
      <c r="M33" s="14">
        <f t="shared" si="8"/>
        <v>21.5789473684211</v>
      </c>
      <c r="O33" s="16" t="s">
        <v>32</v>
      </c>
      <c r="P33" s="16"/>
      <c r="Q33" s="14">
        <f t="shared" si="9"/>
        <v>54.9473684210526</v>
      </c>
      <c r="R33" s="14">
        <f t="shared" si="10"/>
        <v>55.0526315789474</v>
      </c>
    </row>
    <row r="34" ht="30.3" spans="1:18">
      <c r="A34" s="2" t="s">
        <v>20</v>
      </c>
      <c r="B34" s="9">
        <f t="shared" si="3"/>
        <v>-0.00560000000000001</v>
      </c>
      <c r="C34" s="9">
        <f t="shared" si="4"/>
        <v>0</v>
      </c>
      <c r="E34" s="1" t="s">
        <v>33</v>
      </c>
      <c r="F34" s="1"/>
      <c r="G34" s="9">
        <f t="shared" si="5"/>
        <v>-0.0140000000000001</v>
      </c>
      <c r="H34" s="9">
        <f t="shared" si="6"/>
        <v>0.0644</v>
      </c>
      <c r="K34" s="15" t="s">
        <v>20</v>
      </c>
      <c r="L34" s="14">
        <f t="shared" si="7"/>
        <v>21.4736842105263</v>
      </c>
      <c r="M34" s="14">
        <f t="shared" si="8"/>
        <v>22.7368421052632</v>
      </c>
      <c r="O34" s="16" t="s">
        <v>33</v>
      </c>
      <c r="P34" s="16"/>
      <c r="Q34" s="14">
        <f t="shared" si="9"/>
        <v>66.7368421052632</v>
      </c>
      <c r="R34" s="14">
        <f t="shared" si="10"/>
        <v>67.0526315789474</v>
      </c>
    </row>
    <row r="35" ht="30.3" spans="1:18">
      <c r="A35" s="2" t="s">
        <v>22</v>
      </c>
      <c r="B35" s="9">
        <f t="shared" si="3"/>
        <v>0.028</v>
      </c>
      <c r="C35" s="9">
        <f t="shared" si="4"/>
        <v>-0.0559999999999999</v>
      </c>
      <c r="E35" s="1" t="s">
        <v>34</v>
      </c>
      <c r="F35" s="1"/>
      <c r="G35" s="9">
        <f t="shared" si="5"/>
        <v>0.3052</v>
      </c>
      <c r="H35" s="9">
        <f t="shared" si="6"/>
        <v>0.1316</v>
      </c>
      <c r="K35" s="15" t="s">
        <v>22</v>
      </c>
      <c r="L35" s="14">
        <f t="shared" si="7"/>
        <v>17.6842105263158</v>
      </c>
      <c r="M35" s="14">
        <f t="shared" si="8"/>
        <v>18.1052631578947</v>
      </c>
      <c r="O35" s="16" t="s">
        <v>34</v>
      </c>
      <c r="P35" s="16"/>
      <c r="Q35" s="14">
        <f t="shared" si="9"/>
        <v>81.7894736842105</v>
      </c>
      <c r="R35" s="14">
        <f t="shared" si="10"/>
        <v>83.0526315789474</v>
      </c>
    </row>
    <row r="36" ht="30.3" spans="1:13">
      <c r="A36" s="2" t="s">
        <v>24</v>
      </c>
      <c r="B36" s="9">
        <f t="shared" si="3"/>
        <v>0.00560000000000001</v>
      </c>
      <c r="C36" s="9">
        <f t="shared" si="4"/>
        <v>0.0728000000000001</v>
      </c>
      <c r="K36" s="15" t="s">
        <v>24</v>
      </c>
      <c r="L36" s="14">
        <f t="shared" si="7"/>
        <v>26.6315789473684</v>
      </c>
      <c r="M36" s="14">
        <f t="shared" si="8"/>
        <v>25.5789473684211</v>
      </c>
    </row>
    <row r="37" ht="15.15"/>
  </sheetData>
  <mergeCells count="44">
    <mergeCell ref="C1:J1"/>
    <mergeCell ref="K1:M1"/>
    <mergeCell ref="N1:P1"/>
    <mergeCell ref="C2:D2"/>
    <mergeCell ref="F2:G2"/>
    <mergeCell ref="I2:J2"/>
    <mergeCell ref="A12:B12"/>
    <mergeCell ref="K15:M15"/>
    <mergeCell ref="N15:P15"/>
    <mergeCell ref="C16:D16"/>
    <mergeCell ref="F16:G16"/>
    <mergeCell ref="I16:J16"/>
    <mergeCell ref="A17:B17"/>
    <mergeCell ref="A18:B18"/>
    <mergeCell ref="A19:B19"/>
    <mergeCell ref="A20:B20"/>
    <mergeCell ref="A21:B21"/>
    <mergeCell ref="A22:B22"/>
    <mergeCell ref="A23:B23"/>
    <mergeCell ref="A25:B25"/>
    <mergeCell ref="E29:F29"/>
    <mergeCell ref="O29:P29"/>
    <mergeCell ref="E30:F30"/>
    <mergeCell ref="O30:P30"/>
    <mergeCell ref="E31:F31"/>
    <mergeCell ref="O31:P31"/>
    <mergeCell ref="E32:F32"/>
    <mergeCell ref="O32:P32"/>
    <mergeCell ref="E33:F33"/>
    <mergeCell ref="O33:P33"/>
    <mergeCell ref="E34:F34"/>
    <mergeCell ref="O34:P34"/>
    <mergeCell ref="E35:F35"/>
    <mergeCell ref="O35:P35"/>
    <mergeCell ref="Q1:Q2"/>
    <mergeCell ref="Q15:Q16"/>
    <mergeCell ref="R1:R2"/>
    <mergeCell ref="R15:R16"/>
    <mergeCell ref="S1:S2"/>
    <mergeCell ref="S15:S16"/>
    <mergeCell ref="T1:T2"/>
    <mergeCell ref="T15:T16"/>
    <mergeCell ref="A1:B2"/>
    <mergeCell ref="A15:B1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2017-04-20T12:20:00Z</dcterms:created>
  <dcterms:modified xsi:type="dcterms:W3CDTF">2017-04-21T14:11:38Z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