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<sst xmlns="http://schemas.openxmlformats.org/spreadsheetml/2006/main" count="29">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</sst>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vertical="center" wrapText="1"/>
    </xf>
    <xf numFmtId="177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tabSelected="1" topLeftCell="E1" workbookViewId="0">
      <selection activeCell="Q18" sqref="Q18"/>
    </sheetView>
  </sheetViews>
  <sheetFormatPr defaultColWidth="8.88888888888889" defaultRowHeight="14.4"/>
  <cols>
    <col min="17" max="17" width="12.6296296296296"/>
  </cols>
  <sheetData>
    <row r="1" ht="15.9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5" t="s">
        <v>1</v>
      </c>
      <c r="O1" s="5"/>
      <c r="P1" s="5"/>
      <c r="Q1" s="5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6" t="s">
        <v>7</v>
      </c>
      <c r="O2" s="6" t="s">
        <v>8</v>
      </c>
      <c r="P2" s="6" t="s">
        <v>10</v>
      </c>
      <c r="Q2" s="6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spans="1:25">
      <c r="A3" s="2"/>
      <c r="B3" s="2" t="s">
        <v>12</v>
      </c>
      <c r="C3" s="2">
        <v>10.16</v>
      </c>
      <c r="D3" s="2">
        <v>10.8</v>
      </c>
      <c r="E3" s="1">
        <f t="shared" ref="E3:E7" si="0">D3-C3</f>
        <v>0.640000000000001</v>
      </c>
      <c r="F3" s="2">
        <v>10.8</v>
      </c>
      <c r="G3" s="2">
        <v>11.4</v>
      </c>
      <c r="H3">
        <f t="shared" ref="H3:H7" si="1">(G3-F3)</f>
        <v>0.6</v>
      </c>
      <c r="I3" s="2">
        <v>11.4</v>
      </c>
      <c r="J3" s="2">
        <v>11.91</v>
      </c>
      <c r="K3">
        <f>J3-I3</f>
        <v>0.51</v>
      </c>
      <c r="L3" s="2">
        <f>(K3+H3+E3)/3</f>
        <v>0.583333333333333</v>
      </c>
      <c r="M3" s="2">
        <f>($L$11-L3)/$E$12*8*1000/3</f>
        <v>223.385689354276</v>
      </c>
      <c r="N3" s="6">
        <v>0.447</v>
      </c>
      <c r="O3" s="6">
        <v>0.057</v>
      </c>
      <c r="P3" s="6">
        <f>(O3+N3)/2</f>
        <v>0.252</v>
      </c>
      <c r="Q3" s="7">
        <f>(P3*0.27351-0.01216)/3*1000</f>
        <v>18.9215066666667</v>
      </c>
      <c r="R3" s="8">
        <v>0.228</v>
      </c>
      <c r="S3" s="8">
        <v>0.025</v>
      </c>
      <c r="T3" s="8">
        <f>(S3+R3)/2</f>
        <v>0.1265</v>
      </c>
      <c r="U3" s="8">
        <f>(108.1*T3-0.2735)/1</f>
        <v>13.40115</v>
      </c>
      <c r="V3" s="2">
        <v>6.17</v>
      </c>
      <c r="W3" s="2">
        <v>0.35</v>
      </c>
      <c r="X3" s="2"/>
      <c r="Y3" s="10">
        <v>27.8</v>
      </c>
    </row>
    <row r="4" spans="1:25">
      <c r="A4" s="2" t="s">
        <v>13</v>
      </c>
      <c r="B4" s="2" t="s">
        <v>14</v>
      </c>
      <c r="C4" s="2">
        <v>11.91</v>
      </c>
      <c r="D4" s="2">
        <v>13.2</v>
      </c>
      <c r="E4" s="1">
        <f t="shared" si="0"/>
        <v>1.29</v>
      </c>
      <c r="F4" s="2">
        <v>13.2</v>
      </c>
      <c r="G4" s="2">
        <v>14.45</v>
      </c>
      <c r="H4">
        <f t="shared" si="1"/>
        <v>1.25</v>
      </c>
      <c r="I4" s="2">
        <v>14.45</v>
      </c>
      <c r="J4" s="2">
        <v>15.69</v>
      </c>
      <c r="K4">
        <f t="shared" ref="K4:K11" si="2">J4-I4</f>
        <v>1.24</v>
      </c>
      <c r="L4" s="2">
        <f t="shared" ref="L4:L11" si="3">(K4+H4+E4)/3</f>
        <v>1.26</v>
      </c>
      <c r="M4" s="2">
        <f t="shared" ref="M4:M10" si="4">($L$11-L4)/$E$12*8*1000/3</f>
        <v>34.4386271087841</v>
      </c>
      <c r="N4" s="6">
        <v>0.052</v>
      </c>
      <c r="O4" s="6">
        <v>0.054</v>
      </c>
      <c r="P4" s="6">
        <f t="shared" ref="P4:P10" si="5">(O4+N4)/2</f>
        <v>0.053</v>
      </c>
      <c r="Q4" s="7">
        <f t="shared" ref="Q4:Q10" si="6">(P4*0.27351-0.01216)/3*1000</f>
        <v>0.778676666666666</v>
      </c>
      <c r="R4" s="9">
        <v>0.123</v>
      </c>
      <c r="S4" s="9">
        <v>0.124</v>
      </c>
      <c r="T4" s="8">
        <f t="shared" ref="T4:T10" si="7">(S4+R4)/2</f>
        <v>0.1235</v>
      </c>
      <c r="U4" s="8">
        <f t="shared" ref="U4:U10" si="8">(108.1*T4-0.2735)/1</f>
        <v>13.07685</v>
      </c>
      <c r="V4" s="2">
        <v>6.73</v>
      </c>
      <c r="W4" s="2">
        <v>0.37</v>
      </c>
      <c r="X4" s="2"/>
      <c r="Y4" s="10">
        <v>27.7</v>
      </c>
    </row>
    <row r="5" spans="1:25">
      <c r="A5" s="2" t="s">
        <v>15</v>
      </c>
      <c r="B5" s="2" t="s">
        <v>16</v>
      </c>
      <c r="C5" s="2">
        <v>15.69</v>
      </c>
      <c r="D5" s="2">
        <v>16.94</v>
      </c>
      <c r="E5" s="1">
        <f t="shared" si="0"/>
        <v>1.25</v>
      </c>
      <c r="F5" s="2">
        <v>16.94</v>
      </c>
      <c r="G5" s="2">
        <v>18.25</v>
      </c>
      <c r="H5">
        <f t="shared" si="1"/>
        <v>1.31</v>
      </c>
      <c r="I5" s="2">
        <v>18.25</v>
      </c>
      <c r="J5" s="2">
        <v>19.51</v>
      </c>
      <c r="K5">
        <f t="shared" si="2"/>
        <v>1.26</v>
      </c>
      <c r="L5" s="2">
        <f t="shared" si="3"/>
        <v>1.27333333333333</v>
      </c>
      <c r="M5" s="2">
        <f t="shared" si="4"/>
        <v>30.7155322862126</v>
      </c>
      <c r="N5" s="6">
        <v>0.06</v>
      </c>
      <c r="O5" s="6">
        <v>0.061</v>
      </c>
      <c r="P5" s="6">
        <f t="shared" si="5"/>
        <v>0.0605</v>
      </c>
      <c r="Q5" s="7">
        <f t="shared" si="6"/>
        <v>1.46245166666667</v>
      </c>
      <c r="R5" s="8">
        <v>0.046</v>
      </c>
      <c r="S5" s="8">
        <v>0.046</v>
      </c>
      <c r="T5" s="8">
        <f t="shared" si="7"/>
        <v>0.046</v>
      </c>
      <c r="U5" s="8">
        <f t="shared" si="8"/>
        <v>4.6991</v>
      </c>
      <c r="V5" s="2">
        <v>6.82</v>
      </c>
      <c r="W5" s="2">
        <v>0.37</v>
      </c>
      <c r="X5" s="2"/>
      <c r="Y5" s="10">
        <v>27.6</v>
      </c>
    </row>
    <row r="6" spans="1:25">
      <c r="A6" s="2" t="s">
        <v>17</v>
      </c>
      <c r="B6" s="2" t="s">
        <v>18</v>
      </c>
      <c r="C6" s="2">
        <v>19.51</v>
      </c>
      <c r="D6" s="2">
        <v>20.82</v>
      </c>
      <c r="E6" s="1">
        <f t="shared" si="0"/>
        <v>1.31</v>
      </c>
      <c r="F6" s="2">
        <v>20.82</v>
      </c>
      <c r="G6" s="2">
        <v>22.1</v>
      </c>
      <c r="H6">
        <f t="shared" si="1"/>
        <v>1.28</v>
      </c>
      <c r="I6" s="2">
        <v>22.1</v>
      </c>
      <c r="J6" s="2">
        <v>23.39</v>
      </c>
      <c r="K6">
        <f t="shared" si="2"/>
        <v>1.29</v>
      </c>
      <c r="L6" s="2">
        <f t="shared" si="3"/>
        <v>1.29333333333333</v>
      </c>
      <c r="M6" s="2">
        <f t="shared" si="4"/>
        <v>25.130890052356</v>
      </c>
      <c r="N6" s="6">
        <v>0.047</v>
      </c>
      <c r="O6" s="6">
        <v>0.047</v>
      </c>
      <c r="P6" s="6">
        <f t="shared" si="5"/>
        <v>0.047</v>
      </c>
      <c r="Q6" s="7">
        <f t="shared" si="6"/>
        <v>0.231656666666666</v>
      </c>
      <c r="R6" s="8">
        <v>0.111</v>
      </c>
      <c r="S6" s="8">
        <v>0.112</v>
      </c>
      <c r="T6" s="8">
        <f t="shared" si="7"/>
        <v>0.1115</v>
      </c>
      <c r="U6" s="8">
        <f t="shared" si="8"/>
        <v>11.77965</v>
      </c>
      <c r="V6" s="2">
        <v>6.62</v>
      </c>
      <c r="W6" s="2">
        <v>0.39</v>
      </c>
      <c r="X6" s="2"/>
      <c r="Y6" s="10">
        <v>27.5</v>
      </c>
    </row>
    <row r="7" spans="1:25">
      <c r="A7" s="2" t="s">
        <v>19</v>
      </c>
      <c r="B7" s="2" t="s">
        <v>20</v>
      </c>
      <c r="C7" s="2">
        <v>0.85</v>
      </c>
      <c r="D7" s="2">
        <v>2</v>
      </c>
      <c r="E7" s="1">
        <f t="shared" si="0"/>
        <v>1.15</v>
      </c>
      <c r="F7" s="2">
        <v>2</v>
      </c>
      <c r="G7" s="2">
        <v>3.29</v>
      </c>
      <c r="H7">
        <f t="shared" si="1"/>
        <v>1.29</v>
      </c>
      <c r="I7" s="2">
        <v>3.29</v>
      </c>
      <c r="J7" s="2">
        <v>4.41</v>
      </c>
      <c r="K7">
        <f t="shared" si="2"/>
        <v>1.12</v>
      </c>
      <c r="L7" s="2">
        <v>1.29</v>
      </c>
      <c r="M7" s="2">
        <f t="shared" si="4"/>
        <v>26.0616637579987</v>
      </c>
      <c r="N7" s="6">
        <v>0.058</v>
      </c>
      <c r="O7" s="6">
        <v>0.059</v>
      </c>
      <c r="P7" s="6">
        <f t="shared" si="5"/>
        <v>0.0585</v>
      </c>
      <c r="Q7" s="7">
        <f t="shared" si="6"/>
        <v>1.28011166666667</v>
      </c>
      <c r="R7" s="8">
        <v>0.076</v>
      </c>
      <c r="S7" s="8">
        <v>0.076</v>
      </c>
      <c r="T7" s="8">
        <f t="shared" si="7"/>
        <v>0.076</v>
      </c>
      <c r="U7" s="8">
        <f t="shared" si="8"/>
        <v>7.9421</v>
      </c>
      <c r="V7" s="2">
        <v>6.7</v>
      </c>
      <c r="W7" s="2">
        <v>0.39</v>
      </c>
      <c r="X7" s="2"/>
      <c r="Y7" s="10">
        <v>27.4</v>
      </c>
    </row>
    <row r="8" ht="30.3" spans="1:25">
      <c r="A8" s="2" t="s">
        <v>21</v>
      </c>
      <c r="B8" s="2" t="s">
        <v>22</v>
      </c>
      <c r="C8" s="2">
        <v>4.41</v>
      </c>
      <c r="D8" s="2">
        <v>5.9</v>
      </c>
      <c r="E8" s="1">
        <f t="shared" ref="E8:E10" si="9">D7-C7</f>
        <v>1.15</v>
      </c>
      <c r="F8" s="2">
        <v>5.9</v>
      </c>
      <c r="G8" s="2">
        <v>7.25</v>
      </c>
      <c r="H8">
        <f t="shared" ref="H8:H10" si="10">(G7-F7)</f>
        <v>1.29</v>
      </c>
      <c r="I8" s="2">
        <v>7.25</v>
      </c>
      <c r="J8" s="2">
        <v>8.6</v>
      </c>
      <c r="K8">
        <f t="shared" si="2"/>
        <v>1.35</v>
      </c>
      <c r="L8" s="2">
        <f t="shared" si="3"/>
        <v>1.26333333333333</v>
      </c>
      <c r="M8" s="2">
        <f t="shared" si="4"/>
        <v>33.5078534031413</v>
      </c>
      <c r="N8" s="6">
        <v>0.05</v>
      </c>
      <c r="O8" s="6">
        <v>0.051</v>
      </c>
      <c r="P8" s="6">
        <f t="shared" si="5"/>
        <v>0.0505</v>
      </c>
      <c r="Q8" s="7">
        <f t="shared" si="6"/>
        <v>0.550751666666666</v>
      </c>
      <c r="R8" s="8">
        <v>0.027</v>
      </c>
      <c r="S8" s="8">
        <v>0.026</v>
      </c>
      <c r="T8" s="8">
        <f t="shared" si="7"/>
        <v>0.0265</v>
      </c>
      <c r="U8" s="8">
        <f t="shared" si="8"/>
        <v>2.59115</v>
      </c>
      <c r="V8" s="2">
        <v>6.65</v>
      </c>
      <c r="W8" s="2">
        <v>0.41</v>
      </c>
      <c r="X8" s="2"/>
      <c r="Y8" s="10">
        <v>27.4</v>
      </c>
    </row>
    <row r="9" ht="30.3" spans="1:25">
      <c r="A9" s="2" t="s">
        <v>23</v>
      </c>
      <c r="B9" s="2" t="s">
        <v>24</v>
      </c>
      <c r="C9" s="2">
        <v>8.6</v>
      </c>
      <c r="D9" s="2">
        <v>10</v>
      </c>
      <c r="E9" s="1">
        <f t="shared" si="9"/>
        <v>1.49</v>
      </c>
      <c r="F9" s="2">
        <v>10</v>
      </c>
      <c r="G9" s="2">
        <v>11.3</v>
      </c>
      <c r="H9">
        <f t="shared" si="10"/>
        <v>1.35</v>
      </c>
      <c r="I9" s="2">
        <v>11.3</v>
      </c>
      <c r="J9" s="2">
        <v>12.64</v>
      </c>
      <c r="K9">
        <f t="shared" si="2"/>
        <v>1.34</v>
      </c>
      <c r="L9" s="2">
        <f>(K9+H9)/2</f>
        <v>1.345</v>
      </c>
      <c r="M9" s="2">
        <f t="shared" si="4"/>
        <v>10.7038976148923</v>
      </c>
      <c r="N9" s="6">
        <v>0.086</v>
      </c>
      <c r="O9" s="6">
        <v>0.086</v>
      </c>
      <c r="P9" s="6">
        <f t="shared" si="5"/>
        <v>0.086</v>
      </c>
      <c r="Q9" s="7">
        <f t="shared" si="6"/>
        <v>3.78728666666666</v>
      </c>
      <c r="R9" s="8">
        <v>0.032</v>
      </c>
      <c r="S9" s="8">
        <v>0.032</v>
      </c>
      <c r="T9" s="8">
        <f t="shared" si="7"/>
        <v>0.032</v>
      </c>
      <c r="U9" s="8">
        <f t="shared" si="8"/>
        <v>3.1857</v>
      </c>
      <c r="V9" s="2">
        <v>6.92</v>
      </c>
      <c r="W9" s="2">
        <v>0.42</v>
      </c>
      <c r="X9" s="2"/>
      <c r="Y9" s="10">
        <v>27.4</v>
      </c>
    </row>
    <row r="10" ht="30.3" spans="1:25">
      <c r="A10" s="2" t="s">
        <v>25</v>
      </c>
      <c r="B10" s="2" t="s">
        <v>26</v>
      </c>
      <c r="C10">
        <v>12.64</v>
      </c>
      <c r="D10">
        <v>14</v>
      </c>
      <c r="E10" s="1">
        <f t="shared" si="9"/>
        <v>1.4</v>
      </c>
      <c r="F10" s="3">
        <v>14</v>
      </c>
      <c r="G10" s="3">
        <v>15.4</v>
      </c>
      <c r="H10" s="3">
        <f t="shared" si="10"/>
        <v>1.3</v>
      </c>
      <c r="I10" s="3">
        <v>15.4</v>
      </c>
      <c r="J10" s="3">
        <v>16.85</v>
      </c>
      <c r="K10" s="3">
        <f t="shared" si="2"/>
        <v>1.45</v>
      </c>
      <c r="L10" s="2">
        <f>(H10+E10)/2</f>
        <v>1.35</v>
      </c>
      <c r="M10" s="2">
        <f t="shared" si="4"/>
        <v>9.30773705642787</v>
      </c>
      <c r="N10" s="6">
        <v>0.066</v>
      </c>
      <c r="O10" s="6">
        <v>0.063</v>
      </c>
      <c r="P10" s="6">
        <f t="shared" si="5"/>
        <v>0.0645</v>
      </c>
      <c r="Q10" s="7">
        <f t="shared" si="6"/>
        <v>1.82713166666667</v>
      </c>
      <c r="R10" s="8">
        <v>0.05</v>
      </c>
      <c r="S10" s="8">
        <v>0.051</v>
      </c>
      <c r="T10" s="8">
        <f t="shared" si="7"/>
        <v>0.0505</v>
      </c>
      <c r="U10" s="8">
        <f t="shared" si="8"/>
        <v>5.18555</v>
      </c>
      <c r="V10" s="2">
        <v>6.9</v>
      </c>
      <c r="W10" s="2">
        <v>0.41</v>
      </c>
      <c r="X10" s="2"/>
      <c r="Y10" s="10">
        <v>27.3</v>
      </c>
    </row>
    <row r="11" ht="15.9" spans="1:25">
      <c r="A11" s="2"/>
      <c r="B11" s="2" t="s">
        <v>27</v>
      </c>
      <c r="C11" s="2">
        <v>16.85</v>
      </c>
      <c r="D11" s="2">
        <v>18.22</v>
      </c>
      <c r="E11" s="1">
        <f>D11-C11</f>
        <v>1.37</v>
      </c>
      <c r="F11" s="2">
        <v>18.22</v>
      </c>
      <c r="G11" s="2">
        <v>19.7</v>
      </c>
      <c r="H11">
        <f>(G11-F11)</f>
        <v>1.48</v>
      </c>
      <c r="I11" s="2">
        <v>19.7</v>
      </c>
      <c r="J11" s="2">
        <v>21</v>
      </c>
      <c r="K11">
        <f t="shared" si="2"/>
        <v>1.3</v>
      </c>
      <c r="L11" s="2">
        <f t="shared" si="3"/>
        <v>1.38333333333333</v>
      </c>
      <c r="M11" s="2"/>
      <c r="N11" s="6"/>
      <c r="O11" s="6"/>
      <c r="P11" s="6"/>
      <c r="Q11" s="6"/>
      <c r="R11" s="8"/>
      <c r="S11" s="8"/>
      <c r="T11" s="8"/>
      <c r="U11" s="8"/>
      <c r="V11" s="2"/>
      <c r="W11" s="2"/>
      <c r="X11" s="2"/>
      <c r="Y11" s="2"/>
    </row>
    <row r="12" ht="15.9" spans="1:25">
      <c r="A12" s="1" t="s">
        <v>28</v>
      </c>
      <c r="B12" s="1"/>
      <c r="C12" s="2">
        <v>0.61</v>
      </c>
      <c r="D12" s="2">
        <v>10.16</v>
      </c>
      <c r="E12" s="1">
        <f>D12-C12</f>
        <v>9.55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15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2017-04-22T04:18:00Z</dcterms:created>
  <dcterms:modified xsi:type="dcterms:W3CDTF">2017-05-08T11:26:17Z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