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<sst xmlns="http://schemas.openxmlformats.org/spreadsheetml/2006/main" count="30">
  <si>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5月3号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</si>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</sst>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5" applyNumberFormat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C16" sqref="C16"/>
    </sheetView>
  </sheetViews>
  <sheetFormatPr defaultColWidth="8.89166666666667" defaultRowHeight="14.25"/>
  <cols>
    <col min="17" max="17" width="12.625"/>
  </cols>
  <sheetData>
    <row r="1" spans="1:25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4"/>
      <c r="R1" s="1" t="s">
        <v>3</v>
      </c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75" spans="1:25">
      <c r="A2" s="1"/>
      <c r="B2" s="1"/>
      <c r="C2" s="1" t="s">
        <v>8</v>
      </c>
      <c r="D2" s="1"/>
      <c r="F2" s="1" t="s">
        <v>9</v>
      </c>
      <c r="G2" s="1"/>
      <c r="H2" s="1"/>
      <c r="I2" s="1" t="s">
        <v>10</v>
      </c>
      <c r="J2" s="1"/>
      <c r="K2" s="1"/>
      <c r="L2" s="1" t="s">
        <v>11</v>
      </c>
      <c r="M2" s="1" t="s">
        <v>12</v>
      </c>
      <c r="N2" s="5" t="s">
        <v>8</v>
      </c>
      <c r="O2" s="5" t="s">
        <v>9</v>
      </c>
      <c r="P2" s="5" t="s">
        <v>11</v>
      </c>
      <c r="Q2" s="5" t="s">
        <v>12</v>
      </c>
      <c r="R2" s="2" t="s">
        <v>8</v>
      </c>
      <c r="S2" s="2" t="s">
        <v>9</v>
      </c>
      <c r="T2" s="2" t="s">
        <v>11</v>
      </c>
      <c r="U2" s="2" t="s">
        <v>12</v>
      </c>
      <c r="V2" s="1"/>
      <c r="W2" s="1"/>
      <c r="X2" s="2"/>
      <c r="Y2" s="1"/>
    </row>
    <row r="3" ht="15.75" spans="1:25">
      <c r="A3" s="2"/>
      <c r="B3" s="2" t="s">
        <v>13</v>
      </c>
      <c r="C3" s="2">
        <v>10.4</v>
      </c>
      <c r="D3" s="2">
        <v>11.45</v>
      </c>
      <c r="E3" s="1">
        <f>D3-C3</f>
        <v>1.05</v>
      </c>
      <c r="F3" s="2">
        <v>11.45</v>
      </c>
      <c r="G3" s="2">
        <v>12.5</v>
      </c>
      <c r="H3">
        <f>(G3-F3)</f>
        <v>1.05</v>
      </c>
      <c r="I3" s="2">
        <v>12.5</v>
      </c>
      <c r="J3" s="2">
        <v>13.7</v>
      </c>
      <c r="K3">
        <f>J3-I3</f>
        <v>1.2</v>
      </c>
      <c r="L3" s="2">
        <f>(K3+H3+E3)/3</f>
        <v>1.1</v>
      </c>
      <c r="M3" s="2">
        <f>($L$11-L3)/$E$12*8*1000/1</f>
        <v>238.938053097345</v>
      </c>
      <c r="N3" s="5">
        <v>0.385</v>
      </c>
      <c r="O3" s="5">
        <v>0.389</v>
      </c>
      <c r="P3" s="5">
        <f>(O3+N3)/2</f>
        <v>0.387</v>
      </c>
      <c r="Q3" s="6">
        <f>(P3*0.27351-0.01216)/3*1000</f>
        <v>31.2294566666667</v>
      </c>
      <c r="R3" s="7">
        <v>0.127</v>
      </c>
      <c r="S3" s="7">
        <v>0.127</v>
      </c>
      <c r="T3" s="7">
        <f>(S3+R3)/2</f>
        <v>0.127</v>
      </c>
      <c r="U3" s="7">
        <f>(108.1*T3-0.2735)/1</f>
        <v>13.4552</v>
      </c>
      <c r="V3" s="2">
        <v>6.31</v>
      </c>
      <c r="W3" s="2">
        <v>0.43</v>
      </c>
      <c r="X3" s="2"/>
      <c r="Y3" s="9">
        <v>27.3</v>
      </c>
    </row>
    <row r="4" ht="15.75" spans="1:25">
      <c r="A4" s="2" t="s">
        <v>14</v>
      </c>
      <c r="B4" s="2" t="s">
        <v>15</v>
      </c>
      <c r="C4" s="2">
        <v>13.7</v>
      </c>
      <c r="D4" s="2">
        <v>15</v>
      </c>
      <c r="E4" s="1">
        <f t="shared" ref="E4:E12" si="0">D4-C4</f>
        <v>1.3</v>
      </c>
      <c r="F4" s="2">
        <v>15</v>
      </c>
      <c r="G4" s="2">
        <v>16.25</v>
      </c>
      <c r="H4">
        <f t="shared" ref="H4:H11" si="1">(G4-F4)</f>
        <v>1.25</v>
      </c>
      <c r="I4" s="2">
        <v>16.25</v>
      </c>
      <c r="J4" s="2">
        <v>17.5</v>
      </c>
      <c r="K4">
        <f t="shared" ref="K4:K11" si="2">J4-I4</f>
        <v>1.25</v>
      </c>
      <c r="L4" s="2">
        <f>(K4+H4)/2</f>
        <v>1.25</v>
      </c>
      <c r="M4" s="2">
        <f t="shared" ref="M4:M10" si="3">($L$11-L4)/$E$12*8*1000/3</f>
        <v>35.3982300884955</v>
      </c>
      <c r="N4" s="5">
        <v>0.064</v>
      </c>
      <c r="O4" s="5">
        <v>0.063</v>
      </c>
      <c r="P4" s="5">
        <f t="shared" ref="P4:P10" si="4">(O4+N4)/2</f>
        <v>0.0635</v>
      </c>
      <c r="Q4" s="6">
        <f t="shared" ref="Q4:Q10" si="5">(P4*0.27351-0.01216)/3*1000</f>
        <v>1.73596166666667</v>
      </c>
      <c r="R4" s="8">
        <v>0.099</v>
      </c>
      <c r="S4" s="8">
        <v>0.104</v>
      </c>
      <c r="T4" s="7">
        <f t="shared" ref="T4:T10" si="6">(S4+R4)/2</f>
        <v>0.1015</v>
      </c>
      <c r="U4" s="7">
        <f t="shared" ref="U4:U10" si="7">(108.1*T4-0.2735)/1</f>
        <v>10.69865</v>
      </c>
      <c r="V4" s="2">
        <v>6.73</v>
      </c>
      <c r="W4" s="2">
        <v>0.44</v>
      </c>
      <c r="X4" s="2"/>
      <c r="Y4" s="9">
        <v>27.2</v>
      </c>
    </row>
    <row r="5" ht="15.75" spans="1:25">
      <c r="A5" s="2" t="s">
        <v>16</v>
      </c>
      <c r="B5" s="2" t="s">
        <v>17</v>
      </c>
      <c r="C5" s="2">
        <v>17.5</v>
      </c>
      <c r="D5" s="2">
        <v>18.79</v>
      </c>
      <c r="E5" s="1">
        <f t="shared" si="0"/>
        <v>1.29</v>
      </c>
      <c r="F5" s="2">
        <v>18.79</v>
      </c>
      <c r="G5" s="2">
        <v>20.01</v>
      </c>
      <c r="H5">
        <f t="shared" si="1"/>
        <v>1.22</v>
      </c>
      <c r="I5" s="2">
        <v>20.01</v>
      </c>
      <c r="J5" s="2">
        <v>21.3</v>
      </c>
      <c r="K5">
        <f t="shared" si="2"/>
        <v>1.29</v>
      </c>
      <c r="L5" s="2">
        <f t="shared" ref="L4:L11" si="8">(K5+H5+E5)/3</f>
        <v>1.26666666666667</v>
      </c>
      <c r="M5" s="2">
        <f t="shared" si="3"/>
        <v>30.4818092428711</v>
      </c>
      <c r="N5" s="5">
        <v>0.097</v>
      </c>
      <c r="O5" s="5">
        <v>0.093</v>
      </c>
      <c r="P5" s="5">
        <f t="shared" si="4"/>
        <v>0.095</v>
      </c>
      <c r="Q5" s="6">
        <f t="shared" si="5"/>
        <v>4.60781666666667</v>
      </c>
      <c r="R5" s="7">
        <v>0.038</v>
      </c>
      <c r="S5" s="7">
        <v>0.038</v>
      </c>
      <c r="T5" s="7">
        <f t="shared" si="6"/>
        <v>0.038</v>
      </c>
      <c r="U5" s="7">
        <f t="shared" si="7"/>
        <v>3.8343</v>
      </c>
      <c r="V5" s="2">
        <v>6.71</v>
      </c>
      <c r="W5" s="2">
        <v>0.47</v>
      </c>
      <c r="X5" s="2"/>
      <c r="Y5" s="9">
        <v>27.2</v>
      </c>
    </row>
    <row r="6" ht="15.75" spans="1:25">
      <c r="A6" s="2" t="s">
        <v>18</v>
      </c>
      <c r="B6" s="2" t="s">
        <v>19</v>
      </c>
      <c r="C6" s="2">
        <v>21.3</v>
      </c>
      <c r="D6" s="2">
        <v>22.6</v>
      </c>
      <c r="E6" s="1">
        <f t="shared" si="0"/>
        <v>1.3</v>
      </c>
      <c r="F6" s="2">
        <v>22.6</v>
      </c>
      <c r="G6" s="2">
        <v>23.9</v>
      </c>
      <c r="H6">
        <f t="shared" si="1"/>
        <v>1.3</v>
      </c>
      <c r="I6" s="2">
        <v>1.3</v>
      </c>
      <c r="J6" s="2">
        <v>2.6</v>
      </c>
      <c r="K6">
        <f t="shared" si="2"/>
        <v>1.3</v>
      </c>
      <c r="L6" s="2">
        <f t="shared" si="8"/>
        <v>1.3</v>
      </c>
      <c r="M6" s="2">
        <f t="shared" si="3"/>
        <v>20.6489675516226</v>
      </c>
      <c r="N6" s="5">
        <v>0.062</v>
      </c>
      <c r="O6" s="5">
        <v>0.063</v>
      </c>
      <c r="P6" s="5">
        <f t="shared" si="4"/>
        <v>0.0625</v>
      </c>
      <c r="Q6" s="6">
        <f t="shared" si="5"/>
        <v>1.64479166666667</v>
      </c>
      <c r="R6" s="7">
        <v>0.043</v>
      </c>
      <c r="S6" s="7">
        <v>0.043</v>
      </c>
      <c r="T6" s="7">
        <f t="shared" si="6"/>
        <v>0.043</v>
      </c>
      <c r="U6" s="7">
        <f t="shared" si="7"/>
        <v>4.3748</v>
      </c>
      <c r="V6" s="2">
        <v>6.78</v>
      </c>
      <c r="W6" s="2">
        <v>0.47</v>
      </c>
      <c r="X6" s="2"/>
      <c r="Y6" s="9">
        <v>27.2</v>
      </c>
    </row>
    <row r="7" ht="15.75" spans="1:25">
      <c r="A7" s="2" t="s">
        <v>20</v>
      </c>
      <c r="B7" s="2" t="s">
        <v>21</v>
      </c>
      <c r="C7" s="2">
        <v>2.6</v>
      </c>
      <c r="D7" s="2">
        <v>3.82</v>
      </c>
      <c r="E7" s="1">
        <f t="shared" si="0"/>
        <v>1.22</v>
      </c>
      <c r="F7" s="2">
        <v>3.82</v>
      </c>
      <c r="G7" s="2">
        <v>5.17</v>
      </c>
      <c r="H7">
        <f t="shared" si="1"/>
        <v>1.35</v>
      </c>
      <c r="I7" s="2">
        <v>5.17</v>
      </c>
      <c r="J7" s="2">
        <v>6.4</v>
      </c>
      <c r="K7">
        <f t="shared" si="2"/>
        <v>1.23</v>
      </c>
      <c r="L7" s="2">
        <f t="shared" si="8"/>
        <v>1.26666666666667</v>
      </c>
      <c r="M7" s="2">
        <f t="shared" si="3"/>
        <v>30.4818092428711</v>
      </c>
      <c r="N7" s="5">
        <v>0.06</v>
      </c>
      <c r="O7" s="5">
        <v>0.056</v>
      </c>
      <c r="P7" s="5">
        <f t="shared" si="4"/>
        <v>0.058</v>
      </c>
      <c r="Q7" s="6">
        <f t="shared" si="5"/>
        <v>1.23452666666667</v>
      </c>
      <c r="R7" s="7">
        <v>0.089</v>
      </c>
      <c r="S7" s="7">
        <v>0.089</v>
      </c>
      <c r="T7" s="7">
        <f t="shared" si="6"/>
        <v>0.089</v>
      </c>
      <c r="U7" s="7">
        <f t="shared" si="7"/>
        <v>9.3474</v>
      </c>
      <c r="V7" s="2">
        <v>6.79</v>
      </c>
      <c r="W7" s="2">
        <v>0.47</v>
      </c>
      <c r="X7" s="2"/>
      <c r="Y7" s="9">
        <v>27.2</v>
      </c>
    </row>
    <row r="8" ht="30" spans="1:25">
      <c r="A8" s="2" t="s">
        <v>22</v>
      </c>
      <c r="B8" s="2" t="s">
        <v>23</v>
      </c>
      <c r="C8" s="2">
        <v>6.4</v>
      </c>
      <c r="D8" s="2">
        <v>7.65</v>
      </c>
      <c r="E8" s="1">
        <f t="shared" si="0"/>
        <v>1.25</v>
      </c>
      <c r="F8" s="2">
        <v>7.65</v>
      </c>
      <c r="G8" s="2">
        <v>8.9</v>
      </c>
      <c r="H8">
        <f t="shared" si="1"/>
        <v>1.25</v>
      </c>
      <c r="I8" s="2">
        <v>8.9</v>
      </c>
      <c r="J8" s="2">
        <v>10.21</v>
      </c>
      <c r="K8">
        <f t="shared" si="2"/>
        <v>1.31</v>
      </c>
      <c r="L8" s="2">
        <f t="shared" si="8"/>
        <v>1.27</v>
      </c>
      <c r="M8" s="2">
        <f t="shared" si="3"/>
        <v>29.4985250737462</v>
      </c>
      <c r="N8" s="5">
        <v>0.068</v>
      </c>
      <c r="O8" s="5">
        <v>0.071</v>
      </c>
      <c r="P8" s="5">
        <f t="shared" si="4"/>
        <v>0.0695</v>
      </c>
      <c r="Q8" s="6">
        <f t="shared" si="5"/>
        <v>2.28298166666667</v>
      </c>
      <c r="R8" s="7">
        <v>0.04</v>
      </c>
      <c r="S8" s="7">
        <v>0.042</v>
      </c>
      <c r="T8" s="7">
        <f t="shared" si="6"/>
        <v>0.041</v>
      </c>
      <c r="U8" s="7">
        <f t="shared" si="7"/>
        <v>4.1586</v>
      </c>
      <c r="V8" s="2">
        <v>6.68</v>
      </c>
      <c r="W8" s="2">
        <v>0.47</v>
      </c>
      <c r="X8" s="2"/>
      <c r="Y8" s="9">
        <v>27.2</v>
      </c>
    </row>
    <row r="9" ht="30" spans="1:25">
      <c r="A9" s="2" t="s">
        <v>24</v>
      </c>
      <c r="B9" s="2" t="s">
        <v>25</v>
      </c>
      <c r="C9" s="2">
        <v>10.21</v>
      </c>
      <c r="D9" s="2">
        <v>11.53</v>
      </c>
      <c r="E9" s="1">
        <f t="shared" si="0"/>
        <v>1.32</v>
      </c>
      <c r="F9" s="2">
        <v>11.53</v>
      </c>
      <c r="G9" s="2">
        <v>12.9</v>
      </c>
      <c r="H9">
        <f t="shared" si="1"/>
        <v>1.37</v>
      </c>
      <c r="I9" s="2">
        <v>12.9</v>
      </c>
      <c r="J9" s="2">
        <v>14.2</v>
      </c>
      <c r="K9">
        <f t="shared" si="2"/>
        <v>1.3</v>
      </c>
      <c r="L9" s="2">
        <f t="shared" si="8"/>
        <v>1.33</v>
      </c>
      <c r="M9" s="2">
        <f t="shared" si="3"/>
        <v>11.7994100294987</v>
      </c>
      <c r="N9" s="5">
        <v>0.121</v>
      </c>
      <c r="O9" s="5">
        <v>0.12</v>
      </c>
      <c r="P9" s="5">
        <f t="shared" si="4"/>
        <v>0.1205</v>
      </c>
      <c r="Q9" s="6">
        <f t="shared" si="5"/>
        <v>6.93265166666666</v>
      </c>
      <c r="R9" s="7">
        <v>0.042</v>
      </c>
      <c r="S9" s="7">
        <v>0.042</v>
      </c>
      <c r="T9" s="7">
        <f t="shared" si="6"/>
        <v>0.042</v>
      </c>
      <c r="U9" s="7">
        <f t="shared" si="7"/>
        <v>4.2667</v>
      </c>
      <c r="V9" s="2">
        <v>6.84</v>
      </c>
      <c r="W9" s="2">
        <v>0.48</v>
      </c>
      <c r="X9" s="2"/>
      <c r="Y9" s="9">
        <v>27.2</v>
      </c>
    </row>
    <row r="10" ht="30" spans="1:25">
      <c r="A10" s="2" t="s">
        <v>26</v>
      </c>
      <c r="B10" s="2" t="s">
        <v>27</v>
      </c>
      <c r="C10" s="2">
        <v>14.2</v>
      </c>
      <c r="D10" s="2">
        <v>15.52</v>
      </c>
      <c r="E10" s="1">
        <f t="shared" si="0"/>
        <v>1.32</v>
      </c>
      <c r="F10" s="2">
        <v>15.52</v>
      </c>
      <c r="G10" s="2">
        <v>16.79</v>
      </c>
      <c r="H10">
        <f t="shared" si="1"/>
        <v>1.27</v>
      </c>
      <c r="I10" s="2">
        <v>16.79</v>
      </c>
      <c r="J10" s="2">
        <v>18.07</v>
      </c>
      <c r="K10">
        <f t="shared" si="2"/>
        <v>1.28</v>
      </c>
      <c r="L10" s="2">
        <f t="shared" si="8"/>
        <v>1.29</v>
      </c>
      <c r="M10" s="2">
        <f t="shared" si="3"/>
        <v>23.5988200589969</v>
      </c>
      <c r="N10" s="5">
        <v>0.076</v>
      </c>
      <c r="O10" s="5">
        <v>0.077</v>
      </c>
      <c r="P10" s="5">
        <f t="shared" si="4"/>
        <v>0.0765</v>
      </c>
      <c r="Q10" s="6">
        <f t="shared" si="5"/>
        <v>2.92117166666667</v>
      </c>
      <c r="R10" s="7">
        <v>0.055</v>
      </c>
      <c r="S10" s="7">
        <v>0.056</v>
      </c>
      <c r="T10" s="7">
        <f t="shared" si="6"/>
        <v>0.0555</v>
      </c>
      <c r="U10" s="7">
        <f t="shared" si="7"/>
        <v>5.72605</v>
      </c>
      <c r="V10" s="2">
        <v>6.79</v>
      </c>
      <c r="W10" s="2">
        <v>0.47</v>
      </c>
      <c r="X10" s="2"/>
      <c r="Y10" s="9">
        <v>27.3</v>
      </c>
    </row>
    <row r="11" ht="15.75" spans="1:25">
      <c r="A11" s="2"/>
      <c r="B11" s="2" t="s">
        <v>28</v>
      </c>
      <c r="C11" s="2">
        <v>18.07</v>
      </c>
      <c r="D11" s="2">
        <v>19.4</v>
      </c>
      <c r="E11" s="1">
        <f t="shared" si="0"/>
        <v>1.33</v>
      </c>
      <c r="F11" s="2">
        <v>19.4</v>
      </c>
      <c r="G11" s="2">
        <v>20.75</v>
      </c>
      <c r="H11">
        <f t="shared" si="1"/>
        <v>1.35</v>
      </c>
      <c r="I11" s="2">
        <v>20.75</v>
      </c>
      <c r="J11" s="2">
        <v>22.18</v>
      </c>
      <c r="K11">
        <f t="shared" si="2"/>
        <v>1.43</v>
      </c>
      <c r="L11" s="2">
        <f t="shared" si="8"/>
        <v>1.37</v>
      </c>
      <c r="M11" s="2"/>
      <c r="N11" s="5"/>
      <c r="O11" s="5"/>
      <c r="P11" s="5"/>
      <c r="Q11" s="5"/>
      <c r="R11" s="7"/>
      <c r="S11" s="7"/>
      <c r="T11" s="7"/>
      <c r="U11" s="7"/>
      <c r="V11" s="2"/>
      <c r="X11" s="2"/>
      <c r="Y11" s="2"/>
    </row>
    <row r="12" ht="15.75" spans="1:25">
      <c r="A12" s="1" t="s">
        <v>29</v>
      </c>
      <c r="B12" s="1"/>
      <c r="C12" s="2">
        <v>1.36</v>
      </c>
      <c r="D12" s="2">
        <v>10.4</v>
      </c>
      <c r="E12" s="1">
        <f t="shared" si="0"/>
        <v>9.04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2017-04-22T20:18:00Z</dcterms:created>
  <dcterms:modified xsi:type="dcterms:W3CDTF">2017-05-03T19:55:12Z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