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订单任务表" sheetId="6" r:id="rId1"/>
    <sheet name="备份" sheetId="1" r:id="rId2"/>
    <sheet name="数据导入" sheetId="3" r:id="rId3"/>
    <sheet name="菜品数据" sheetId="4" r:id="rId4"/>
    <sheet name="菜品输入" sheetId="5" r:id="rId5"/>
    <sheet name="备注" sheetId="2" r:id="rId6"/>
  </sheets>
  <calcPr calcId="144525"/>
</workbook>
</file>

<file path=xl/sharedStrings.xml><?xml version="1.0" encoding="utf-8"?>
<sst xmlns="http://schemas.openxmlformats.org/spreadsheetml/2006/main" count="239">
  <si>
    <t>序号</t>
  </si>
  <si>
    <t>任务等级</t>
  </si>
  <si>
    <t>任务类型</t>
  </si>
  <si>
    <t>任务品质</t>
  </si>
  <si>
    <t>主奖励</t>
  </si>
  <si>
    <t>任务金币奖励</t>
  </si>
  <si>
    <t>任务钻石奖励</t>
  </si>
  <si>
    <t>任务需求数量</t>
  </si>
  <si>
    <t>菜品品质范围</t>
  </si>
  <si>
    <t>菜品需求范围</t>
  </si>
  <si>
    <t>30001,1</t>
  </si>
  <si>
    <t>101001,5;102001,5;103001,5;104001,5;105001,5</t>
  </si>
  <si>
    <t>31001,1</t>
  </si>
  <si>
    <t>30001,5</t>
  </si>
  <si>
    <t>101002,5;102002,5;103002,5;104002,5;105002,5</t>
  </si>
  <si>
    <t>31001,5</t>
  </si>
  <si>
    <t>30001,6</t>
  </si>
  <si>
    <t>101003,5;102003,5;103003,5;104003,5;105003,5</t>
  </si>
  <si>
    <t>31001,6</t>
  </si>
  <si>
    <t>30001,9</t>
  </si>
  <si>
    <t>101004,5;102004,5;103004,5;104004,5;105004,5</t>
  </si>
  <si>
    <t>31001,9</t>
  </si>
  <si>
    <t>30001,12</t>
  </si>
  <si>
    <t>101005,5;102005,5;103005,5;104005,5;105005,5</t>
  </si>
  <si>
    <t>31001,12</t>
  </si>
  <si>
    <t>30002,2</t>
  </si>
  <si>
    <t>101006,5;102006,5;103006,5;104006,5;105006,5</t>
  </si>
  <si>
    <t>31002,2</t>
  </si>
  <si>
    <t>30002,3</t>
  </si>
  <si>
    <t>101007,5;102007,5;103007,5;104007,5;105007,5</t>
  </si>
  <si>
    <t>31002,3</t>
  </si>
  <si>
    <t>101008,5;102008,5;103008,5;104008,5;105008,5</t>
  </si>
  <si>
    <t>30002,4</t>
  </si>
  <si>
    <t>101009,5;102009,5;103009,5;104009,5;105009,5</t>
  </si>
  <si>
    <t>31002,4</t>
  </si>
  <si>
    <t>101010,5;102010,5;103010,5;104010,5;105010,5</t>
  </si>
  <si>
    <t>30003,5</t>
  </si>
  <si>
    <t>31003,5</t>
  </si>
  <si>
    <t>30003,6</t>
  </si>
  <si>
    <t>31003,6</t>
  </si>
  <si>
    <t>30003,7</t>
  </si>
  <si>
    <t>31003,7</t>
  </si>
  <si>
    <t>30004,5</t>
  </si>
  <si>
    <t>31004,5</t>
  </si>
  <si>
    <t>30004,6</t>
  </si>
  <si>
    <t>31004,6</t>
  </si>
  <si>
    <t>30004,7</t>
  </si>
  <si>
    <t>31004,7</t>
  </si>
  <si>
    <t>30005,6</t>
  </si>
  <si>
    <t>31005,6</t>
  </si>
  <si>
    <t>30005,7</t>
  </si>
  <si>
    <t>31005,7</t>
  </si>
  <si>
    <t>30005,8</t>
  </si>
  <si>
    <t>31005,8</t>
  </si>
  <si>
    <t>30005,9</t>
  </si>
  <si>
    <t>31005,9</t>
  </si>
  <si>
    <t>30005,11</t>
  </si>
  <si>
    <t>31005,11</t>
  </si>
  <si>
    <t>30006,6</t>
  </si>
  <si>
    <t>31006,6</t>
  </si>
  <si>
    <t>30006,7</t>
  </si>
  <si>
    <t>31006,7</t>
  </si>
  <si>
    <t>30006,8</t>
  </si>
  <si>
    <t>31006,8</t>
  </si>
  <si>
    <t>30006,9</t>
  </si>
  <si>
    <t>31006,9</t>
  </si>
  <si>
    <t>30006,10</t>
  </si>
  <si>
    <t>31006,10</t>
  </si>
  <si>
    <t>30006,11</t>
  </si>
  <si>
    <t>31006,11</t>
  </si>
  <si>
    <t>30006,12</t>
  </si>
  <si>
    <t>31006,12</t>
  </si>
  <si>
    <t>30006,13</t>
  </si>
  <si>
    <t>31006,13</t>
  </si>
  <si>
    <t>30006,14</t>
  </si>
  <si>
    <t>31006,14</t>
  </si>
  <si>
    <t>30006,15</t>
  </si>
  <si>
    <t>31006,15</t>
  </si>
  <si>
    <t>30006,16</t>
  </si>
  <si>
    <t>31006,16</t>
  </si>
  <si>
    <t>30006,17</t>
  </si>
  <si>
    <t>31006,17</t>
  </si>
  <si>
    <t>30006,18</t>
  </si>
  <si>
    <t>31006,18</t>
  </si>
  <si>
    <t>30006,19</t>
  </si>
  <si>
    <t>31006,19</t>
  </si>
  <si>
    <t>30006,20</t>
  </si>
  <si>
    <t>31006,20</t>
  </si>
  <si>
    <t>30006,21</t>
  </si>
  <si>
    <t>31006,21</t>
  </si>
  <si>
    <t>30006,22</t>
  </si>
  <si>
    <t>31006,22</t>
  </si>
  <si>
    <t>30006,23</t>
  </si>
  <si>
    <t>31006,23</t>
  </si>
  <si>
    <t>30006,24</t>
  </si>
  <si>
    <t>31006,24</t>
  </si>
  <si>
    <t>30006,25</t>
  </si>
  <si>
    <t>31006,25</t>
  </si>
  <si>
    <t>30006,26</t>
  </si>
  <si>
    <t>31006,26</t>
  </si>
  <si>
    <t>30006,27</t>
  </si>
  <si>
    <t>31006,27</t>
  </si>
  <si>
    <t>30006,28</t>
  </si>
  <si>
    <t>31006,28</t>
  </si>
  <si>
    <t>主奖励数量</t>
  </si>
  <si>
    <t>对应品质</t>
  </si>
  <si>
    <t>菜品品质</t>
  </si>
  <si>
    <t>1,2</t>
  </si>
  <si>
    <t>2,3</t>
  </si>
  <si>
    <t>3,4</t>
  </si>
  <si>
    <t>4,5</t>
  </si>
  <si>
    <t>5,6</t>
  </si>
  <si>
    <t>菜品等级</t>
  </si>
  <si>
    <t>菜品ID</t>
  </si>
  <si>
    <t>菜品名称</t>
  </si>
  <si>
    <t>菜品类型</t>
  </si>
  <si>
    <t>总数</t>
  </si>
  <si>
    <t>数量</t>
  </si>
  <si>
    <t>101001</t>
  </si>
  <si>
    <t>葡式蛋挞</t>
  </si>
  <si>
    <t>饺子</t>
  </si>
  <si>
    <t>103001</t>
  </si>
  <si>
    <t xml:space="preserve">炸薯条 </t>
  </si>
  <si>
    <t>104001</t>
  </si>
  <si>
    <t>香甜烤玉米</t>
  </si>
  <si>
    <t>105001</t>
  </si>
  <si>
    <t>茉莉花茶</t>
  </si>
  <si>
    <t>101002</t>
  </si>
  <si>
    <t>瑞士卷</t>
  </si>
  <si>
    <t>番茄炒鸡蛋</t>
  </si>
  <si>
    <t>103002</t>
  </si>
  <si>
    <t xml:space="preserve">双层辣鸡堡 </t>
  </si>
  <si>
    <t>104002</t>
  </si>
  <si>
    <t>辣烤茄子</t>
  </si>
  <si>
    <t>105002</t>
  </si>
  <si>
    <t>奇异果汁</t>
  </si>
  <si>
    <t>101003</t>
  </si>
  <si>
    <t>慕斯蛋糕</t>
  </si>
  <si>
    <t>麻婆豆腐</t>
  </si>
  <si>
    <t>103003</t>
  </si>
  <si>
    <t xml:space="preserve">凯撒沙拉 </t>
  </si>
  <si>
    <t>104003</t>
  </si>
  <si>
    <t>奶酪烤红薯</t>
  </si>
  <si>
    <t>105003</t>
  </si>
  <si>
    <t>杨枝甘露</t>
  </si>
  <si>
    <t>101004</t>
  </si>
  <si>
    <t>提拉米苏</t>
  </si>
  <si>
    <t>玲珑玉心</t>
  </si>
  <si>
    <t>103004</t>
  </si>
  <si>
    <t xml:space="preserve">海鲜茄汁意粉 </t>
  </si>
  <si>
    <t>104004</t>
  </si>
  <si>
    <t>香烤鸡胗</t>
  </si>
  <si>
    <t>105004</t>
  </si>
  <si>
    <t>草莓奶昔</t>
  </si>
  <si>
    <t>101005</t>
  </si>
  <si>
    <t>舒芙蕾</t>
  </si>
  <si>
    <t>东坡肉</t>
  </si>
  <si>
    <t>103005</t>
  </si>
  <si>
    <t xml:space="preserve">培根比萨 </t>
  </si>
  <si>
    <t>104005</t>
  </si>
  <si>
    <t>香烤秋刀鱼</t>
  </si>
  <si>
    <t>105005</t>
  </si>
  <si>
    <t>柳橙雪泡</t>
  </si>
  <si>
    <t>101006</t>
  </si>
  <si>
    <t>糖浆松糕布丁</t>
  </si>
  <si>
    <t>油焖大虾</t>
  </si>
  <si>
    <t>103006</t>
  </si>
  <si>
    <t>法式焗蜗牛</t>
  </si>
  <si>
    <t>104006</t>
  </si>
  <si>
    <t>乳香鸡腿</t>
  </si>
  <si>
    <t>105006</t>
  </si>
  <si>
    <t>彩虹冰沙</t>
  </si>
  <si>
    <t>101007</t>
  </si>
  <si>
    <t>史多伦甜点</t>
  </si>
  <si>
    <t>美极鱿鱼筒</t>
  </si>
  <si>
    <t>103007</t>
  </si>
  <si>
    <t>菲力牛排</t>
  </si>
  <si>
    <t>104007</t>
  </si>
  <si>
    <t>泰式烤鱿鱼</t>
  </si>
  <si>
    <t>105007</t>
  </si>
  <si>
    <t>浓缩咖啡</t>
  </si>
  <si>
    <t>101008</t>
  </si>
  <si>
    <t>长崎蜂蜜蛋糕</t>
  </si>
  <si>
    <t>白切贵妃鸡</t>
  </si>
  <si>
    <t>103008</t>
  </si>
  <si>
    <t>香煎三文鱼扒</t>
  </si>
  <si>
    <t>104008</t>
  </si>
  <si>
    <t>蒜香烤扇贝</t>
  </si>
  <si>
    <t>105008</t>
  </si>
  <si>
    <t>抹茶拿铁</t>
  </si>
  <si>
    <t>101009</t>
  </si>
  <si>
    <t>玛德莲贝壳甜点</t>
  </si>
  <si>
    <t>什锦冬瓜帽</t>
  </si>
  <si>
    <t>103009</t>
  </si>
  <si>
    <t>红酒煎鹅肝</t>
  </si>
  <si>
    <t>104009</t>
  </si>
  <si>
    <t>孜然烤羊排</t>
  </si>
  <si>
    <t>105009</t>
  </si>
  <si>
    <t>阿芙佳朵</t>
  </si>
  <si>
    <t>101010</t>
  </si>
  <si>
    <t>彩虹果冻</t>
  </si>
  <si>
    <t>罗汉斋</t>
  </si>
  <si>
    <t>103010</t>
  </si>
  <si>
    <t>焗烤波士顿龙虾</t>
  </si>
  <si>
    <t>104010</t>
  </si>
  <si>
    <t>烤乳猪</t>
  </si>
  <si>
    <t>105010</t>
  </si>
  <si>
    <t>卡布奇诺</t>
  </si>
  <si>
    <t>剁椒鱼头</t>
  </si>
  <si>
    <t>红烧狮子头</t>
  </si>
  <si>
    <t>四喜饺</t>
  </si>
  <si>
    <t>芙蓉虾</t>
  </si>
  <si>
    <t>孔雀开屏鱼</t>
  </si>
  <si>
    <t>海棠酥</t>
  </si>
  <si>
    <t>松鼠桂鱼</t>
  </si>
  <si>
    <t>鸳鸯蟹膏</t>
  </si>
  <si>
    <t>鲍汁扣辽参</t>
  </si>
  <si>
    <t>佛跳墙</t>
  </si>
  <si>
    <t>菜品ID_1</t>
  </si>
  <si>
    <t>菜品ID_2</t>
  </si>
  <si>
    <t>菜品ID_3</t>
  </si>
  <si>
    <t>菜品ID_4</t>
  </si>
  <si>
    <t>菜品ID_5</t>
  </si>
  <si>
    <t>甜点</t>
  </si>
  <si>
    <t>中餐</t>
  </si>
  <si>
    <t>西餐</t>
  </si>
  <si>
    <t>烧烤</t>
  </si>
  <si>
    <t>饮品</t>
  </si>
  <si>
    <t>字段</t>
  </si>
  <si>
    <t>说明</t>
  </si>
  <si>
    <t>任务的等级,任务等级=订单中心等级</t>
  </si>
  <si>
    <t>1为食材任务，2为建材任务，3，为图纸任务。类型1，40%。类型2,40%，类型3,20%。</t>
  </si>
  <si>
    <t>任务的品质，品质越高，同等级的奖励越丰富</t>
  </si>
  <si>
    <t>主要奖励的道具，ID，数量。任务图标取该奖励图标</t>
  </si>
  <si>
    <t>任务的金币奖励数值</t>
  </si>
  <si>
    <t>任务的钻石奖励数值</t>
  </si>
  <si>
    <t>会从菜品需求范围去几个需求值</t>
  </si>
  <si>
    <t>需求多少品质的菜品</t>
  </si>
  <si>
    <t>填写菜品ID，数量，用分号隔开。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</si>
</sst>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8" fillId="32" borderId="9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2" applyBorder="1">
      <alignment vertical="center"/>
    </xf>
    <xf numFmtId="0" fontId="1" fillId="3" borderId="0" xfId="6">
      <alignment vertical="center"/>
    </xf>
    <xf numFmtId="0" fontId="2" fillId="4" borderId="0" xfId="34">
      <alignment vertical="center"/>
    </xf>
    <xf numFmtId="0" fontId="0" fillId="5" borderId="1" xfId="13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"/>
  <sheetViews>
    <sheetView tabSelected="1" workbookViewId="0">
      <selection activeCell="A2" sqref="A2:A101"/>
    </sheetView>
  </sheetViews>
  <sheetFormatPr defaultColWidth="9" defaultRowHeight="13.5"/>
  <cols>
    <col min="2" max="2" width="8.875" customWidth="1"/>
    <col min="3" max="4" width="11.875" customWidth="1"/>
    <col min="5" max="5" width="12.875" customWidth="1"/>
    <col min="6" max="8" width="15" customWidth="1"/>
    <col min="9" max="9" width="12.875" customWidth="1"/>
    <col min="10" max="10" width="99.375" customWidth="1"/>
  </cols>
  <sheetData>
    <row r="1" customForma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1" spans="1:10">
      <c r="A2">
        <v>1</v>
      </c>
      <c r="B2">
        <v>1</v>
      </c>
      <c r="C2">
        <v>1</v>
      </c>
      <c r="D2">
        <v>1</v>
      </c>
      <c r="E2" t="s">
        <v>10</v>
      </c>
      <c r="F2">
        <v>70</v>
      </c>
      <c r="G2">
        <v>5</v>
      </c>
      <c r="H2">
        <v>1</v>
      </c>
      <c r="I2">
        <v>1</v>
      </c>
      <c r="J2" t="s">
        <v>11</v>
      </c>
    </row>
    <row r="3" customFormat="1" spans="1:10">
      <c r="A3">
        <v>2</v>
      </c>
      <c r="B3">
        <v>1</v>
      </c>
      <c r="C3">
        <v>2</v>
      </c>
      <c r="D3">
        <v>1</v>
      </c>
      <c r="E3" t="s">
        <v>12</v>
      </c>
      <c r="F3">
        <v>160</v>
      </c>
      <c r="G3">
        <v>5</v>
      </c>
      <c r="H3">
        <v>1</v>
      </c>
      <c r="I3">
        <v>1</v>
      </c>
      <c r="J3" t="s">
        <v>11</v>
      </c>
    </row>
    <row r="4" customFormat="1" spans="1:10">
      <c r="A4">
        <v>3</v>
      </c>
      <c r="B4">
        <v>2</v>
      </c>
      <c r="C4">
        <v>1</v>
      </c>
      <c r="D4">
        <v>1</v>
      </c>
      <c r="E4" t="s">
        <v>13</v>
      </c>
      <c r="F4">
        <v>70</v>
      </c>
      <c r="G4">
        <v>5</v>
      </c>
      <c r="H4">
        <v>2</v>
      </c>
      <c r="I4">
        <v>1</v>
      </c>
      <c r="J4" t="s">
        <v>14</v>
      </c>
    </row>
    <row r="5" customFormat="1" spans="1:10">
      <c r="A5">
        <v>4</v>
      </c>
      <c r="B5">
        <v>2</v>
      </c>
      <c r="C5">
        <v>2</v>
      </c>
      <c r="D5">
        <v>1</v>
      </c>
      <c r="E5" t="s">
        <v>15</v>
      </c>
      <c r="F5">
        <v>160</v>
      </c>
      <c r="G5">
        <v>5</v>
      </c>
      <c r="H5">
        <v>2</v>
      </c>
      <c r="I5">
        <v>1</v>
      </c>
      <c r="J5" t="s">
        <v>14</v>
      </c>
    </row>
    <row r="6" customFormat="1" spans="1:10">
      <c r="A6">
        <v>5</v>
      </c>
      <c r="B6">
        <v>3</v>
      </c>
      <c r="C6">
        <v>1</v>
      </c>
      <c r="D6">
        <v>1</v>
      </c>
      <c r="E6" t="s">
        <v>16</v>
      </c>
      <c r="F6">
        <v>70</v>
      </c>
      <c r="G6">
        <v>5</v>
      </c>
      <c r="H6">
        <v>2</v>
      </c>
      <c r="I6">
        <v>1</v>
      </c>
      <c r="J6" t="s">
        <v>17</v>
      </c>
    </row>
    <row r="7" customFormat="1" spans="1:10">
      <c r="A7">
        <v>6</v>
      </c>
      <c r="B7">
        <v>3</v>
      </c>
      <c r="C7">
        <v>2</v>
      </c>
      <c r="D7">
        <v>1</v>
      </c>
      <c r="E7" t="s">
        <v>18</v>
      </c>
      <c r="F7">
        <v>160</v>
      </c>
      <c r="G7">
        <v>5</v>
      </c>
      <c r="H7">
        <v>2</v>
      </c>
      <c r="I7">
        <v>1</v>
      </c>
      <c r="J7" t="s">
        <v>17</v>
      </c>
    </row>
    <row r="8" customFormat="1" spans="1:10">
      <c r="A8">
        <v>7</v>
      </c>
      <c r="B8">
        <v>4</v>
      </c>
      <c r="C8">
        <v>1</v>
      </c>
      <c r="D8">
        <v>1</v>
      </c>
      <c r="E8" t="s">
        <v>19</v>
      </c>
      <c r="F8">
        <v>70</v>
      </c>
      <c r="G8">
        <v>5</v>
      </c>
      <c r="H8">
        <v>3</v>
      </c>
      <c r="I8">
        <v>1</v>
      </c>
      <c r="J8" t="s">
        <v>20</v>
      </c>
    </row>
    <row r="9" customFormat="1" spans="1:10">
      <c r="A9">
        <v>8</v>
      </c>
      <c r="B9">
        <v>4</v>
      </c>
      <c r="C9">
        <v>2</v>
      </c>
      <c r="D9">
        <v>1</v>
      </c>
      <c r="E9" t="s">
        <v>21</v>
      </c>
      <c r="F9">
        <v>160</v>
      </c>
      <c r="G9">
        <v>5</v>
      </c>
      <c r="H9">
        <v>3</v>
      </c>
      <c r="I9">
        <v>1</v>
      </c>
      <c r="J9" t="s">
        <v>20</v>
      </c>
    </row>
    <row r="10" customFormat="1" spans="1:10">
      <c r="A10">
        <v>9</v>
      </c>
      <c r="B10">
        <v>5</v>
      </c>
      <c r="C10">
        <v>1</v>
      </c>
      <c r="D10">
        <v>1</v>
      </c>
      <c r="E10" t="s">
        <v>22</v>
      </c>
      <c r="F10">
        <v>70</v>
      </c>
      <c r="G10">
        <v>5</v>
      </c>
      <c r="H10">
        <v>3</v>
      </c>
      <c r="I10">
        <v>1</v>
      </c>
      <c r="J10" t="s">
        <v>23</v>
      </c>
    </row>
    <row r="11" customFormat="1" spans="1:10">
      <c r="A11">
        <v>10</v>
      </c>
      <c r="B11">
        <v>5</v>
      </c>
      <c r="C11">
        <v>2</v>
      </c>
      <c r="D11">
        <v>1</v>
      </c>
      <c r="E11" t="s">
        <v>24</v>
      </c>
      <c r="F11">
        <v>160</v>
      </c>
      <c r="G11">
        <v>5</v>
      </c>
      <c r="H11">
        <v>3</v>
      </c>
      <c r="I11">
        <v>1</v>
      </c>
      <c r="J11" t="s">
        <v>23</v>
      </c>
    </row>
    <row r="12" customFormat="1" spans="1:10">
      <c r="A12">
        <v>11</v>
      </c>
      <c r="B12">
        <v>6</v>
      </c>
      <c r="C12">
        <v>1</v>
      </c>
      <c r="D12">
        <v>1</v>
      </c>
      <c r="E12" t="s">
        <v>25</v>
      </c>
      <c r="F12">
        <v>70</v>
      </c>
      <c r="G12">
        <v>5</v>
      </c>
      <c r="H12">
        <v>4</v>
      </c>
      <c r="I12">
        <v>1</v>
      </c>
      <c r="J12" t="s">
        <v>26</v>
      </c>
    </row>
    <row r="13" customFormat="1" spans="1:10">
      <c r="A13">
        <v>12</v>
      </c>
      <c r="B13">
        <v>6</v>
      </c>
      <c r="C13">
        <v>2</v>
      </c>
      <c r="D13">
        <v>1</v>
      </c>
      <c r="E13" t="s">
        <v>27</v>
      </c>
      <c r="F13">
        <v>160</v>
      </c>
      <c r="G13">
        <v>5</v>
      </c>
      <c r="H13">
        <v>4</v>
      </c>
      <c r="I13">
        <v>1</v>
      </c>
      <c r="J13" t="s">
        <v>26</v>
      </c>
    </row>
    <row r="14" customFormat="1" spans="1:10">
      <c r="A14">
        <v>13</v>
      </c>
      <c r="B14">
        <v>7</v>
      </c>
      <c r="C14">
        <v>1</v>
      </c>
      <c r="D14">
        <v>1</v>
      </c>
      <c r="E14" t="s">
        <v>28</v>
      </c>
      <c r="F14">
        <v>70</v>
      </c>
      <c r="G14">
        <v>5</v>
      </c>
      <c r="H14">
        <v>4</v>
      </c>
      <c r="I14">
        <v>1</v>
      </c>
      <c r="J14" t="s">
        <v>29</v>
      </c>
    </row>
    <row r="15" customFormat="1" spans="1:10">
      <c r="A15">
        <v>14</v>
      </c>
      <c r="B15">
        <v>7</v>
      </c>
      <c r="C15">
        <v>2</v>
      </c>
      <c r="D15">
        <v>1</v>
      </c>
      <c r="E15" t="s">
        <v>30</v>
      </c>
      <c r="F15">
        <v>160</v>
      </c>
      <c r="G15">
        <v>5</v>
      </c>
      <c r="H15">
        <v>4</v>
      </c>
      <c r="I15">
        <v>1</v>
      </c>
      <c r="J15" t="s">
        <v>29</v>
      </c>
    </row>
    <row r="16" customFormat="1" spans="1:10">
      <c r="A16">
        <v>15</v>
      </c>
      <c r="B16">
        <v>8</v>
      </c>
      <c r="C16">
        <v>1</v>
      </c>
      <c r="D16">
        <v>1</v>
      </c>
      <c r="E16" t="s">
        <v>28</v>
      </c>
      <c r="F16">
        <v>70</v>
      </c>
      <c r="G16">
        <v>5</v>
      </c>
      <c r="H16">
        <v>4</v>
      </c>
      <c r="I16">
        <v>1</v>
      </c>
      <c r="J16" t="s">
        <v>31</v>
      </c>
    </row>
    <row r="17" customFormat="1" spans="1:10">
      <c r="A17">
        <v>16</v>
      </c>
      <c r="B17">
        <v>8</v>
      </c>
      <c r="C17">
        <v>2</v>
      </c>
      <c r="D17">
        <v>1</v>
      </c>
      <c r="E17" t="s">
        <v>30</v>
      </c>
      <c r="F17">
        <v>160</v>
      </c>
      <c r="G17">
        <v>5</v>
      </c>
      <c r="H17">
        <v>4</v>
      </c>
      <c r="I17">
        <v>1</v>
      </c>
      <c r="J17" t="s">
        <v>31</v>
      </c>
    </row>
    <row r="18" customFormat="1" spans="1:10">
      <c r="A18">
        <v>17</v>
      </c>
      <c r="B18">
        <v>9</v>
      </c>
      <c r="C18">
        <v>1</v>
      </c>
      <c r="D18">
        <v>1</v>
      </c>
      <c r="E18" t="s">
        <v>32</v>
      </c>
      <c r="F18">
        <v>70</v>
      </c>
      <c r="G18">
        <v>5</v>
      </c>
      <c r="H18">
        <v>4</v>
      </c>
      <c r="I18">
        <v>1</v>
      </c>
      <c r="J18" t="s">
        <v>33</v>
      </c>
    </row>
    <row r="19" customFormat="1" spans="1:10">
      <c r="A19">
        <v>18</v>
      </c>
      <c r="B19">
        <v>9</v>
      </c>
      <c r="C19">
        <v>2</v>
      </c>
      <c r="D19">
        <v>1</v>
      </c>
      <c r="E19" t="s">
        <v>34</v>
      </c>
      <c r="F19">
        <v>160</v>
      </c>
      <c r="G19">
        <v>5</v>
      </c>
      <c r="H19">
        <v>4</v>
      </c>
      <c r="I19">
        <v>1</v>
      </c>
      <c r="J19" t="s">
        <v>33</v>
      </c>
    </row>
    <row r="20" customFormat="1" spans="1:10">
      <c r="A20">
        <v>19</v>
      </c>
      <c r="B20">
        <v>10</v>
      </c>
      <c r="C20">
        <v>1</v>
      </c>
      <c r="D20">
        <v>1</v>
      </c>
      <c r="E20" t="s">
        <v>32</v>
      </c>
      <c r="F20">
        <v>70</v>
      </c>
      <c r="G20">
        <v>5</v>
      </c>
      <c r="H20">
        <v>4</v>
      </c>
      <c r="I20">
        <v>1</v>
      </c>
      <c r="J20" t="s">
        <v>35</v>
      </c>
    </row>
    <row r="21" customFormat="1" spans="1:10">
      <c r="A21">
        <v>20</v>
      </c>
      <c r="B21">
        <v>10</v>
      </c>
      <c r="C21">
        <v>2</v>
      </c>
      <c r="D21">
        <v>1</v>
      </c>
      <c r="E21" t="s">
        <v>34</v>
      </c>
      <c r="F21">
        <v>160</v>
      </c>
      <c r="G21">
        <v>5</v>
      </c>
      <c r="H21">
        <v>4</v>
      </c>
      <c r="I21">
        <v>1</v>
      </c>
      <c r="J21" t="s">
        <v>35</v>
      </c>
    </row>
    <row r="22" customFormat="1" spans="1:10">
      <c r="A22">
        <v>21</v>
      </c>
      <c r="B22">
        <v>11</v>
      </c>
      <c r="C22">
        <v>1</v>
      </c>
      <c r="D22">
        <v>1</v>
      </c>
      <c r="E22" t="s">
        <v>36</v>
      </c>
      <c r="F22">
        <v>70</v>
      </c>
      <c r="G22">
        <v>5</v>
      </c>
      <c r="H22">
        <v>4</v>
      </c>
      <c r="I22">
        <v>1</v>
      </c>
      <c r="J22" t="s">
        <v>35</v>
      </c>
    </row>
    <row r="23" customFormat="1" spans="1:10">
      <c r="A23">
        <v>22</v>
      </c>
      <c r="B23">
        <v>11</v>
      </c>
      <c r="C23">
        <v>2</v>
      </c>
      <c r="D23">
        <v>1</v>
      </c>
      <c r="E23" t="s">
        <v>37</v>
      </c>
      <c r="F23">
        <v>160</v>
      </c>
      <c r="G23">
        <v>5</v>
      </c>
      <c r="H23">
        <v>4</v>
      </c>
      <c r="I23">
        <v>1</v>
      </c>
      <c r="J23" t="s">
        <v>35</v>
      </c>
    </row>
    <row r="24" customFormat="1" spans="1:10">
      <c r="A24">
        <v>23</v>
      </c>
      <c r="B24">
        <v>12</v>
      </c>
      <c r="C24">
        <v>1</v>
      </c>
      <c r="D24">
        <v>1</v>
      </c>
      <c r="E24" t="s">
        <v>38</v>
      </c>
      <c r="F24">
        <v>70</v>
      </c>
      <c r="G24">
        <v>5</v>
      </c>
      <c r="H24">
        <v>4</v>
      </c>
      <c r="I24">
        <v>1</v>
      </c>
      <c r="J24" t="s">
        <v>35</v>
      </c>
    </row>
    <row r="25" customFormat="1" spans="1:10">
      <c r="A25">
        <v>24</v>
      </c>
      <c r="B25">
        <v>12</v>
      </c>
      <c r="C25">
        <v>2</v>
      </c>
      <c r="D25">
        <v>1</v>
      </c>
      <c r="E25" t="s">
        <v>39</v>
      </c>
      <c r="F25">
        <v>160</v>
      </c>
      <c r="G25">
        <v>5</v>
      </c>
      <c r="H25">
        <v>4</v>
      </c>
      <c r="I25">
        <v>1</v>
      </c>
      <c r="J25" t="s">
        <v>35</v>
      </c>
    </row>
    <row r="26" customFormat="1" spans="1:10">
      <c r="A26">
        <v>25</v>
      </c>
      <c r="B26">
        <v>13</v>
      </c>
      <c r="C26">
        <v>1</v>
      </c>
      <c r="D26">
        <v>1</v>
      </c>
      <c r="E26" t="s">
        <v>38</v>
      </c>
      <c r="F26">
        <v>70</v>
      </c>
      <c r="G26">
        <v>5</v>
      </c>
      <c r="H26">
        <v>4</v>
      </c>
      <c r="I26">
        <v>1</v>
      </c>
      <c r="J26" t="s">
        <v>35</v>
      </c>
    </row>
    <row r="27" customFormat="1" spans="1:10">
      <c r="A27">
        <v>26</v>
      </c>
      <c r="B27">
        <v>13</v>
      </c>
      <c r="C27">
        <v>2</v>
      </c>
      <c r="D27">
        <v>1</v>
      </c>
      <c r="E27" t="s">
        <v>39</v>
      </c>
      <c r="F27">
        <v>160</v>
      </c>
      <c r="G27">
        <v>5</v>
      </c>
      <c r="H27">
        <v>4</v>
      </c>
      <c r="I27">
        <v>1</v>
      </c>
      <c r="J27" t="s">
        <v>35</v>
      </c>
    </row>
    <row r="28" customFormat="1" spans="1:10">
      <c r="A28">
        <v>27</v>
      </c>
      <c r="B28">
        <v>14</v>
      </c>
      <c r="C28">
        <v>1</v>
      </c>
      <c r="D28">
        <v>1</v>
      </c>
      <c r="E28" t="s">
        <v>40</v>
      </c>
      <c r="F28">
        <v>70</v>
      </c>
      <c r="G28">
        <v>5</v>
      </c>
      <c r="H28">
        <v>4</v>
      </c>
      <c r="I28">
        <v>1</v>
      </c>
      <c r="J28" t="s">
        <v>35</v>
      </c>
    </row>
    <row r="29" customFormat="1" spans="1:10">
      <c r="A29">
        <v>28</v>
      </c>
      <c r="B29">
        <v>14</v>
      </c>
      <c r="C29">
        <v>2</v>
      </c>
      <c r="D29">
        <v>1</v>
      </c>
      <c r="E29" t="s">
        <v>41</v>
      </c>
      <c r="F29">
        <v>160</v>
      </c>
      <c r="G29">
        <v>5</v>
      </c>
      <c r="H29">
        <v>4</v>
      </c>
      <c r="I29">
        <v>1</v>
      </c>
      <c r="J29" t="s">
        <v>35</v>
      </c>
    </row>
    <row r="30" customFormat="1" spans="1:10">
      <c r="A30">
        <v>29</v>
      </c>
      <c r="B30">
        <v>15</v>
      </c>
      <c r="C30">
        <v>1</v>
      </c>
      <c r="D30">
        <v>1</v>
      </c>
      <c r="E30" t="s">
        <v>40</v>
      </c>
      <c r="F30">
        <v>70</v>
      </c>
      <c r="G30">
        <v>5</v>
      </c>
      <c r="H30">
        <v>4</v>
      </c>
      <c r="I30">
        <v>1</v>
      </c>
      <c r="J30" t="s">
        <v>35</v>
      </c>
    </row>
    <row r="31" customFormat="1" spans="1:10">
      <c r="A31">
        <v>30</v>
      </c>
      <c r="B31">
        <v>15</v>
      </c>
      <c r="C31">
        <v>2</v>
      </c>
      <c r="D31">
        <v>1</v>
      </c>
      <c r="E31" t="s">
        <v>41</v>
      </c>
      <c r="F31">
        <v>160</v>
      </c>
      <c r="G31">
        <v>5</v>
      </c>
      <c r="H31">
        <v>4</v>
      </c>
      <c r="I31">
        <v>1</v>
      </c>
      <c r="J31" t="s">
        <v>35</v>
      </c>
    </row>
    <row r="32" customFormat="1" spans="1:10">
      <c r="A32">
        <v>31</v>
      </c>
      <c r="B32">
        <v>16</v>
      </c>
      <c r="C32">
        <v>1</v>
      </c>
      <c r="D32">
        <v>1</v>
      </c>
      <c r="E32" t="s">
        <v>42</v>
      </c>
      <c r="F32">
        <v>70</v>
      </c>
      <c r="G32">
        <v>5</v>
      </c>
      <c r="H32">
        <v>4</v>
      </c>
      <c r="I32">
        <v>1</v>
      </c>
      <c r="J32" t="s">
        <v>35</v>
      </c>
    </row>
    <row r="33" customFormat="1" spans="1:10">
      <c r="A33">
        <v>32</v>
      </c>
      <c r="B33">
        <v>16</v>
      </c>
      <c r="C33">
        <v>2</v>
      </c>
      <c r="D33">
        <v>1</v>
      </c>
      <c r="E33" t="s">
        <v>43</v>
      </c>
      <c r="F33">
        <v>160</v>
      </c>
      <c r="G33">
        <v>5</v>
      </c>
      <c r="H33">
        <v>4</v>
      </c>
      <c r="I33">
        <v>1</v>
      </c>
      <c r="J33" t="s">
        <v>35</v>
      </c>
    </row>
    <row r="34" customFormat="1" spans="1:10">
      <c r="A34">
        <v>33</v>
      </c>
      <c r="B34">
        <v>17</v>
      </c>
      <c r="C34">
        <v>1</v>
      </c>
      <c r="D34">
        <v>1</v>
      </c>
      <c r="E34" t="s">
        <v>44</v>
      </c>
      <c r="F34">
        <v>70</v>
      </c>
      <c r="G34">
        <v>5</v>
      </c>
      <c r="H34">
        <v>4</v>
      </c>
      <c r="I34">
        <v>1</v>
      </c>
      <c r="J34" t="s">
        <v>35</v>
      </c>
    </row>
    <row r="35" customFormat="1" spans="1:10">
      <c r="A35">
        <v>34</v>
      </c>
      <c r="B35">
        <v>17</v>
      </c>
      <c r="C35">
        <v>2</v>
      </c>
      <c r="D35">
        <v>1</v>
      </c>
      <c r="E35" t="s">
        <v>45</v>
      </c>
      <c r="F35">
        <v>160</v>
      </c>
      <c r="G35">
        <v>5</v>
      </c>
      <c r="H35">
        <v>4</v>
      </c>
      <c r="I35">
        <v>1</v>
      </c>
      <c r="J35" t="s">
        <v>35</v>
      </c>
    </row>
    <row r="36" customFormat="1" spans="1:10">
      <c r="A36">
        <v>35</v>
      </c>
      <c r="B36">
        <v>18</v>
      </c>
      <c r="C36">
        <v>1</v>
      </c>
      <c r="D36">
        <v>1</v>
      </c>
      <c r="E36" t="s">
        <v>44</v>
      </c>
      <c r="F36">
        <v>70</v>
      </c>
      <c r="G36">
        <v>5</v>
      </c>
      <c r="H36">
        <v>4</v>
      </c>
      <c r="I36">
        <v>1</v>
      </c>
      <c r="J36" t="s">
        <v>35</v>
      </c>
    </row>
    <row r="37" customFormat="1" spans="1:10">
      <c r="A37">
        <v>36</v>
      </c>
      <c r="B37">
        <v>18</v>
      </c>
      <c r="C37">
        <v>2</v>
      </c>
      <c r="D37">
        <v>1</v>
      </c>
      <c r="E37" t="s">
        <v>45</v>
      </c>
      <c r="F37">
        <v>160</v>
      </c>
      <c r="G37">
        <v>5</v>
      </c>
      <c r="H37">
        <v>4</v>
      </c>
      <c r="I37">
        <v>1</v>
      </c>
      <c r="J37" t="s">
        <v>35</v>
      </c>
    </row>
    <row r="38" customFormat="1" spans="1:10">
      <c r="A38">
        <v>37</v>
      </c>
      <c r="B38">
        <v>19</v>
      </c>
      <c r="C38">
        <v>1</v>
      </c>
      <c r="D38">
        <v>1</v>
      </c>
      <c r="E38" t="s">
        <v>46</v>
      </c>
      <c r="F38">
        <v>70</v>
      </c>
      <c r="G38">
        <v>5</v>
      </c>
      <c r="H38">
        <v>4</v>
      </c>
      <c r="I38">
        <v>1</v>
      </c>
      <c r="J38" t="s">
        <v>35</v>
      </c>
    </row>
    <row r="39" customFormat="1" spans="1:10">
      <c r="A39">
        <v>38</v>
      </c>
      <c r="B39">
        <v>19</v>
      </c>
      <c r="C39">
        <v>2</v>
      </c>
      <c r="D39">
        <v>1</v>
      </c>
      <c r="E39" t="s">
        <v>47</v>
      </c>
      <c r="F39">
        <v>160</v>
      </c>
      <c r="G39">
        <v>5</v>
      </c>
      <c r="H39">
        <v>4</v>
      </c>
      <c r="I39">
        <v>1</v>
      </c>
      <c r="J39" t="s">
        <v>35</v>
      </c>
    </row>
    <row r="40" customFormat="1" spans="1:10">
      <c r="A40">
        <v>39</v>
      </c>
      <c r="B40">
        <v>20</v>
      </c>
      <c r="C40">
        <v>1</v>
      </c>
      <c r="D40">
        <v>1</v>
      </c>
      <c r="E40" t="s">
        <v>46</v>
      </c>
      <c r="F40">
        <v>70</v>
      </c>
      <c r="G40">
        <v>5</v>
      </c>
      <c r="H40">
        <v>4</v>
      </c>
      <c r="I40">
        <v>1</v>
      </c>
      <c r="J40" t="s">
        <v>35</v>
      </c>
    </row>
    <row r="41" customFormat="1" spans="1:10">
      <c r="A41">
        <v>40</v>
      </c>
      <c r="B41">
        <v>20</v>
      </c>
      <c r="C41">
        <v>2</v>
      </c>
      <c r="D41">
        <v>1</v>
      </c>
      <c r="E41" t="s">
        <v>47</v>
      </c>
      <c r="F41">
        <v>160</v>
      </c>
      <c r="G41">
        <v>5</v>
      </c>
      <c r="H41">
        <v>4</v>
      </c>
      <c r="I41">
        <v>1</v>
      </c>
      <c r="J41" t="s">
        <v>35</v>
      </c>
    </row>
    <row r="42" customFormat="1" spans="1:10">
      <c r="A42">
        <v>41</v>
      </c>
      <c r="B42">
        <v>21</v>
      </c>
      <c r="C42">
        <v>1</v>
      </c>
      <c r="D42">
        <v>1</v>
      </c>
      <c r="E42" t="s">
        <v>48</v>
      </c>
      <c r="F42">
        <v>70</v>
      </c>
      <c r="G42">
        <v>5</v>
      </c>
      <c r="H42">
        <v>4</v>
      </c>
      <c r="I42">
        <v>1</v>
      </c>
      <c r="J42" t="s">
        <v>35</v>
      </c>
    </row>
    <row r="43" customFormat="1" spans="1:10">
      <c r="A43">
        <v>42</v>
      </c>
      <c r="B43">
        <v>21</v>
      </c>
      <c r="C43">
        <v>2</v>
      </c>
      <c r="D43">
        <v>1</v>
      </c>
      <c r="E43" t="s">
        <v>49</v>
      </c>
      <c r="F43">
        <v>160</v>
      </c>
      <c r="G43">
        <v>5</v>
      </c>
      <c r="H43">
        <v>4</v>
      </c>
      <c r="I43">
        <v>1</v>
      </c>
      <c r="J43" t="s">
        <v>35</v>
      </c>
    </row>
    <row r="44" customFormat="1" spans="1:10">
      <c r="A44">
        <v>43</v>
      </c>
      <c r="B44">
        <v>22</v>
      </c>
      <c r="C44">
        <v>1</v>
      </c>
      <c r="D44">
        <v>1</v>
      </c>
      <c r="E44" t="s">
        <v>50</v>
      </c>
      <c r="F44">
        <v>70</v>
      </c>
      <c r="G44">
        <v>5</v>
      </c>
      <c r="H44">
        <v>4</v>
      </c>
      <c r="I44">
        <v>1</v>
      </c>
      <c r="J44" t="s">
        <v>35</v>
      </c>
    </row>
    <row r="45" customFormat="1" spans="1:10">
      <c r="A45">
        <v>44</v>
      </c>
      <c r="B45">
        <v>22</v>
      </c>
      <c r="C45">
        <v>2</v>
      </c>
      <c r="D45">
        <v>1</v>
      </c>
      <c r="E45" t="s">
        <v>51</v>
      </c>
      <c r="F45">
        <v>160</v>
      </c>
      <c r="G45">
        <v>5</v>
      </c>
      <c r="H45">
        <v>4</v>
      </c>
      <c r="I45">
        <v>1</v>
      </c>
      <c r="J45" t="s">
        <v>35</v>
      </c>
    </row>
    <row r="46" customFormat="1" spans="1:10">
      <c r="A46">
        <v>45</v>
      </c>
      <c r="B46">
        <v>23</v>
      </c>
      <c r="C46">
        <v>1</v>
      </c>
      <c r="D46">
        <v>1</v>
      </c>
      <c r="E46" t="s">
        <v>52</v>
      </c>
      <c r="F46">
        <v>70</v>
      </c>
      <c r="G46">
        <v>5</v>
      </c>
      <c r="H46">
        <v>4</v>
      </c>
      <c r="I46">
        <v>1</v>
      </c>
      <c r="J46" t="s">
        <v>35</v>
      </c>
    </row>
    <row r="47" customFormat="1" spans="1:10">
      <c r="A47">
        <v>46</v>
      </c>
      <c r="B47">
        <v>23</v>
      </c>
      <c r="C47">
        <v>2</v>
      </c>
      <c r="D47">
        <v>1</v>
      </c>
      <c r="E47" t="s">
        <v>53</v>
      </c>
      <c r="F47">
        <v>160</v>
      </c>
      <c r="G47">
        <v>5</v>
      </c>
      <c r="H47">
        <v>4</v>
      </c>
      <c r="I47">
        <v>1</v>
      </c>
      <c r="J47" t="s">
        <v>35</v>
      </c>
    </row>
    <row r="48" customFormat="1" spans="1:10">
      <c r="A48">
        <v>47</v>
      </c>
      <c r="B48">
        <v>24</v>
      </c>
      <c r="C48">
        <v>1</v>
      </c>
      <c r="D48">
        <v>1</v>
      </c>
      <c r="E48" t="s">
        <v>54</v>
      </c>
      <c r="F48">
        <v>70</v>
      </c>
      <c r="G48">
        <v>5</v>
      </c>
      <c r="H48">
        <v>4</v>
      </c>
      <c r="I48">
        <v>1</v>
      </c>
      <c r="J48" t="s">
        <v>35</v>
      </c>
    </row>
    <row r="49" customFormat="1" spans="1:10">
      <c r="A49">
        <v>48</v>
      </c>
      <c r="B49">
        <v>24</v>
      </c>
      <c r="C49">
        <v>2</v>
      </c>
      <c r="D49">
        <v>1</v>
      </c>
      <c r="E49" t="s">
        <v>55</v>
      </c>
      <c r="F49">
        <v>160</v>
      </c>
      <c r="G49">
        <v>5</v>
      </c>
      <c r="H49">
        <v>4</v>
      </c>
      <c r="I49">
        <v>1</v>
      </c>
      <c r="J49" t="s">
        <v>35</v>
      </c>
    </row>
    <row r="50" customFormat="1" spans="1:10">
      <c r="A50">
        <v>49</v>
      </c>
      <c r="B50">
        <v>25</v>
      </c>
      <c r="C50">
        <v>1</v>
      </c>
      <c r="D50">
        <v>1</v>
      </c>
      <c r="E50" t="s">
        <v>56</v>
      </c>
      <c r="F50">
        <v>70</v>
      </c>
      <c r="G50">
        <v>5</v>
      </c>
      <c r="H50">
        <v>4</v>
      </c>
      <c r="I50">
        <v>1</v>
      </c>
      <c r="J50" t="s">
        <v>35</v>
      </c>
    </row>
    <row r="51" customFormat="1" spans="1:10">
      <c r="A51">
        <v>50</v>
      </c>
      <c r="B51">
        <v>25</v>
      </c>
      <c r="C51">
        <v>2</v>
      </c>
      <c r="D51">
        <v>1</v>
      </c>
      <c r="E51" t="s">
        <v>57</v>
      </c>
      <c r="F51">
        <v>160</v>
      </c>
      <c r="G51">
        <v>5</v>
      </c>
      <c r="H51">
        <v>4</v>
      </c>
      <c r="I51">
        <v>1</v>
      </c>
      <c r="J51" t="s">
        <v>35</v>
      </c>
    </row>
    <row r="52" customFormat="1" spans="1:10">
      <c r="A52">
        <v>51</v>
      </c>
      <c r="B52">
        <v>26</v>
      </c>
      <c r="C52">
        <v>1</v>
      </c>
      <c r="D52">
        <v>1</v>
      </c>
      <c r="E52" t="s">
        <v>58</v>
      </c>
      <c r="F52">
        <v>70</v>
      </c>
      <c r="G52">
        <v>5</v>
      </c>
      <c r="H52">
        <v>4</v>
      </c>
      <c r="I52">
        <v>1</v>
      </c>
      <c r="J52" t="s">
        <v>35</v>
      </c>
    </row>
    <row r="53" customFormat="1" spans="1:10">
      <c r="A53">
        <v>52</v>
      </c>
      <c r="B53">
        <v>26</v>
      </c>
      <c r="C53">
        <v>2</v>
      </c>
      <c r="D53">
        <v>1</v>
      </c>
      <c r="E53" t="s">
        <v>59</v>
      </c>
      <c r="F53">
        <v>160</v>
      </c>
      <c r="G53">
        <v>5</v>
      </c>
      <c r="H53">
        <v>4</v>
      </c>
      <c r="I53">
        <v>1</v>
      </c>
      <c r="J53" t="s">
        <v>35</v>
      </c>
    </row>
    <row r="54" customFormat="1" spans="1:10">
      <c r="A54">
        <v>53</v>
      </c>
      <c r="B54">
        <v>27</v>
      </c>
      <c r="C54">
        <v>1</v>
      </c>
      <c r="D54">
        <v>1</v>
      </c>
      <c r="E54" t="s">
        <v>58</v>
      </c>
      <c r="F54">
        <v>70</v>
      </c>
      <c r="G54">
        <v>5</v>
      </c>
      <c r="H54">
        <v>4</v>
      </c>
      <c r="I54">
        <v>1</v>
      </c>
      <c r="J54" t="s">
        <v>35</v>
      </c>
    </row>
    <row r="55" customFormat="1" spans="1:10">
      <c r="A55">
        <v>54</v>
      </c>
      <c r="B55">
        <v>27</v>
      </c>
      <c r="C55">
        <v>2</v>
      </c>
      <c r="D55">
        <v>1</v>
      </c>
      <c r="E55" t="s">
        <v>59</v>
      </c>
      <c r="F55">
        <v>160</v>
      </c>
      <c r="G55">
        <v>5</v>
      </c>
      <c r="H55">
        <v>4</v>
      </c>
      <c r="I55">
        <v>1</v>
      </c>
      <c r="J55" t="s">
        <v>35</v>
      </c>
    </row>
    <row r="56" customFormat="1" spans="1:10">
      <c r="A56">
        <v>55</v>
      </c>
      <c r="B56">
        <v>28</v>
      </c>
      <c r="C56">
        <v>1</v>
      </c>
      <c r="D56">
        <v>1</v>
      </c>
      <c r="E56" t="s">
        <v>60</v>
      </c>
      <c r="F56">
        <v>70</v>
      </c>
      <c r="G56">
        <v>5</v>
      </c>
      <c r="H56">
        <v>4</v>
      </c>
      <c r="I56">
        <v>1</v>
      </c>
      <c r="J56" t="s">
        <v>35</v>
      </c>
    </row>
    <row r="57" customFormat="1" spans="1:10">
      <c r="A57">
        <v>56</v>
      </c>
      <c r="B57">
        <v>28</v>
      </c>
      <c r="C57">
        <v>2</v>
      </c>
      <c r="D57">
        <v>1</v>
      </c>
      <c r="E57" t="s">
        <v>61</v>
      </c>
      <c r="F57">
        <v>160</v>
      </c>
      <c r="G57">
        <v>5</v>
      </c>
      <c r="H57">
        <v>4</v>
      </c>
      <c r="I57">
        <v>1</v>
      </c>
      <c r="J57" t="s">
        <v>35</v>
      </c>
    </row>
    <row r="58" customFormat="1" spans="1:10">
      <c r="A58">
        <v>57</v>
      </c>
      <c r="B58">
        <v>29</v>
      </c>
      <c r="C58">
        <v>1</v>
      </c>
      <c r="D58">
        <v>1</v>
      </c>
      <c r="E58" t="s">
        <v>62</v>
      </c>
      <c r="F58">
        <v>70</v>
      </c>
      <c r="G58">
        <v>5</v>
      </c>
      <c r="H58">
        <v>4</v>
      </c>
      <c r="I58">
        <v>1</v>
      </c>
      <c r="J58" t="s">
        <v>35</v>
      </c>
    </row>
    <row r="59" customFormat="1" spans="1:10">
      <c r="A59">
        <v>58</v>
      </c>
      <c r="B59">
        <v>29</v>
      </c>
      <c r="C59">
        <v>2</v>
      </c>
      <c r="D59">
        <v>1</v>
      </c>
      <c r="E59" t="s">
        <v>63</v>
      </c>
      <c r="F59">
        <v>160</v>
      </c>
      <c r="G59">
        <v>5</v>
      </c>
      <c r="H59">
        <v>4</v>
      </c>
      <c r="I59">
        <v>1</v>
      </c>
      <c r="J59" t="s">
        <v>35</v>
      </c>
    </row>
    <row r="60" customFormat="1" spans="1:10">
      <c r="A60">
        <v>59</v>
      </c>
      <c r="B60">
        <v>30</v>
      </c>
      <c r="C60">
        <v>1</v>
      </c>
      <c r="D60">
        <v>1</v>
      </c>
      <c r="E60" t="s">
        <v>62</v>
      </c>
      <c r="F60">
        <v>70</v>
      </c>
      <c r="G60">
        <v>5</v>
      </c>
      <c r="H60">
        <v>4</v>
      </c>
      <c r="I60">
        <v>1</v>
      </c>
      <c r="J60" t="s">
        <v>35</v>
      </c>
    </row>
    <row r="61" customFormat="1" spans="1:10">
      <c r="A61">
        <v>60</v>
      </c>
      <c r="B61">
        <v>30</v>
      </c>
      <c r="C61">
        <v>2</v>
      </c>
      <c r="D61">
        <v>1</v>
      </c>
      <c r="E61" t="s">
        <v>63</v>
      </c>
      <c r="F61">
        <v>160</v>
      </c>
      <c r="G61">
        <v>5</v>
      </c>
      <c r="H61">
        <v>4</v>
      </c>
      <c r="I61">
        <v>1</v>
      </c>
      <c r="J61" t="s">
        <v>35</v>
      </c>
    </row>
    <row r="62" customFormat="1" spans="1:10">
      <c r="A62">
        <v>61</v>
      </c>
      <c r="B62">
        <v>31</v>
      </c>
      <c r="C62">
        <v>1</v>
      </c>
      <c r="D62">
        <v>1</v>
      </c>
      <c r="E62" t="s">
        <v>64</v>
      </c>
      <c r="F62">
        <v>70</v>
      </c>
      <c r="G62">
        <v>5</v>
      </c>
      <c r="H62">
        <v>4</v>
      </c>
      <c r="I62">
        <v>1</v>
      </c>
      <c r="J62" t="s">
        <v>35</v>
      </c>
    </row>
    <row r="63" customFormat="1" spans="1:10">
      <c r="A63">
        <v>62</v>
      </c>
      <c r="B63">
        <v>31</v>
      </c>
      <c r="C63">
        <v>2</v>
      </c>
      <c r="D63">
        <v>1</v>
      </c>
      <c r="E63" t="s">
        <v>65</v>
      </c>
      <c r="F63">
        <v>160</v>
      </c>
      <c r="G63">
        <v>5</v>
      </c>
      <c r="H63">
        <v>4</v>
      </c>
      <c r="I63">
        <v>1</v>
      </c>
      <c r="J63" t="s">
        <v>35</v>
      </c>
    </row>
    <row r="64" customFormat="1" spans="1:10">
      <c r="A64">
        <v>63</v>
      </c>
      <c r="B64">
        <v>32</v>
      </c>
      <c r="C64">
        <v>1</v>
      </c>
      <c r="D64">
        <v>1</v>
      </c>
      <c r="E64" t="s">
        <v>66</v>
      </c>
      <c r="F64">
        <v>70</v>
      </c>
      <c r="G64">
        <v>5</v>
      </c>
      <c r="H64">
        <v>4</v>
      </c>
      <c r="I64">
        <v>1</v>
      </c>
      <c r="J64" t="s">
        <v>35</v>
      </c>
    </row>
    <row r="65" customFormat="1" spans="1:10">
      <c r="A65">
        <v>64</v>
      </c>
      <c r="B65">
        <v>32</v>
      </c>
      <c r="C65">
        <v>2</v>
      </c>
      <c r="D65">
        <v>1</v>
      </c>
      <c r="E65" t="s">
        <v>67</v>
      </c>
      <c r="F65">
        <v>160</v>
      </c>
      <c r="G65">
        <v>5</v>
      </c>
      <c r="H65">
        <v>4</v>
      </c>
      <c r="I65">
        <v>1</v>
      </c>
      <c r="J65" t="s">
        <v>35</v>
      </c>
    </row>
    <row r="66" customFormat="1" spans="1:10">
      <c r="A66">
        <v>65</v>
      </c>
      <c r="B66">
        <v>33</v>
      </c>
      <c r="C66">
        <v>1</v>
      </c>
      <c r="D66">
        <v>1</v>
      </c>
      <c r="E66" t="s">
        <v>68</v>
      </c>
      <c r="F66">
        <v>70</v>
      </c>
      <c r="G66">
        <v>5</v>
      </c>
      <c r="H66">
        <v>4</v>
      </c>
      <c r="I66">
        <v>1</v>
      </c>
      <c r="J66" t="s">
        <v>35</v>
      </c>
    </row>
    <row r="67" customFormat="1" spans="1:10">
      <c r="A67">
        <v>66</v>
      </c>
      <c r="B67">
        <v>33</v>
      </c>
      <c r="C67">
        <v>2</v>
      </c>
      <c r="D67">
        <v>1</v>
      </c>
      <c r="E67" t="s">
        <v>69</v>
      </c>
      <c r="F67">
        <v>160</v>
      </c>
      <c r="G67">
        <v>5</v>
      </c>
      <c r="H67">
        <v>4</v>
      </c>
      <c r="I67">
        <v>1</v>
      </c>
      <c r="J67" t="s">
        <v>35</v>
      </c>
    </row>
    <row r="68" customFormat="1" spans="1:10">
      <c r="A68">
        <v>67</v>
      </c>
      <c r="B68">
        <v>34</v>
      </c>
      <c r="C68">
        <v>1</v>
      </c>
      <c r="D68">
        <v>1</v>
      </c>
      <c r="E68" t="s">
        <v>70</v>
      </c>
      <c r="F68">
        <v>70</v>
      </c>
      <c r="G68">
        <v>5</v>
      </c>
      <c r="H68">
        <v>4</v>
      </c>
      <c r="I68">
        <v>1</v>
      </c>
      <c r="J68" t="s">
        <v>35</v>
      </c>
    </row>
    <row r="69" customFormat="1" spans="1:10">
      <c r="A69">
        <v>68</v>
      </c>
      <c r="B69">
        <v>34</v>
      </c>
      <c r="C69">
        <v>2</v>
      </c>
      <c r="D69">
        <v>1</v>
      </c>
      <c r="E69" t="s">
        <v>71</v>
      </c>
      <c r="F69">
        <v>160</v>
      </c>
      <c r="G69">
        <v>5</v>
      </c>
      <c r="H69">
        <v>4</v>
      </c>
      <c r="I69">
        <v>1</v>
      </c>
      <c r="J69" t="s">
        <v>35</v>
      </c>
    </row>
    <row r="70" customFormat="1" spans="1:10">
      <c r="A70">
        <v>69</v>
      </c>
      <c r="B70">
        <v>35</v>
      </c>
      <c r="C70">
        <v>1</v>
      </c>
      <c r="D70">
        <v>1</v>
      </c>
      <c r="E70" t="s">
        <v>72</v>
      </c>
      <c r="F70">
        <v>70</v>
      </c>
      <c r="G70">
        <v>5</v>
      </c>
      <c r="H70">
        <v>4</v>
      </c>
      <c r="I70">
        <v>1</v>
      </c>
      <c r="J70" t="s">
        <v>35</v>
      </c>
    </row>
    <row r="71" customFormat="1" spans="1:10">
      <c r="A71">
        <v>70</v>
      </c>
      <c r="B71">
        <v>35</v>
      </c>
      <c r="C71">
        <v>2</v>
      </c>
      <c r="D71">
        <v>1</v>
      </c>
      <c r="E71" t="s">
        <v>73</v>
      </c>
      <c r="F71">
        <v>160</v>
      </c>
      <c r="G71">
        <v>5</v>
      </c>
      <c r="H71">
        <v>4</v>
      </c>
      <c r="I71">
        <v>1</v>
      </c>
      <c r="J71" t="s">
        <v>35</v>
      </c>
    </row>
    <row r="72" customFormat="1" spans="1:10">
      <c r="A72">
        <v>71</v>
      </c>
      <c r="B72">
        <v>36</v>
      </c>
      <c r="C72">
        <v>1</v>
      </c>
      <c r="D72">
        <v>1</v>
      </c>
      <c r="E72" t="s">
        <v>74</v>
      </c>
      <c r="F72">
        <v>70</v>
      </c>
      <c r="G72">
        <v>5</v>
      </c>
      <c r="H72">
        <v>4</v>
      </c>
      <c r="I72">
        <v>1</v>
      </c>
      <c r="J72" t="s">
        <v>35</v>
      </c>
    </row>
    <row r="73" customFormat="1" spans="1:10">
      <c r="A73">
        <v>72</v>
      </c>
      <c r="B73">
        <v>36</v>
      </c>
      <c r="C73">
        <v>2</v>
      </c>
      <c r="D73">
        <v>1</v>
      </c>
      <c r="E73" t="s">
        <v>75</v>
      </c>
      <c r="F73">
        <v>160</v>
      </c>
      <c r="G73">
        <v>5</v>
      </c>
      <c r="H73">
        <v>4</v>
      </c>
      <c r="I73">
        <v>1</v>
      </c>
      <c r="J73" t="s">
        <v>35</v>
      </c>
    </row>
    <row r="74" customFormat="1" spans="1:10">
      <c r="A74">
        <v>73</v>
      </c>
      <c r="B74">
        <v>37</v>
      </c>
      <c r="C74">
        <v>1</v>
      </c>
      <c r="D74">
        <v>1</v>
      </c>
      <c r="E74" t="s">
        <v>76</v>
      </c>
      <c r="F74">
        <v>70</v>
      </c>
      <c r="G74">
        <v>5</v>
      </c>
      <c r="H74">
        <v>4</v>
      </c>
      <c r="I74">
        <v>1</v>
      </c>
      <c r="J74" t="s">
        <v>35</v>
      </c>
    </row>
    <row r="75" customFormat="1" spans="1:10">
      <c r="A75">
        <v>74</v>
      </c>
      <c r="B75">
        <v>37</v>
      </c>
      <c r="C75">
        <v>2</v>
      </c>
      <c r="D75">
        <v>1</v>
      </c>
      <c r="E75" t="s">
        <v>77</v>
      </c>
      <c r="F75">
        <v>160</v>
      </c>
      <c r="G75">
        <v>5</v>
      </c>
      <c r="H75">
        <v>4</v>
      </c>
      <c r="I75">
        <v>1</v>
      </c>
      <c r="J75" t="s">
        <v>35</v>
      </c>
    </row>
    <row r="76" customFormat="1" spans="1:10">
      <c r="A76">
        <v>75</v>
      </c>
      <c r="B76">
        <v>38</v>
      </c>
      <c r="C76">
        <v>1</v>
      </c>
      <c r="D76">
        <v>1</v>
      </c>
      <c r="E76" t="s">
        <v>78</v>
      </c>
      <c r="F76">
        <v>70</v>
      </c>
      <c r="G76">
        <v>5</v>
      </c>
      <c r="H76">
        <v>4</v>
      </c>
      <c r="I76">
        <v>1</v>
      </c>
      <c r="J76" t="s">
        <v>35</v>
      </c>
    </row>
    <row r="77" customFormat="1" spans="1:10">
      <c r="A77">
        <v>76</v>
      </c>
      <c r="B77">
        <v>38</v>
      </c>
      <c r="C77">
        <v>2</v>
      </c>
      <c r="D77">
        <v>1</v>
      </c>
      <c r="E77" t="s">
        <v>79</v>
      </c>
      <c r="F77">
        <v>160</v>
      </c>
      <c r="G77">
        <v>5</v>
      </c>
      <c r="H77">
        <v>4</v>
      </c>
      <c r="I77">
        <v>1</v>
      </c>
      <c r="J77" t="s">
        <v>35</v>
      </c>
    </row>
    <row r="78" customFormat="1" spans="1:10">
      <c r="A78">
        <v>77</v>
      </c>
      <c r="B78">
        <v>39</v>
      </c>
      <c r="C78">
        <v>1</v>
      </c>
      <c r="D78">
        <v>1</v>
      </c>
      <c r="E78" t="s">
        <v>80</v>
      </c>
      <c r="F78">
        <v>70</v>
      </c>
      <c r="G78">
        <v>5</v>
      </c>
      <c r="H78">
        <v>4</v>
      </c>
      <c r="I78">
        <v>1</v>
      </c>
      <c r="J78" t="s">
        <v>35</v>
      </c>
    </row>
    <row r="79" customFormat="1" spans="1:10">
      <c r="A79">
        <v>78</v>
      </c>
      <c r="B79">
        <v>39</v>
      </c>
      <c r="C79">
        <v>2</v>
      </c>
      <c r="D79">
        <v>1</v>
      </c>
      <c r="E79" t="s">
        <v>81</v>
      </c>
      <c r="F79">
        <v>160</v>
      </c>
      <c r="G79">
        <v>5</v>
      </c>
      <c r="H79">
        <v>4</v>
      </c>
      <c r="I79">
        <v>1</v>
      </c>
      <c r="J79" t="s">
        <v>35</v>
      </c>
    </row>
    <row r="80" customFormat="1" spans="1:10">
      <c r="A80">
        <v>79</v>
      </c>
      <c r="B80">
        <v>40</v>
      </c>
      <c r="C80">
        <v>1</v>
      </c>
      <c r="D80">
        <v>1</v>
      </c>
      <c r="E80" t="s">
        <v>82</v>
      </c>
      <c r="F80">
        <v>70</v>
      </c>
      <c r="G80">
        <v>5</v>
      </c>
      <c r="H80">
        <v>4</v>
      </c>
      <c r="I80">
        <v>1</v>
      </c>
      <c r="J80" t="s">
        <v>35</v>
      </c>
    </row>
    <row r="81" customFormat="1" spans="1:10">
      <c r="A81">
        <v>80</v>
      </c>
      <c r="B81">
        <v>40</v>
      </c>
      <c r="C81">
        <v>2</v>
      </c>
      <c r="D81">
        <v>1</v>
      </c>
      <c r="E81" t="s">
        <v>83</v>
      </c>
      <c r="F81">
        <v>160</v>
      </c>
      <c r="G81">
        <v>5</v>
      </c>
      <c r="H81">
        <v>4</v>
      </c>
      <c r="I81">
        <v>1</v>
      </c>
      <c r="J81" t="s">
        <v>35</v>
      </c>
    </row>
    <row r="82" customFormat="1" spans="1:10">
      <c r="A82">
        <v>81</v>
      </c>
      <c r="B82">
        <v>41</v>
      </c>
      <c r="C82">
        <v>1</v>
      </c>
      <c r="D82">
        <v>1</v>
      </c>
      <c r="E82" t="s">
        <v>84</v>
      </c>
      <c r="F82">
        <v>70</v>
      </c>
      <c r="G82">
        <v>5</v>
      </c>
      <c r="H82">
        <v>4</v>
      </c>
      <c r="I82">
        <v>1</v>
      </c>
      <c r="J82" t="s">
        <v>35</v>
      </c>
    </row>
    <row r="83" customFormat="1" spans="1:10">
      <c r="A83">
        <v>82</v>
      </c>
      <c r="B83">
        <v>41</v>
      </c>
      <c r="C83">
        <v>2</v>
      </c>
      <c r="D83">
        <v>1</v>
      </c>
      <c r="E83" t="s">
        <v>85</v>
      </c>
      <c r="F83">
        <v>160</v>
      </c>
      <c r="G83">
        <v>5</v>
      </c>
      <c r="H83">
        <v>4</v>
      </c>
      <c r="I83">
        <v>1</v>
      </c>
      <c r="J83" t="s">
        <v>35</v>
      </c>
    </row>
    <row r="84" customFormat="1" spans="1:10">
      <c r="A84">
        <v>83</v>
      </c>
      <c r="B84">
        <v>42</v>
      </c>
      <c r="C84">
        <v>1</v>
      </c>
      <c r="D84">
        <v>1</v>
      </c>
      <c r="E84" t="s">
        <v>86</v>
      </c>
      <c r="F84">
        <v>70</v>
      </c>
      <c r="G84">
        <v>5</v>
      </c>
      <c r="H84">
        <v>4</v>
      </c>
      <c r="I84">
        <v>1</v>
      </c>
      <c r="J84" t="s">
        <v>35</v>
      </c>
    </row>
    <row r="85" customFormat="1" spans="1:10">
      <c r="A85">
        <v>84</v>
      </c>
      <c r="B85">
        <v>42</v>
      </c>
      <c r="C85">
        <v>2</v>
      </c>
      <c r="D85">
        <v>1</v>
      </c>
      <c r="E85" t="s">
        <v>87</v>
      </c>
      <c r="F85">
        <v>160</v>
      </c>
      <c r="G85">
        <v>5</v>
      </c>
      <c r="H85">
        <v>4</v>
      </c>
      <c r="I85">
        <v>1</v>
      </c>
      <c r="J85" t="s">
        <v>35</v>
      </c>
    </row>
    <row r="86" customFormat="1" spans="1:10">
      <c r="A86">
        <v>85</v>
      </c>
      <c r="B86">
        <v>43</v>
      </c>
      <c r="C86">
        <v>1</v>
      </c>
      <c r="D86">
        <v>1</v>
      </c>
      <c r="E86" t="s">
        <v>88</v>
      </c>
      <c r="F86">
        <v>70</v>
      </c>
      <c r="G86">
        <v>5</v>
      </c>
      <c r="H86">
        <v>4</v>
      </c>
      <c r="I86">
        <v>1</v>
      </c>
      <c r="J86" t="s">
        <v>35</v>
      </c>
    </row>
    <row r="87" customFormat="1" spans="1:10">
      <c r="A87">
        <v>86</v>
      </c>
      <c r="B87">
        <v>43</v>
      </c>
      <c r="C87">
        <v>2</v>
      </c>
      <c r="D87">
        <v>1</v>
      </c>
      <c r="E87" t="s">
        <v>89</v>
      </c>
      <c r="F87">
        <v>160</v>
      </c>
      <c r="G87">
        <v>5</v>
      </c>
      <c r="H87">
        <v>4</v>
      </c>
      <c r="I87">
        <v>1</v>
      </c>
      <c r="J87" t="s">
        <v>35</v>
      </c>
    </row>
    <row r="88" customFormat="1" spans="1:10">
      <c r="A88">
        <v>87</v>
      </c>
      <c r="B88">
        <v>44</v>
      </c>
      <c r="C88">
        <v>1</v>
      </c>
      <c r="D88">
        <v>1</v>
      </c>
      <c r="E88" t="s">
        <v>90</v>
      </c>
      <c r="F88">
        <v>70</v>
      </c>
      <c r="G88">
        <v>5</v>
      </c>
      <c r="H88">
        <v>4</v>
      </c>
      <c r="I88">
        <v>1</v>
      </c>
      <c r="J88" t="s">
        <v>35</v>
      </c>
    </row>
    <row r="89" customFormat="1" spans="1:10">
      <c r="A89">
        <v>88</v>
      </c>
      <c r="B89">
        <v>44</v>
      </c>
      <c r="C89">
        <v>2</v>
      </c>
      <c r="D89">
        <v>1</v>
      </c>
      <c r="E89" t="s">
        <v>91</v>
      </c>
      <c r="F89">
        <v>160</v>
      </c>
      <c r="G89">
        <v>5</v>
      </c>
      <c r="H89">
        <v>4</v>
      </c>
      <c r="I89">
        <v>1</v>
      </c>
      <c r="J89" t="s">
        <v>35</v>
      </c>
    </row>
    <row r="90" customFormat="1" spans="1:10">
      <c r="A90">
        <v>89</v>
      </c>
      <c r="B90">
        <v>45</v>
      </c>
      <c r="C90">
        <v>1</v>
      </c>
      <c r="D90">
        <v>1</v>
      </c>
      <c r="E90" t="s">
        <v>92</v>
      </c>
      <c r="F90">
        <v>70</v>
      </c>
      <c r="G90">
        <v>5</v>
      </c>
      <c r="H90">
        <v>4</v>
      </c>
      <c r="I90">
        <v>1</v>
      </c>
      <c r="J90" t="s">
        <v>35</v>
      </c>
    </row>
    <row r="91" customFormat="1" spans="1:10">
      <c r="A91">
        <v>90</v>
      </c>
      <c r="B91">
        <v>45</v>
      </c>
      <c r="C91">
        <v>2</v>
      </c>
      <c r="D91">
        <v>1</v>
      </c>
      <c r="E91" t="s">
        <v>93</v>
      </c>
      <c r="F91">
        <v>160</v>
      </c>
      <c r="G91">
        <v>5</v>
      </c>
      <c r="H91">
        <v>4</v>
      </c>
      <c r="I91">
        <v>1</v>
      </c>
      <c r="J91" t="s">
        <v>35</v>
      </c>
    </row>
    <row r="92" customFormat="1" spans="1:10">
      <c r="A92">
        <v>91</v>
      </c>
      <c r="B92">
        <v>46</v>
      </c>
      <c r="C92">
        <v>1</v>
      </c>
      <c r="D92">
        <v>1</v>
      </c>
      <c r="E92" t="s">
        <v>94</v>
      </c>
      <c r="F92">
        <v>70</v>
      </c>
      <c r="G92">
        <v>5</v>
      </c>
      <c r="H92">
        <v>4</v>
      </c>
      <c r="I92">
        <v>1</v>
      </c>
      <c r="J92" t="s">
        <v>35</v>
      </c>
    </row>
    <row r="93" customFormat="1" spans="1:10">
      <c r="A93">
        <v>92</v>
      </c>
      <c r="B93">
        <v>46</v>
      </c>
      <c r="C93">
        <v>2</v>
      </c>
      <c r="D93">
        <v>1</v>
      </c>
      <c r="E93" t="s">
        <v>95</v>
      </c>
      <c r="F93">
        <v>160</v>
      </c>
      <c r="G93">
        <v>5</v>
      </c>
      <c r="H93">
        <v>4</v>
      </c>
      <c r="I93">
        <v>1</v>
      </c>
      <c r="J93" t="s">
        <v>35</v>
      </c>
    </row>
    <row r="94" customFormat="1" spans="1:10">
      <c r="A94">
        <v>93</v>
      </c>
      <c r="B94">
        <v>47</v>
      </c>
      <c r="C94">
        <v>1</v>
      </c>
      <c r="D94">
        <v>1</v>
      </c>
      <c r="E94" t="s">
        <v>96</v>
      </c>
      <c r="F94">
        <v>70</v>
      </c>
      <c r="G94">
        <v>5</v>
      </c>
      <c r="H94">
        <v>4</v>
      </c>
      <c r="I94">
        <v>1</v>
      </c>
      <c r="J94" t="s">
        <v>35</v>
      </c>
    </row>
    <row r="95" customFormat="1" spans="1:10">
      <c r="A95">
        <v>94</v>
      </c>
      <c r="B95">
        <v>47</v>
      </c>
      <c r="C95">
        <v>2</v>
      </c>
      <c r="D95">
        <v>1</v>
      </c>
      <c r="E95" t="s">
        <v>97</v>
      </c>
      <c r="F95">
        <v>160</v>
      </c>
      <c r="G95">
        <v>5</v>
      </c>
      <c r="H95">
        <v>4</v>
      </c>
      <c r="I95">
        <v>1</v>
      </c>
      <c r="J95" t="s">
        <v>35</v>
      </c>
    </row>
    <row r="96" customFormat="1" spans="1:10">
      <c r="A96">
        <v>95</v>
      </c>
      <c r="B96">
        <v>48</v>
      </c>
      <c r="C96">
        <v>1</v>
      </c>
      <c r="D96">
        <v>1</v>
      </c>
      <c r="E96" t="s">
        <v>98</v>
      </c>
      <c r="F96">
        <v>70</v>
      </c>
      <c r="G96">
        <v>5</v>
      </c>
      <c r="H96">
        <v>4</v>
      </c>
      <c r="I96">
        <v>1</v>
      </c>
      <c r="J96" t="s">
        <v>35</v>
      </c>
    </row>
    <row r="97" customFormat="1" spans="1:10">
      <c r="A97">
        <v>96</v>
      </c>
      <c r="B97">
        <v>48</v>
      </c>
      <c r="C97">
        <v>2</v>
      </c>
      <c r="D97">
        <v>1</v>
      </c>
      <c r="E97" t="s">
        <v>99</v>
      </c>
      <c r="F97">
        <v>160</v>
      </c>
      <c r="G97">
        <v>5</v>
      </c>
      <c r="H97">
        <v>4</v>
      </c>
      <c r="I97">
        <v>1</v>
      </c>
      <c r="J97" t="s">
        <v>35</v>
      </c>
    </row>
    <row r="98" customFormat="1" spans="1:10">
      <c r="A98">
        <v>97</v>
      </c>
      <c r="B98">
        <v>49</v>
      </c>
      <c r="C98">
        <v>1</v>
      </c>
      <c r="D98">
        <v>1</v>
      </c>
      <c r="E98" t="s">
        <v>100</v>
      </c>
      <c r="F98">
        <v>70</v>
      </c>
      <c r="G98">
        <v>5</v>
      </c>
      <c r="H98">
        <v>4</v>
      </c>
      <c r="I98">
        <v>1</v>
      </c>
      <c r="J98" t="s">
        <v>35</v>
      </c>
    </row>
    <row r="99" customFormat="1" spans="1:10">
      <c r="A99">
        <v>98</v>
      </c>
      <c r="B99">
        <v>49</v>
      </c>
      <c r="C99">
        <v>2</v>
      </c>
      <c r="D99">
        <v>1</v>
      </c>
      <c r="E99" t="s">
        <v>101</v>
      </c>
      <c r="F99">
        <v>160</v>
      </c>
      <c r="G99">
        <v>5</v>
      </c>
      <c r="H99">
        <v>4</v>
      </c>
      <c r="I99">
        <v>1</v>
      </c>
      <c r="J99" t="s">
        <v>35</v>
      </c>
    </row>
    <row r="100" customFormat="1" spans="1:10">
      <c r="A100">
        <v>99</v>
      </c>
      <c r="B100">
        <v>50</v>
      </c>
      <c r="C100">
        <v>1</v>
      </c>
      <c r="D100">
        <v>1</v>
      </c>
      <c r="E100" t="s">
        <v>102</v>
      </c>
      <c r="F100">
        <v>70</v>
      </c>
      <c r="G100">
        <v>5</v>
      </c>
      <c r="H100">
        <v>4</v>
      </c>
      <c r="I100">
        <v>1</v>
      </c>
      <c r="J100" t="s">
        <v>35</v>
      </c>
    </row>
    <row r="101" customFormat="1" spans="1:10">
      <c r="A101">
        <v>100</v>
      </c>
      <c r="B101">
        <v>50</v>
      </c>
      <c r="C101">
        <v>2</v>
      </c>
      <c r="D101">
        <v>1</v>
      </c>
      <c r="E101" t="s">
        <v>103</v>
      </c>
      <c r="F101">
        <v>160</v>
      </c>
      <c r="G101">
        <v>5</v>
      </c>
      <c r="H101">
        <v>4</v>
      </c>
      <c r="I101">
        <v>1</v>
      </c>
      <c r="J101" t="s">
        <v>35</v>
      </c>
    </row>
  </sheetData>
  <sortState ref="A2:J601">
    <sortCondition ref="I2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workbookViewId="0">
      <selection activeCell="A1" sqref="$A1:$XFD1048576"/>
    </sheetView>
  </sheetViews>
  <sheetFormatPr defaultColWidth="9" defaultRowHeight="13.5"/>
  <cols>
    <col min="2" max="2" width="8.875" customWidth="1"/>
    <col min="3" max="4" width="11.875" customWidth="1"/>
    <col min="5" max="5" width="12.875" customWidth="1"/>
    <col min="6" max="8" width="15" customWidth="1"/>
    <col min="9" max="9" width="12.875" customWidth="1"/>
    <col min="10" max="10" width="99.37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>
        <v>1</v>
      </c>
      <c r="B2">
        <v>1</v>
      </c>
      <c r="C2">
        <v>1</v>
      </c>
      <c r="D2">
        <v>1</v>
      </c>
      <c r="E2" t="str">
        <f>IF(C2=1,VLOOKUP(B2,数据导入!$B:$F,2,FALSE)&amp;","&amp;VLOOKUP(B2,数据导入!$B:$F,3,FALSE)*$D2,VLOOKUP(B2,数据导入!$I:$M,2,FALSE)&amp;","&amp;VLOOKUP(B2,数据导入!$I:$M,3,FALSE)*$D2)</f>
        <v>30001,1</v>
      </c>
      <c r="F2">
        <f>IF(D2=1,VLOOKUP(C2,数据导入!$B:$F,4,FALSE)*$D2,VLOOKUP(C2,数据导入!$I:$M,4,FALSE)*$D2)</f>
        <v>70</v>
      </c>
      <c r="G2">
        <f>IF(E2=1,VLOOKUP(D2,数据导入!$B:$F,5,FALSE)*$D2,VLOOKUP(D2,数据导入!$I:$M,5,FALSE)*$D2)</f>
        <v>5</v>
      </c>
      <c r="H2">
        <f>VLOOKUP(B2,菜品数据!$H:$I,2,FALSE)</f>
        <v>1</v>
      </c>
      <c r="I2">
        <f>VLOOKUP(D2,数据导入!$P$3:$Q$9,2,FALSE)</f>
        <v>1</v>
      </c>
      <c r="J2" t="str">
        <f>VLOOKUP(B2,菜品输入!A:V,3,FALSE)&amp;","&amp;VLOOKUP(B2,菜品输入!A:V,8,FALSE)&amp;";"&amp;VLOOKUP(B2,菜品输入!A:V,4,FALSE)&amp;","&amp;VLOOKUP(B2,菜品输入!A:V,8,FALSE)&amp;";"&amp;VLOOKUP(B2,菜品输入!A:V,5,FALSE)&amp;","&amp;VLOOKUP(B2,菜品输入!A:V,8,FALSE)&amp;";"&amp;VLOOKUP(B2,菜品输入!A:V,6,FALSE)&amp;","&amp;VLOOKUP(B2,菜品输入!A:V,8,FALSE)&amp;";"&amp;VLOOKUP(B2,菜品输入!A:V,7,FALSE)&amp;","&amp;VLOOKUP(B2,菜品输入!A:V,8,FALSE)</f>
        <v>101001,5;102001,5;103001,5;104001,5;105001,5</v>
      </c>
    </row>
    <row r="3" spans="1:10">
      <c r="A3">
        <v>2</v>
      </c>
      <c r="B3">
        <v>1</v>
      </c>
      <c r="C3">
        <v>1</v>
      </c>
      <c r="D3">
        <v>2</v>
      </c>
      <c r="E3" t="str">
        <f>IF(C3=1,VLOOKUP(B3,数据导入!$B:$F,2,FALSE)&amp;","&amp;VLOOKUP(B3,数据导入!$B:$F,3,FALSE)*$D3,VLOOKUP(B3,数据导入!$I:$M,2,FALSE)&amp;","&amp;VLOOKUP(B3,数据导入!$I:$M,3,FALSE)*$D3)</f>
        <v>30001,2</v>
      </c>
      <c r="F3">
        <f>IF(D3=1,VLOOKUP(C3,数据导入!$B:$F,4,FALSE)*$D3,VLOOKUP(C3,数据导入!$I:$M,4,FALSE)*$D3)</f>
        <v>140</v>
      </c>
      <c r="G3">
        <f>IF(E3=1,VLOOKUP(D3,数据导入!$B:$F,5,FALSE)*$D3,VLOOKUP(D3,数据导入!$I:$M,5,FALSE)*$D3)</f>
        <v>10</v>
      </c>
      <c r="H3">
        <f>VLOOKUP(B3,菜品数据!$H:$I,2,FALSE)</f>
        <v>1</v>
      </c>
      <c r="I3" t="str">
        <f>VLOOKUP(D3,数据导入!$P$3:$Q$9,2,FALSE)</f>
        <v>1,2</v>
      </c>
      <c r="J3" t="str">
        <f>VLOOKUP(B3,菜品输入!A:V,3,FALSE)&amp;","&amp;VLOOKUP(B3,菜品输入!A:V,8,FALSE)&amp;";"&amp;VLOOKUP(B3,菜品输入!A:V,4,FALSE)&amp;","&amp;VLOOKUP(B3,菜品输入!A:V,8,FALSE)&amp;";"&amp;VLOOKUP(B3,菜品输入!A:V,5,FALSE)&amp;","&amp;VLOOKUP(B3,菜品输入!A:V,8,FALSE)&amp;";"&amp;VLOOKUP(B3,菜品输入!A:V,6,FALSE)&amp;","&amp;VLOOKUP(B3,菜品输入!A:V,8,FALSE)&amp;";"&amp;VLOOKUP(B3,菜品输入!A:V,7,FALSE)&amp;","&amp;VLOOKUP(B3,菜品输入!A:V,8,FALSE)</f>
        <v>101001,5;102001,5;103001,5;104001,5;105001,5</v>
      </c>
    </row>
    <row r="4" spans="1:10">
      <c r="A4">
        <v>3</v>
      </c>
      <c r="B4">
        <v>1</v>
      </c>
      <c r="C4">
        <v>1</v>
      </c>
      <c r="D4">
        <v>3</v>
      </c>
      <c r="E4" t="str">
        <f>IF(C4=1,VLOOKUP(B4,数据导入!$B:$F,2,FALSE)&amp;","&amp;VLOOKUP(B4,数据导入!$B:$F,3,FALSE)*$D4,VLOOKUP(B4,数据导入!$I:$M,2,FALSE)&amp;","&amp;VLOOKUP(B4,数据导入!$I:$M,3,FALSE)*$D4)</f>
        <v>30001,3</v>
      </c>
      <c r="F4">
        <f>IF(D4=1,VLOOKUP(C4,数据导入!$B:$F,4,FALSE)*$D4,VLOOKUP(C4,数据导入!$I:$M,4,FALSE)*$D4)</f>
        <v>210</v>
      </c>
      <c r="G4">
        <f>IF(E4=1,VLOOKUP(D4,数据导入!$B:$F,5,FALSE)*$D4,VLOOKUP(D4,数据导入!$I:$M,5,FALSE)*$D4)</f>
        <v>30</v>
      </c>
      <c r="H4">
        <f>VLOOKUP(B4,菜品数据!$H:$I,2,FALSE)</f>
        <v>1</v>
      </c>
      <c r="I4" t="str">
        <f>VLOOKUP(D4,数据导入!$P$3:$Q$9,2,FALSE)</f>
        <v>2,3</v>
      </c>
      <c r="J4" t="str">
        <f>VLOOKUP(B4,菜品输入!A:V,3,FALSE)&amp;","&amp;VLOOKUP(B4,菜品输入!A:V,8,FALSE)&amp;";"&amp;VLOOKUP(B4,菜品输入!A:V,4,FALSE)&amp;","&amp;VLOOKUP(B4,菜品输入!A:V,8,FALSE)&amp;";"&amp;VLOOKUP(B4,菜品输入!A:V,5,FALSE)&amp;","&amp;VLOOKUP(B4,菜品输入!A:V,8,FALSE)&amp;";"&amp;VLOOKUP(B4,菜品输入!A:V,6,FALSE)&amp;","&amp;VLOOKUP(B4,菜品输入!A:V,8,FALSE)&amp;";"&amp;VLOOKUP(B4,菜品输入!A:V,7,FALSE)&amp;","&amp;VLOOKUP(B4,菜品输入!A:V,8,FALSE)</f>
        <v>101001,5;102001,5;103001,5;104001,5;105001,5</v>
      </c>
    </row>
    <row r="5" spans="1:10">
      <c r="A5">
        <v>4</v>
      </c>
      <c r="B5">
        <v>1</v>
      </c>
      <c r="C5">
        <v>1</v>
      </c>
      <c r="D5">
        <v>4</v>
      </c>
      <c r="E5" t="str">
        <f>IF(C5=1,VLOOKUP(B5,数据导入!$B:$F,2,FALSE)&amp;","&amp;VLOOKUP(B5,数据导入!$B:$F,3,FALSE)*$D5,VLOOKUP(B5,数据导入!$I:$M,2,FALSE)&amp;","&amp;VLOOKUP(B5,数据导入!$I:$M,3,FALSE)*$D5)</f>
        <v>30001,4</v>
      </c>
      <c r="F5">
        <f>IF(D5=1,VLOOKUP(C5,数据导入!$B:$F,4,FALSE)*$D5,VLOOKUP(C5,数据导入!$I:$M,4,FALSE)*$D5)</f>
        <v>280</v>
      </c>
      <c r="G5">
        <f>IF(E5=1,VLOOKUP(D5,数据导入!$B:$F,5,FALSE)*$D5,VLOOKUP(D5,数据导入!$I:$M,5,FALSE)*$D5)</f>
        <v>40</v>
      </c>
      <c r="H5">
        <f>VLOOKUP(B5,菜品数据!$H:$I,2,FALSE)</f>
        <v>1</v>
      </c>
      <c r="I5" t="str">
        <f>VLOOKUP(D5,数据导入!$P$3:$Q$9,2,FALSE)</f>
        <v>3,4</v>
      </c>
      <c r="J5" t="str">
        <f>VLOOKUP(B5,菜品输入!A:V,3,FALSE)&amp;","&amp;VLOOKUP(B5,菜品输入!A:V,8,FALSE)&amp;";"&amp;VLOOKUP(B5,菜品输入!A:V,4,FALSE)&amp;","&amp;VLOOKUP(B5,菜品输入!A:V,8,FALSE)&amp;";"&amp;VLOOKUP(B5,菜品输入!A:V,5,FALSE)&amp;","&amp;VLOOKUP(B5,菜品输入!A:V,8,FALSE)&amp;";"&amp;VLOOKUP(B5,菜品输入!A:V,6,FALSE)&amp;","&amp;VLOOKUP(B5,菜品输入!A:V,8,FALSE)&amp;";"&amp;VLOOKUP(B5,菜品输入!A:V,7,FALSE)&amp;","&amp;VLOOKUP(B5,菜品输入!A:V,8,FALSE)</f>
        <v>101001,5;102001,5;103001,5;104001,5;105001,5</v>
      </c>
    </row>
    <row r="6" spans="1:10">
      <c r="A6">
        <v>5</v>
      </c>
      <c r="B6">
        <v>1</v>
      </c>
      <c r="C6">
        <v>1</v>
      </c>
      <c r="D6">
        <v>5</v>
      </c>
      <c r="E6" t="str">
        <f>IF(C6=1,VLOOKUP(B6,数据导入!$B:$F,2,FALSE)&amp;","&amp;VLOOKUP(B6,数据导入!$B:$F,3,FALSE)*$D6,VLOOKUP(B6,数据导入!$I:$M,2,FALSE)&amp;","&amp;VLOOKUP(B6,数据导入!$I:$M,3,FALSE)*$D6)</f>
        <v>30001,5</v>
      </c>
      <c r="F6">
        <f>IF(D6=1,VLOOKUP(C6,数据导入!$B:$F,4,FALSE)*$D6,VLOOKUP(C6,数据导入!$I:$M,4,FALSE)*$D6)</f>
        <v>350</v>
      </c>
      <c r="G6">
        <f>IF(E6=1,VLOOKUP(D6,数据导入!$B:$F,5,FALSE)*$D6,VLOOKUP(D6,数据导入!$I:$M,5,FALSE)*$D6)</f>
        <v>50</v>
      </c>
      <c r="H6">
        <f>VLOOKUP(B6,菜品数据!$H:$I,2,FALSE)</f>
        <v>1</v>
      </c>
      <c r="I6" t="str">
        <f>VLOOKUP(D6,数据导入!$P$3:$Q$9,2,FALSE)</f>
        <v>4,5</v>
      </c>
      <c r="J6" t="str">
        <f>VLOOKUP(B6,菜品输入!A:V,3,FALSE)&amp;","&amp;VLOOKUP(B6,菜品输入!A:V,8,FALSE)&amp;";"&amp;VLOOKUP(B6,菜品输入!A:V,4,FALSE)&amp;","&amp;VLOOKUP(B6,菜品输入!A:V,8,FALSE)&amp;";"&amp;VLOOKUP(B6,菜品输入!A:V,5,FALSE)&amp;","&amp;VLOOKUP(B6,菜品输入!A:V,8,FALSE)&amp;";"&amp;VLOOKUP(B6,菜品输入!A:V,6,FALSE)&amp;","&amp;VLOOKUP(B6,菜品输入!A:V,8,FALSE)&amp;";"&amp;VLOOKUP(B6,菜品输入!A:V,7,FALSE)&amp;","&amp;VLOOKUP(B6,菜品输入!A:V,8,FALSE)</f>
        <v>101001,5;102001,5;103001,5;104001,5;105001,5</v>
      </c>
    </row>
    <row r="7" spans="1:10">
      <c r="A7">
        <v>6</v>
      </c>
      <c r="B7">
        <v>1</v>
      </c>
      <c r="C7">
        <v>1</v>
      </c>
      <c r="D7">
        <v>6</v>
      </c>
      <c r="E7" t="str">
        <f>IF(C7=1,VLOOKUP(B7,数据导入!$B:$F,2,FALSE)&amp;","&amp;VLOOKUP(B7,数据导入!$B:$F,3,FALSE)*$D7,VLOOKUP(B7,数据导入!$I:$M,2,FALSE)&amp;","&amp;VLOOKUP(B7,数据导入!$I:$M,3,FALSE)*$D7)</f>
        <v>30001,6</v>
      </c>
      <c r="F7">
        <f>IF(D7=1,VLOOKUP(C7,数据导入!$B:$F,4,FALSE)*$D7,VLOOKUP(C7,数据导入!$I:$M,4,FALSE)*$D7)</f>
        <v>420</v>
      </c>
      <c r="G7">
        <f>IF(E7=1,VLOOKUP(D7,数据导入!$B:$F,5,FALSE)*$D7,VLOOKUP(D7,数据导入!$I:$M,5,FALSE)*$D7)</f>
        <v>60</v>
      </c>
      <c r="H7">
        <f>VLOOKUP(B7,菜品数据!$H:$I,2,FALSE)</f>
        <v>1</v>
      </c>
      <c r="I7" t="str">
        <f>VLOOKUP(D7,数据导入!$P$3:$Q$9,2,FALSE)</f>
        <v>5,6</v>
      </c>
      <c r="J7" t="str">
        <f>VLOOKUP(B7,菜品输入!A:V,3,FALSE)&amp;","&amp;VLOOKUP(B7,菜品输入!A:V,8,FALSE)&amp;";"&amp;VLOOKUP(B7,菜品输入!A:V,4,FALSE)&amp;","&amp;VLOOKUP(B7,菜品输入!A:V,8,FALSE)&amp;";"&amp;VLOOKUP(B7,菜品输入!A:V,5,FALSE)&amp;","&amp;VLOOKUP(B7,菜品输入!A:V,8,FALSE)&amp;";"&amp;VLOOKUP(B7,菜品输入!A:V,6,FALSE)&amp;","&amp;VLOOKUP(B7,菜品输入!A:V,8,FALSE)&amp;";"&amp;VLOOKUP(B7,菜品输入!A:V,7,FALSE)&amp;","&amp;VLOOKUP(B7,菜品输入!A:V,8,FALSE)</f>
        <v>101001,5;102001,5;103001,5;104001,5;105001,5</v>
      </c>
    </row>
    <row r="8" spans="1:10">
      <c r="A8">
        <v>7</v>
      </c>
      <c r="B8">
        <v>1</v>
      </c>
      <c r="C8">
        <v>2</v>
      </c>
      <c r="D8">
        <f>D2</f>
        <v>1</v>
      </c>
      <c r="E8" t="str">
        <f>IF(C8=1,VLOOKUP(B8,数据导入!$B:$F,2,FALSE)&amp;","&amp;VLOOKUP(B8,数据导入!$B:$F,3,FALSE)*$D8,VLOOKUP(B8,数据导入!$I:$M,2,FALSE)&amp;","&amp;VLOOKUP(B8,数据导入!$I:$M,3,FALSE)*$D8)</f>
        <v>31001,1</v>
      </c>
      <c r="F8">
        <f>IF(D8=1,VLOOKUP(C8,数据导入!$B:$F,4,FALSE)*$D8,VLOOKUP(C8,数据导入!$I:$M,4,FALSE)*$D8)</f>
        <v>160</v>
      </c>
      <c r="G8">
        <f>IF(E8=1,VLOOKUP(D8,数据导入!$B:$F,5,FALSE)*$D8,VLOOKUP(D8,数据导入!$I:$M,5,FALSE)*$D8)</f>
        <v>5</v>
      </c>
      <c r="H8">
        <f>VLOOKUP(B8,菜品数据!$H:$I,2,FALSE)</f>
        <v>1</v>
      </c>
      <c r="I8">
        <f>VLOOKUP(D8,数据导入!$P$3:$Q$9,2,FALSE)</f>
        <v>1</v>
      </c>
      <c r="J8" t="str">
        <f>VLOOKUP(B8,菜品输入!A:V,3,FALSE)&amp;","&amp;VLOOKUP(B8,菜品输入!A:V,8,FALSE)&amp;";"&amp;VLOOKUP(B8,菜品输入!A:V,4,FALSE)&amp;","&amp;VLOOKUP(B8,菜品输入!A:V,8,FALSE)&amp;";"&amp;VLOOKUP(B8,菜品输入!A:V,5,FALSE)&amp;","&amp;VLOOKUP(B8,菜品输入!A:V,8,FALSE)&amp;";"&amp;VLOOKUP(B8,菜品输入!A:V,6,FALSE)&amp;","&amp;VLOOKUP(B8,菜品输入!A:V,8,FALSE)&amp;";"&amp;VLOOKUP(B8,菜品输入!A:V,7,FALSE)&amp;","&amp;VLOOKUP(B8,菜品输入!A:V,8,FALSE)</f>
        <v>101001,5;102001,5;103001,5;104001,5;105001,5</v>
      </c>
    </row>
    <row r="9" spans="1:10">
      <c r="A9">
        <v>8</v>
      </c>
      <c r="B9">
        <v>1</v>
      </c>
      <c r="C9">
        <v>2</v>
      </c>
      <c r="D9">
        <f t="shared" ref="D9:D72" si="0">D3</f>
        <v>2</v>
      </c>
      <c r="E9" t="str">
        <f>IF(C9=1,VLOOKUP(B9,数据导入!$B:$F,2,FALSE)&amp;","&amp;VLOOKUP(B9,数据导入!$B:$F,3,FALSE)*$D9,VLOOKUP(B9,数据导入!$I:$M,2,FALSE)&amp;","&amp;VLOOKUP(B9,数据导入!$I:$M,3,FALSE)*$D9)</f>
        <v>31001,2</v>
      </c>
      <c r="F9">
        <f>IF(D9=1,VLOOKUP(C9,数据导入!$B:$F,4,FALSE)*$D9,VLOOKUP(C9,数据导入!$I:$M,4,FALSE)*$D9)</f>
        <v>320</v>
      </c>
      <c r="G9">
        <f>IF(E9=1,VLOOKUP(D9,数据导入!$B:$F,5,FALSE)*$D9,VLOOKUP(D9,数据导入!$I:$M,5,FALSE)*$D9)</f>
        <v>10</v>
      </c>
      <c r="H9">
        <f>VLOOKUP(B9,菜品数据!$H:$I,2,FALSE)</f>
        <v>1</v>
      </c>
      <c r="I9" t="str">
        <f>VLOOKUP(D9,数据导入!$P$3:$Q$9,2,FALSE)</f>
        <v>1,2</v>
      </c>
      <c r="J9" t="str">
        <f>VLOOKUP(B9,菜品输入!A:V,3,FALSE)&amp;","&amp;VLOOKUP(B9,菜品输入!A:V,8,FALSE)&amp;";"&amp;VLOOKUP(B9,菜品输入!A:V,4,FALSE)&amp;","&amp;VLOOKUP(B9,菜品输入!A:V,8,FALSE)&amp;";"&amp;VLOOKUP(B9,菜品输入!A:V,5,FALSE)&amp;","&amp;VLOOKUP(B9,菜品输入!A:V,8,FALSE)&amp;";"&amp;VLOOKUP(B9,菜品输入!A:V,6,FALSE)&amp;","&amp;VLOOKUP(B9,菜品输入!A:V,8,FALSE)&amp;";"&amp;VLOOKUP(B9,菜品输入!A:V,7,FALSE)&amp;","&amp;VLOOKUP(B9,菜品输入!A:V,8,FALSE)</f>
        <v>101001,5;102001,5;103001,5;104001,5;105001,5</v>
      </c>
    </row>
    <row r="10" spans="1:10">
      <c r="A10">
        <v>9</v>
      </c>
      <c r="B10">
        <v>1</v>
      </c>
      <c r="C10">
        <v>2</v>
      </c>
      <c r="D10">
        <f t="shared" si="0"/>
        <v>3</v>
      </c>
      <c r="E10" t="str">
        <f>IF(C10=1,VLOOKUP(B10,数据导入!$B:$F,2,FALSE)&amp;","&amp;VLOOKUP(B10,数据导入!$B:$F,3,FALSE)*$D10,VLOOKUP(B10,数据导入!$I:$M,2,FALSE)&amp;","&amp;VLOOKUP(B10,数据导入!$I:$M,3,FALSE)*$D10)</f>
        <v>31001,3</v>
      </c>
      <c r="F10">
        <f>IF(D10=1,VLOOKUP(C10,数据导入!$B:$F,4,FALSE)*$D10,VLOOKUP(C10,数据导入!$I:$M,4,FALSE)*$D10)</f>
        <v>480</v>
      </c>
      <c r="G10">
        <f>IF(E10=1,VLOOKUP(D10,数据导入!$B:$F,5,FALSE)*$D10,VLOOKUP(D10,数据导入!$I:$M,5,FALSE)*$D10)</f>
        <v>30</v>
      </c>
      <c r="H10">
        <f>VLOOKUP(B10,菜品数据!$H:$I,2,FALSE)</f>
        <v>1</v>
      </c>
      <c r="I10" t="str">
        <f>VLOOKUP(D10,数据导入!$P$3:$Q$9,2,FALSE)</f>
        <v>2,3</v>
      </c>
      <c r="J10" t="str">
        <f>VLOOKUP(B10,菜品输入!A:V,3,FALSE)&amp;","&amp;VLOOKUP(B10,菜品输入!A:V,8,FALSE)&amp;";"&amp;VLOOKUP(B10,菜品输入!A:V,4,FALSE)&amp;","&amp;VLOOKUP(B10,菜品输入!A:V,8,FALSE)&amp;";"&amp;VLOOKUP(B10,菜品输入!A:V,5,FALSE)&amp;","&amp;VLOOKUP(B10,菜品输入!A:V,8,FALSE)&amp;";"&amp;VLOOKUP(B10,菜品输入!A:V,6,FALSE)&amp;","&amp;VLOOKUP(B10,菜品输入!A:V,8,FALSE)&amp;";"&amp;VLOOKUP(B10,菜品输入!A:V,7,FALSE)&amp;","&amp;VLOOKUP(B10,菜品输入!A:V,8,FALSE)</f>
        <v>101001,5;102001,5;103001,5;104001,5;105001,5</v>
      </c>
    </row>
    <row r="11" spans="1:10">
      <c r="A11">
        <v>10</v>
      </c>
      <c r="B11">
        <v>1</v>
      </c>
      <c r="C11">
        <v>2</v>
      </c>
      <c r="D11">
        <f t="shared" si="0"/>
        <v>4</v>
      </c>
      <c r="E11" t="str">
        <f>IF(C11=1,VLOOKUP(B11,数据导入!$B:$F,2,FALSE)&amp;","&amp;VLOOKUP(B11,数据导入!$B:$F,3,FALSE)*$D11,VLOOKUP(B11,数据导入!$I:$M,2,FALSE)&amp;","&amp;VLOOKUP(B11,数据导入!$I:$M,3,FALSE)*$D11)</f>
        <v>31001,4</v>
      </c>
      <c r="F11">
        <f>IF(D11=1,VLOOKUP(C11,数据导入!$B:$F,4,FALSE)*$D11,VLOOKUP(C11,数据导入!$I:$M,4,FALSE)*$D11)</f>
        <v>640</v>
      </c>
      <c r="G11">
        <f>IF(E11=1,VLOOKUP(D11,数据导入!$B:$F,5,FALSE)*$D11,VLOOKUP(D11,数据导入!$I:$M,5,FALSE)*$D11)</f>
        <v>40</v>
      </c>
      <c r="H11">
        <f>VLOOKUP(B11,菜品数据!$H:$I,2,FALSE)</f>
        <v>1</v>
      </c>
      <c r="I11" t="str">
        <f>VLOOKUP(D11,数据导入!$P$3:$Q$9,2,FALSE)</f>
        <v>3,4</v>
      </c>
      <c r="J11" t="str">
        <f>VLOOKUP(B11,菜品输入!A:V,3,FALSE)&amp;","&amp;VLOOKUP(B11,菜品输入!A:V,8,FALSE)&amp;";"&amp;VLOOKUP(B11,菜品输入!A:V,4,FALSE)&amp;","&amp;VLOOKUP(B11,菜品输入!A:V,8,FALSE)&amp;";"&amp;VLOOKUP(B11,菜品输入!A:V,5,FALSE)&amp;","&amp;VLOOKUP(B11,菜品输入!A:V,8,FALSE)&amp;";"&amp;VLOOKUP(B11,菜品输入!A:V,6,FALSE)&amp;","&amp;VLOOKUP(B11,菜品输入!A:V,8,FALSE)&amp;";"&amp;VLOOKUP(B11,菜品输入!A:V,7,FALSE)&amp;","&amp;VLOOKUP(B11,菜品输入!A:V,8,FALSE)</f>
        <v>101001,5;102001,5;103001,5;104001,5;105001,5</v>
      </c>
    </row>
    <row r="12" spans="1:10">
      <c r="A12">
        <v>11</v>
      </c>
      <c r="B12">
        <v>1</v>
      </c>
      <c r="C12">
        <v>2</v>
      </c>
      <c r="D12">
        <f t="shared" si="0"/>
        <v>5</v>
      </c>
      <c r="E12" t="str">
        <f>IF(C12=1,VLOOKUP(B12,数据导入!$B:$F,2,FALSE)&amp;","&amp;VLOOKUP(B12,数据导入!$B:$F,3,FALSE)*$D12,VLOOKUP(B12,数据导入!$I:$M,2,FALSE)&amp;","&amp;VLOOKUP(B12,数据导入!$I:$M,3,FALSE)*$D12)</f>
        <v>31001,5</v>
      </c>
      <c r="F12">
        <f>IF(D12=1,VLOOKUP(C12,数据导入!$B:$F,4,FALSE)*$D12,VLOOKUP(C12,数据导入!$I:$M,4,FALSE)*$D12)</f>
        <v>800</v>
      </c>
      <c r="G12">
        <f>IF(E12=1,VLOOKUP(D12,数据导入!$B:$F,5,FALSE)*$D12,VLOOKUP(D12,数据导入!$I:$M,5,FALSE)*$D12)</f>
        <v>50</v>
      </c>
      <c r="H12">
        <f>VLOOKUP(B12,菜品数据!$H:$I,2,FALSE)</f>
        <v>1</v>
      </c>
      <c r="I12" t="str">
        <f>VLOOKUP(D12,数据导入!$P$3:$Q$9,2,FALSE)</f>
        <v>4,5</v>
      </c>
      <c r="J12" t="str">
        <f>VLOOKUP(B12,菜品输入!A:V,3,FALSE)&amp;","&amp;VLOOKUP(B12,菜品输入!A:V,8,FALSE)&amp;";"&amp;VLOOKUP(B12,菜品输入!A:V,4,FALSE)&amp;","&amp;VLOOKUP(B12,菜品输入!A:V,8,FALSE)&amp;";"&amp;VLOOKUP(B12,菜品输入!A:V,5,FALSE)&amp;","&amp;VLOOKUP(B12,菜品输入!A:V,8,FALSE)&amp;";"&amp;VLOOKUP(B12,菜品输入!A:V,6,FALSE)&amp;","&amp;VLOOKUP(B12,菜品输入!A:V,8,FALSE)&amp;";"&amp;VLOOKUP(B12,菜品输入!A:V,7,FALSE)&amp;","&amp;VLOOKUP(B12,菜品输入!A:V,8,FALSE)</f>
        <v>101001,5;102001,5;103001,5;104001,5;105001,5</v>
      </c>
    </row>
    <row r="13" spans="1:10">
      <c r="A13">
        <v>12</v>
      </c>
      <c r="B13">
        <v>1</v>
      </c>
      <c r="C13">
        <v>2</v>
      </c>
      <c r="D13">
        <f t="shared" si="0"/>
        <v>6</v>
      </c>
      <c r="E13" t="str">
        <f>IF(C13=1,VLOOKUP(B13,数据导入!$B:$F,2,FALSE)&amp;","&amp;VLOOKUP(B13,数据导入!$B:$F,3,FALSE)*$D13,VLOOKUP(B13,数据导入!$I:$M,2,FALSE)&amp;","&amp;VLOOKUP(B13,数据导入!$I:$M,3,FALSE)*$D13)</f>
        <v>31001,6</v>
      </c>
      <c r="F13">
        <f>IF(D13=1,VLOOKUP(C13,数据导入!$B:$F,4,FALSE)*$D13,VLOOKUP(C13,数据导入!$I:$M,4,FALSE)*$D13)</f>
        <v>960</v>
      </c>
      <c r="G13">
        <f>IF(E13=1,VLOOKUP(D13,数据导入!$B:$F,5,FALSE)*$D13,VLOOKUP(D13,数据导入!$I:$M,5,FALSE)*$D13)</f>
        <v>60</v>
      </c>
      <c r="H13">
        <f>VLOOKUP(B13,菜品数据!$H:$I,2,FALSE)</f>
        <v>1</v>
      </c>
      <c r="I13" t="str">
        <f>VLOOKUP(D13,数据导入!$P$3:$Q$9,2,FALSE)</f>
        <v>5,6</v>
      </c>
      <c r="J13" t="str">
        <f>VLOOKUP(B13,菜品输入!A:V,3,FALSE)&amp;","&amp;VLOOKUP(B13,菜品输入!A:V,8,FALSE)&amp;";"&amp;VLOOKUP(B13,菜品输入!A:V,4,FALSE)&amp;","&amp;VLOOKUP(B13,菜品输入!A:V,8,FALSE)&amp;";"&amp;VLOOKUP(B13,菜品输入!A:V,5,FALSE)&amp;","&amp;VLOOKUP(B13,菜品输入!A:V,8,FALSE)&amp;";"&amp;VLOOKUP(B13,菜品输入!A:V,6,FALSE)&amp;","&amp;VLOOKUP(B13,菜品输入!A:V,8,FALSE)&amp;";"&amp;VLOOKUP(B13,菜品输入!A:V,7,FALSE)&amp;","&amp;VLOOKUP(B13,菜品输入!A:V,8,FALSE)</f>
        <v>101001,5;102001,5;103001,5;104001,5;105001,5</v>
      </c>
    </row>
    <row r="14" spans="1:10">
      <c r="A14">
        <v>13</v>
      </c>
      <c r="B14">
        <f>B2+1</f>
        <v>2</v>
      </c>
      <c r="C14">
        <f>C2</f>
        <v>1</v>
      </c>
      <c r="D14">
        <f t="shared" si="0"/>
        <v>1</v>
      </c>
      <c r="E14" t="str">
        <f>IF(C14=1,VLOOKUP(B14,数据导入!$B:$F,2,FALSE)&amp;","&amp;VLOOKUP(B14,数据导入!$B:$F,3,FALSE)*$D14,VLOOKUP(B14,数据导入!$I:$M,2,FALSE)&amp;","&amp;VLOOKUP(B14,数据导入!$I:$M,3,FALSE)*$D14)</f>
        <v>30001,5</v>
      </c>
      <c r="F14">
        <f>IF(D14=1,VLOOKUP(C14,数据导入!$B:$F,4,FALSE)*$D14,VLOOKUP(C14,数据导入!$I:$M,4,FALSE)*$D14)</f>
        <v>70</v>
      </c>
      <c r="G14">
        <f>IF(E14=1,VLOOKUP(D14,数据导入!$B:$F,5,FALSE)*$D14,VLOOKUP(D14,数据导入!$I:$M,5,FALSE)*$D14)</f>
        <v>5</v>
      </c>
      <c r="H14">
        <f>VLOOKUP(B14,菜品数据!$H:$I,2,FALSE)</f>
        <v>2</v>
      </c>
      <c r="I14">
        <f>VLOOKUP(D14,数据导入!$P$3:$Q$9,2,FALSE)</f>
        <v>1</v>
      </c>
      <c r="J14" t="str">
        <f>VLOOKUP(B14,菜品输入!A:V,3,FALSE)&amp;","&amp;VLOOKUP(B14,菜品输入!A:V,8,FALSE)&amp;";"&amp;VLOOKUP(B14,菜品输入!A:V,4,FALSE)&amp;","&amp;VLOOKUP(B14,菜品输入!A:V,8,FALSE)&amp;";"&amp;VLOOKUP(B14,菜品输入!A:V,5,FALSE)&amp;","&amp;VLOOKUP(B14,菜品输入!A:V,8,FALSE)&amp;";"&amp;VLOOKUP(B14,菜品输入!A:V,6,FALSE)&amp;","&amp;VLOOKUP(B14,菜品输入!A:V,8,FALSE)&amp;";"&amp;VLOOKUP(B14,菜品输入!A:V,7,FALSE)&amp;","&amp;VLOOKUP(B14,菜品输入!A:V,8,FALSE)</f>
        <v>101002,5;102002,5;103002,5;104002,5;105002,5</v>
      </c>
    </row>
    <row r="15" spans="1:10">
      <c r="A15">
        <v>14</v>
      </c>
      <c r="B15">
        <f t="shared" ref="B15:B46" si="1">B3+1</f>
        <v>2</v>
      </c>
      <c r="C15">
        <f t="shared" ref="C15:C78" si="2">C3</f>
        <v>1</v>
      </c>
      <c r="D15">
        <f t="shared" si="0"/>
        <v>2</v>
      </c>
      <c r="E15" t="str">
        <f>IF(C15=1,VLOOKUP(B15,数据导入!$B:$F,2,FALSE)&amp;","&amp;VLOOKUP(B15,数据导入!$B:$F,3,FALSE)*$D15,VLOOKUP(B15,数据导入!$I:$M,2,FALSE)&amp;","&amp;VLOOKUP(B15,数据导入!$I:$M,3,FALSE)*$D15)</f>
        <v>30001,10</v>
      </c>
      <c r="F15">
        <f>IF(D15=1,VLOOKUP(C15,数据导入!$B:$F,4,FALSE)*$D15,VLOOKUP(C15,数据导入!$I:$M,4,FALSE)*$D15)</f>
        <v>140</v>
      </c>
      <c r="G15">
        <f>IF(E15=1,VLOOKUP(D15,数据导入!$B:$F,5,FALSE)*$D15,VLOOKUP(D15,数据导入!$I:$M,5,FALSE)*$D15)</f>
        <v>10</v>
      </c>
      <c r="H15">
        <f>VLOOKUP(B15,菜品数据!$H:$I,2,FALSE)</f>
        <v>2</v>
      </c>
      <c r="I15" t="str">
        <f>VLOOKUP(D15,数据导入!$P$3:$Q$9,2,FALSE)</f>
        <v>1,2</v>
      </c>
      <c r="J15" t="str">
        <f>VLOOKUP(B15,菜品输入!A:V,3,FALSE)&amp;","&amp;VLOOKUP(B15,菜品输入!A:V,8,FALSE)&amp;";"&amp;VLOOKUP(B15,菜品输入!A:V,4,FALSE)&amp;","&amp;VLOOKUP(B15,菜品输入!A:V,8,FALSE)&amp;";"&amp;VLOOKUP(B15,菜品输入!A:V,5,FALSE)&amp;","&amp;VLOOKUP(B15,菜品输入!A:V,8,FALSE)&amp;";"&amp;VLOOKUP(B15,菜品输入!A:V,6,FALSE)&amp;","&amp;VLOOKUP(B15,菜品输入!A:V,8,FALSE)&amp;";"&amp;VLOOKUP(B15,菜品输入!A:V,7,FALSE)&amp;","&amp;VLOOKUP(B15,菜品输入!A:V,8,FALSE)</f>
        <v>101002,5;102002,5;103002,5;104002,5;105002,5</v>
      </c>
    </row>
    <row r="16" spans="1:10">
      <c r="A16">
        <v>15</v>
      </c>
      <c r="B16">
        <f t="shared" si="1"/>
        <v>2</v>
      </c>
      <c r="C16">
        <f t="shared" si="2"/>
        <v>1</v>
      </c>
      <c r="D16">
        <f t="shared" si="0"/>
        <v>3</v>
      </c>
      <c r="E16" t="str">
        <f>IF(C16=1,VLOOKUP(B16,数据导入!$B:$F,2,FALSE)&amp;","&amp;VLOOKUP(B16,数据导入!$B:$F,3,FALSE)*$D16,VLOOKUP(B16,数据导入!$I:$M,2,FALSE)&amp;","&amp;VLOOKUP(B16,数据导入!$I:$M,3,FALSE)*$D16)</f>
        <v>30001,15</v>
      </c>
      <c r="F16">
        <f>IF(D16=1,VLOOKUP(C16,数据导入!$B:$F,4,FALSE)*$D16,VLOOKUP(C16,数据导入!$I:$M,4,FALSE)*$D16)</f>
        <v>210</v>
      </c>
      <c r="G16">
        <f>IF(E16=1,VLOOKUP(D16,数据导入!$B:$F,5,FALSE)*$D16,VLOOKUP(D16,数据导入!$I:$M,5,FALSE)*$D16)</f>
        <v>30</v>
      </c>
      <c r="H16">
        <f>VLOOKUP(B16,菜品数据!$H:$I,2,FALSE)</f>
        <v>2</v>
      </c>
      <c r="I16" t="str">
        <f>VLOOKUP(D16,数据导入!$P$3:$Q$9,2,FALSE)</f>
        <v>2,3</v>
      </c>
      <c r="J16" t="str">
        <f>VLOOKUP(B16,菜品输入!A:V,3,FALSE)&amp;","&amp;VLOOKUP(B16,菜品输入!A:V,8,FALSE)&amp;";"&amp;VLOOKUP(B16,菜品输入!A:V,4,FALSE)&amp;","&amp;VLOOKUP(B16,菜品输入!A:V,8,FALSE)&amp;";"&amp;VLOOKUP(B16,菜品输入!A:V,5,FALSE)&amp;","&amp;VLOOKUP(B16,菜品输入!A:V,8,FALSE)&amp;";"&amp;VLOOKUP(B16,菜品输入!A:V,6,FALSE)&amp;","&amp;VLOOKUP(B16,菜品输入!A:V,8,FALSE)&amp;";"&amp;VLOOKUP(B16,菜品输入!A:V,7,FALSE)&amp;","&amp;VLOOKUP(B16,菜品输入!A:V,8,FALSE)</f>
        <v>101002,5;102002,5;103002,5;104002,5;105002,5</v>
      </c>
    </row>
    <row r="17" spans="1:10">
      <c r="A17">
        <v>16</v>
      </c>
      <c r="B17">
        <f t="shared" si="1"/>
        <v>2</v>
      </c>
      <c r="C17">
        <f t="shared" si="2"/>
        <v>1</v>
      </c>
      <c r="D17">
        <f t="shared" si="0"/>
        <v>4</v>
      </c>
      <c r="E17" t="str">
        <f>IF(C17=1,VLOOKUP(B17,数据导入!$B:$F,2,FALSE)&amp;","&amp;VLOOKUP(B17,数据导入!$B:$F,3,FALSE)*$D17,VLOOKUP(B17,数据导入!$I:$M,2,FALSE)&amp;","&amp;VLOOKUP(B17,数据导入!$I:$M,3,FALSE)*$D17)</f>
        <v>30001,20</v>
      </c>
      <c r="F17">
        <f>IF(D17=1,VLOOKUP(C17,数据导入!$B:$F,4,FALSE)*$D17,VLOOKUP(C17,数据导入!$I:$M,4,FALSE)*$D17)</f>
        <v>280</v>
      </c>
      <c r="G17">
        <f>IF(E17=1,VLOOKUP(D17,数据导入!$B:$F,5,FALSE)*$D17,VLOOKUP(D17,数据导入!$I:$M,5,FALSE)*$D17)</f>
        <v>40</v>
      </c>
      <c r="H17">
        <f>VLOOKUP(B17,菜品数据!$H:$I,2,FALSE)</f>
        <v>2</v>
      </c>
      <c r="I17" t="str">
        <f>VLOOKUP(D17,数据导入!$P$3:$Q$9,2,FALSE)</f>
        <v>3,4</v>
      </c>
      <c r="J17" t="str">
        <f>VLOOKUP(B17,菜品输入!A:V,3,FALSE)&amp;","&amp;VLOOKUP(B17,菜品输入!A:V,8,FALSE)&amp;";"&amp;VLOOKUP(B17,菜品输入!A:V,4,FALSE)&amp;","&amp;VLOOKUP(B17,菜品输入!A:V,8,FALSE)&amp;";"&amp;VLOOKUP(B17,菜品输入!A:V,5,FALSE)&amp;","&amp;VLOOKUP(B17,菜品输入!A:V,8,FALSE)&amp;";"&amp;VLOOKUP(B17,菜品输入!A:V,6,FALSE)&amp;","&amp;VLOOKUP(B17,菜品输入!A:V,8,FALSE)&amp;";"&amp;VLOOKUP(B17,菜品输入!A:V,7,FALSE)&amp;","&amp;VLOOKUP(B17,菜品输入!A:V,8,FALSE)</f>
        <v>101002,5;102002,5;103002,5;104002,5;105002,5</v>
      </c>
    </row>
    <row r="18" spans="1:10">
      <c r="A18">
        <v>17</v>
      </c>
      <c r="B18">
        <f t="shared" si="1"/>
        <v>2</v>
      </c>
      <c r="C18">
        <f t="shared" si="2"/>
        <v>1</v>
      </c>
      <c r="D18">
        <f t="shared" si="0"/>
        <v>5</v>
      </c>
      <c r="E18" t="str">
        <f>IF(C18=1,VLOOKUP(B18,数据导入!$B:$F,2,FALSE)&amp;","&amp;VLOOKUP(B18,数据导入!$B:$F,3,FALSE)*$D18,VLOOKUP(B18,数据导入!$I:$M,2,FALSE)&amp;","&amp;VLOOKUP(B18,数据导入!$I:$M,3,FALSE)*$D18)</f>
        <v>30001,25</v>
      </c>
      <c r="F18">
        <f>IF(D18=1,VLOOKUP(C18,数据导入!$B:$F,4,FALSE)*$D18,VLOOKUP(C18,数据导入!$I:$M,4,FALSE)*$D18)</f>
        <v>350</v>
      </c>
      <c r="G18">
        <f>IF(E18=1,VLOOKUP(D18,数据导入!$B:$F,5,FALSE)*$D18,VLOOKUP(D18,数据导入!$I:$M,5,FALSE)*$D18)</f>
        <v>50</v>
      </c>
      <c r="H18">
        <f>VLOOKUP(B18,菜品数据!$H:$I,2,FALSE)</f>
        <v>2</v>
      </c>
      <c r="I18" t="str">
        <f>VLOOKUP(D18,数据导入!$P$3:$Q$9,2,FALSE)</f>
        <v>4,5</v>
      </c>
      <c r="J18" t="str">
        <f>VLOOKUP(B18,菜品输入!A:V,3,FALSE)&amp;","&amp;VLOOKUP(B18,菜品输入!A:V,8,FALSE)&amp;";"&amp;VLOOKUP(B18,菜品输入!A:V,4,FALSE)&amp;","&amp;VLOOKUP(B18,菜品输入!A:V,8,FALSE)&amp;";"&amp;VLOOKUP(B18,菜品输入!A:V,5,FALSE)&amp;","&amp;VLOOKUP(B18,菜品输入!A:V,8,FALSE)&amp;";"&amp;VLOOKUP(B18,菜品输入!A:V,6,FALSE)&amp;","&amp;VLOOKUP(B18,菜品输入!A:V,8,FALSE)&amp;";"&amp;VLOOKUP(B18,菜品输入!A:V,7,FALSE)&amp;","&amp;VLOOKUP(B18,菜品输入!A:V,8,FALSE)</f>
        <v>101002,5;102002,5;103002,5;104002,5;105002,5</v>
      </c>
    </row>
    <row r="19" spans="1:10">
      <c r="A19">
        <v>18</v>
      </c>
      <c r="B19">
        <f t="shared" si="1"/>
        <v>2</v>
      </c>
      <c r="C19">
        <f t="shared" si="2"/>
        <v>1</v>
      </c>
      <c r="D19">
        <f t="shared" si="0"/>
        <v>6</v>
      </c>
      <c r="E19" t="str">
        <f>IF(C19=1,VLOOKUP(B19,数据导入!$B:$F,2,FALSE)&amp;","&amp;VLOOKUP(B19,数据导入!$B:$F,3,FALSE)*$D19,VLOOKUP(B19,数据导入!$I:$M,2,FALSE)&amp;","&amp;VLOOKUP(B19,数据导入!$I:$M,3,FALSE)*$D19)</f>
        <v>30001,30</v>
      </c>
      <c r="F19">
        <f>IF(D19=1,VLOOKUP(C19,数据导入!$B:$F,4,FALSE)*$D19,VLOOKUP(C19,数据导入!$I:$M,4,FALSE)*$D19)</f>
        <v>420</v>
      </c>
      <c r="G19">
        <f>IF(E19=1,VLOOKUP(D19,数据导入!$B:$F,5,FALSE)*$D19,VLOOKUP(D19,数据导入!$I:$M,5,FALSE)*$D19)</f>
        <v>60</v>
      </c>
      <c r="H19">
        <f>VLOOKUP(B19,菜品数据!$H:$I,2,FALSE)</f>
        <v>2</v>
      </c>
      <c r="I19" t="str">
        <f>VLOOKUP(D19,数据导入!$P$3:$Q$9,2,FALSE)</f>
        <v>5,6</v>
      </c>
      <c r="J19" t="str">
        <f>VLOOKUP(B19,菜品输入!A:V,3,FALSE)&amp;","&amp;VLOOKUP(B19,菜品输入!A:V,8,FALSE)&amp;";"&amp;VLOOKUP(B19,菜品输入!A:V,4,FALSE)&amp;","&amp;VLOOKUP(B19,菜品输入!A:V,8,FALSE)&amp;";"&amp;VLOOKUP(B19,菜品输入!A:V,5,FALSE)&amp;","&amp;VLOOKUP(B19,菜品输入!A:V,8,FALSE)&amp;";"&amp;VLOOKUP(B19,菜品输入!A:V,6,FALSE)&amp;","&amp;VLOOKUP(B19,菜品输入!A:V,8,FALSE)&amp;";"&amp;VLOOKUP(B19,菜品输入!A:V,7,FALSE)&amp;","&amp;VLOOKUP(B19,菜品输入!A:V,8,FALSE)</f>
        <v>101002,5;102002,5;103002,5;104002,5;105002,5</v>
      </c>
    </row>
    <row r="20" spans="1:10">
      <c r="A20">
        <v>19</v>
      </c>
      <c r="B20">
        <f t="shared" si="1"/>
        <v>2</v>
      </c>
      <c r="C20">
        <f t="shared" si="2"/>
        <v>2</v>
      </c>
      <c r="D20">
        <f t="shared" si="0"/>
        <v>1</v>
      </c>
      <c r="E20" t="str">
        <f>IF(C20=1,VLOOKUP(B20,数据导入!$B:$F,2,FALSE)&amp;","&amp;VLOOKUP(B20,数据导入!$B:$F,3,FALSE)*$D20,VLOOKUP(B20,数据导入!$I:$M,2,FALSE)&amp;","&amp;VLOOKUP(B20,数据导入!$I:$M,3,FALSE)*$D20)</f>
        <v>31001,5</v>
      </c>
      <c r="F20">
        <f>IF(D20=1,VLOOKUP(C20,数据导入!$B:$F,4,FALSE)*$D20,VLOOKUP(C20,数据导入!$I:$M,4,FALSE)*$D20)</f>
        <v>160</v>
      </c>
      <c r="G20">
        <f>IF(E20=1,VLOOKUP(D20,数据导入!$B:$F,5,FALSE)*$D20,VLOOKUP(D20,数据导入!$I:$M,5,FALSE)*$D20)</f>
        <v>5</v>
      </c>
      <c r="H20">
        <f>VLOOKUP(B20,菜品数据!$H:$I,2,FALSE)</f>
        <v>2</v>
      </c>
      <c r="I20">
        <f>VLOOKUP(D20,数据导入!$P$3:$Q$9,2,FALSE)</f>
        <v>1</v>
      </c>
      <c r="J20" t="str">
        <f>VLOOKUP(B20,菜品输入!A:V,3,FALSE)&amp;","&amp;VLOOKUP(B20,菜品输入!A:V,8,FALSE)&amp;";"&amp;VLOOKUP(B20,菜品输入!A:V,4,FALSE)&amp;","&amp;VLOOKUP(B20,菜品输入!A:V,8,FALSE)&amp;";"&amp;VLOOKUP(B20,菜品输入!A:V,5,FALSE)&amp;","&amp;VLOOKUP(B20,菜品输入!A:V,8,FALSE)&amp;";"&amp;VLOOKUP(B20,菜品输入!A:V,6,FALSE)&amp;","&amp;VLOOKUP(B20,菜品输入!A:V,8,FALSE)&amp;";"&amp;VLOOKUP(B20,菜品输入!A:V,7,FALSE)&amp;","&amp;VLOOKUP(B20,菜品输入!A:V,8,FALSE)</f>
        <v>101002,5;102002,5;103002,5;104002,5;105002,5</v>
      </c>
    </row>
    <row r="21" spans="1:10">
      <c r="A21">
        <v>20</v>
      </c>
      <c r="B21">
        <f t="shared" si="1"/>
        <v>2</v>
      </c>
      <c r="C21">
        <f t="shared" si="2"/>
        <v>2</v>
      </c>
      <c r="D21">
        <f t="shared" si="0"/>
        <v>2</v>
      </c>
      <c r="E21" t="str">
        <f>IF(C21=1,VLOOKUP(B21,数据导入!$B:$F,2,FALSE)&amp;","&amp;VLOOKUP(B21,数据导入!$B:$F,3,FALSE)*$D21,VLOOKUP(B21,数据导入!$I:$M,2,FALSE)&amp;","&amp;VLOOKUP(B21,数据导入!$I:$M,3,FALSE)*$D21)</f>
        <v>31001,10</v>
      </c>
      <c r="F21">
        <f>IF(D21=1,VLOOKUP(C21,数据导入!$B:$F,4,FALSE)*$D21,VLOOKUP(C21,数据导入!$I:$M,4,FALSE)*$D21)</f>
        <v>320</v>
      </c>
      <c r="G21">
        <f>IF(E21=1,VLOOKUP(D21,数据导入!$B:$F,5,FALSE)*$D21,VLOOKUP(D21,数据导入!$I:$M,5,FALSE)*$D21)</f>
        <v>10</v>
      </c>
      <c r="H21">
        <f>VLOOKUP(B21,菜品数据!$H:$I,2,FALSE)</f>
        <v>2</v>
      </c>
      <c r="I21" t="str">
        <f>VLOOKUP(D21,数据导入!$P$3:$Q$9,2,FALSE)</f>
        <v>1,2</v>
      </c>
      <c r="J21" t="str">
        <f>VLOOKUP(B21,菜品输入!A:V,3,FALSE)&amp;","&amp;VLOOKUP(B21,菜品输入!A:V,8,FALSE)&amp;";"&amp;VLOOKUP(B21,菜品输入!A:V,4,FALSE)&amp;","&amp;VLOOKUP(B21,菜品输入!A:V,8,FALSE)&amp;";"&amp;VLOOKUP(B21,菜品输入!A:V,5,FALSE)&amp;","&amp;VLOOKUP(B21,菜品输入!A:V,8,FALSE)&amp;";"&amp;VLOOKUP(B21,菜品输入!A:V,6,FALSE)&amp;","&amp;VLOOKUP(B21,菜品输入!A:V,8,FALSE)&amp;";"&amp;VLOOKUP(B21,菜品输入!A:V,7,FALSE)&amp;","&amp;VLOOKUP(B21,菜品输入!A:V,8,FALSE)</f>
        <v>101002,5;102002,5;103002,5;104002,5;105002,5</v>
      </c>
    </row>
    <row r="22" spans="1:10">
      <c r="A22">
        <v>21</v>
      </c>
      <c r="B22">
        <f t="shared" si="1"/>
        <v>2</v>
      </c>
      <c r="C22">
        <f t="shared" si="2"/>
        <v>2</v>
      </c>
      <c r="D22">
        <f t="shared" si="0"/>
        <v>3</v>
      </c>
      <c r="E22" t="str">
        <f>IF(C22=1,VLOOKUP(B22,数据导入!$B:$F,2,FALSE)&amp;","&amp;VLOOKUP(B22,数据导入!$B:$F,3,FALSE)*$D22,VLOOKUP(B22,数据导入!$I:$M,2,FALSE)&amp;","&amp;VLOOKUP(B22,数据导入!$I:$M,3,FALSE)*$D22)</f>
        <v>31001,15</v>
      </c>
      <c r="F22">
        <f>IF(D22=1,VLOOKUP(C22,数据导入!$B:$F,4,FALSE)*$D22,VLOOKUP(C22,数据导入!$I:$M,4,FALSE)*$D22)</f>
        <v>480</v>
      </c>
      <c r="G22">
        <f>IF(E22=1,VLOOKUP(D22,数据导入!$B:$F,5,FALSE)*$D22,VLOOKUP(D22,数据导入!$I:$M,5,FALSE)*$D22)</f>
        <v>30</v>
      </c>
      <c r="H22">
        <f>VLOOKUP(B22,菜品数据!$H:$I,2,FALSE)</f>
        <v>2</v>
      </c>
      <c r="I22" t="str">
        <f>VLOOKUP(D22,数据导入!$P$3:$Q$9,2,FALSE)</f>
        <v>2,3</v>
      </c>
      <c r="J22" t="str">
        <f>VLOOKUP(B22,菜品输入!A:V,3,FALSE)&amp;","&amp;VLOOKUP(B22,菜品输入!A:V,8,FALSE)&amp;";"&amp;VLOOKUP(B22,菜品输入!A:V,4,FALSE)&amp;","&amp;VLOOKUP(B22,菜品输入!A:V,8,FALSE)&amp;";"&amp;VLOOKUP(B22,菜品输入!A:V,5,FALSE)&amp;","&amp;VLOOKUP(B22,菜品输入!A:V,8,FALSE)&amp;";"&amp;VLOOKUP(B22,菜品输入!A:V,6,FALSE)&amp;","&amp;VLOOKUP(B22,菜品输入!A:V,8,FALSE)&amp;";"&amp;VLOOKUP(B22,菜品输入!A:V,7,FALSE)&amp;","&amp;VLOOKUP(B22,菜品输入!A:V,8,FALSE)</f>
        <v>101002,5;102002,5;103002,5;104002,5;105002,5</v>
      </c>
    </row>
    <row r="23" spans="1:10">
      <c r="A23">
        <v>22</v>
      </c>
      <c r="B23">
        <f t="shared" si="1"/>
        <v>2</v>
      </c>
      <c r="C23">
        <f t="shared" si="2"/>
        <v>2</v>
      </c>
      <c r="D23">
        <f t="shared" si="0"/>
        <v>4</v>
      </c>
      <c r="E23" t="str">
        <f>IF(C23=1,VLOOKUP(B23,数据导入!$B:$F,2,FALSE)&amp;","&amp;VLOOKUP(B23,数据导入!$B:$F,3,FALSE)*$D23,VLOOKUP(B23,数据导入!$I:$M,2,FALSE)&amp;","&amp;VLOOKUP(B23,数据导入!$I:$M,3,FALSE)*$D23)</f>
        <v>31001,20</v>
      </c>
      <c r="F23">
        <f>IF(D23=1,VLOOKUP(C23,数据导入!$B:$F,4,FALSE)*$D23,VLOOKUP(C23,数据导入!$I:$M,4,FALSE)*$D23)</f>
        <v>640</v>
      </c>
      <c r="G23">
        <f>IF(E23=1,VLOOKUP(D23,数据导入!$B:$F,5,FALSE)*$D23,VLOOKUP(D23,数据导入!$I:$M,5,FALSE)*$D23)</f>
        <v>40</v>
      </c>
      <c r="H23">
        <f>VLOOKUP(B23,菜品数据!$H:$I,2,FALSE)</f>
        <v>2</v>
      </c>
      <c r="I23" t="str">
        <f>VLOOKUP(D23,数据导入!$P$3:$Q$9,2,FALSE)</f>
        <v>3,4</v>
      </c>
      <c r="J23" t="str">
        <f>VLOOKUP(B23,菜品输入!A:V,3,FALSE)&amp;","&amp;VLOOKUP(B23,菜品输入!A:V,8,FALSE)&amp;";"&amp;VLOOKUP(B23,菜品输入!A:V,4,FALSE)&amp;","&amp;VLOOKUP(B23,菜品输入!A:V,8,FALSE)&amp;";"&amp;VLOOKUP(B23,菜品输入!A:V,5,FALSE)&amp;","&amp;VLOOKUP(B23,菜品输入!A:V,8,FALSE)&amp;";"&amp;VLOOKUP(B23,菜品输入!A:V,6,FALSE)&amp;","&amp;VLOOKUP(B23,菜品输入!A:V,8,FALSE)&amp;";"&amp;VLOOKUP(B23,菜品输入!A:V,7,FALSE)&amp;","&amp;VLOOKUP(B23,菜品输入!A:V,8,FALSE)</f>
        <v>101002,5;102002,5;103002,5;104002,5;105002,5</v>
      </c>
    </row>
    <row r="24" spans="1:10">
      <c r="A24">
        <v>23</v>
      </c>
      <c r="B24">
        <f t="shared" si="1"/>
        <v>2</v>
      </c>
      <c r="C24">
        <f t="shared" si="2"/>
        <v>2</v>
      </c>
      <c r="D24">
        <f t="shared" si="0"/>
        <v>5</v>
      </c>
      <c r="E24" t="str">
        <f>IF(C24=1,VLOOKUP(B24,数据导入!$B:$F,2,FALSE)&amp;","&amp;VLOOKUP(B24,数据导入!$B:$F,3,FALSE)*$D24,VLOOKUP(B24,数据导入!$I:$M,2,FALSE)&amp;","&amp;VLOOKUP(B24,数据导入!$I:$M,3,FALSE)*$D24)</f>
        <v>31001,25</v>
      </c>
      <c r="F24">
        <f>IF(D24=1,VLOOKUP(C24,数据导入!$B:$F,4,FALSE)*$D24,VLOOKUP(C24,数据导入!$I:$M,4,FALSE)*$D24)</f>
        <v>800</v>
      </c>
      <c r="G24">
        <f>IF(E24=1,VLOOKUP(D24,数据导入!$B:$F,5,FALSE)*$D24,VLOOKUP(D24,数据导入!$I:$M,5,FALSE)*$D24)</f>
        <v>50</v>
      </c>
      <c r="H24">
        <f>VLOOKUP(B24,菜品数据!$H:$I,2,FALSE)</f>
        <v>2</v>
      </c>
      <c r="I24" t="str">
        <f>VLOOKUP(D24,数据导入!$P$3:$Q$9,2,FALSE)</f>
        <v>4,5</v>
      </c>
      <c r="J24" t="str">
        <f>VLOOKUP(B24,菜品输入!A:V,3,FALSE)&amp;","&amp;VLOOKUP(B24,菜品输入!A:V,8,FALSE)&amp;";"&amp;VLOOKUP(B24,菜品输入!A:V,4,FALSE)&amp;","&amp;VLOOKUP(B24,菜品输入!A:V,8,FALSE)&amp;";"&amp;VLOOKUP(B24,菜品输入!A:V,5,FALSE)&amp;","&amp;VLOOKUP(B24,菜品输入!A:V,8,FALSE)&amp;";"&amp;VLOOKUP(B24,菜品输入!A:V,6,FALSE)&amp;","&amp;VLOOKUP(B24,菜品输入!A:V,8,FALSE)&amp;";"&amp;VLOOKUP(B24,菜品输入!A:V,7,FALSE)&amp;","&amp;VLOOKUP(B24,菜品输入!A:V,8,FALSE)</f>
        <v>101002,5;102002,5;103002,5;104002,5;105002,5</v>
      </c>
    </row>
    <row r="25" spans="1:10">
      <c r="A25">
        <v>24</v>
      </c>
      <c r="B25">
        <f t="shared" si="1"/>
        <v>2</v>
      </c>
      <c r="C25">
        <f t="shared" si="2"/>
        <v>2</v>
      </c>
      <c r="D25">
        <f t="shared" si="0"/>
        <v>6</v>
      </c>
      <c r="E25" t="str">
        <f>IF(C25=1,VLOOKUP(B25,数据导入!$B:$F,2,FALSE)&amp;","&amp;VLOOKUP(B25,数据导入!$B:$F,3,FALSE)*$D25,VLOOKUP(B25,数据导入!$I:$M,2,FALSE)&amp;","&amp;VLOOKUP(B25,数据导入!$I:$M,3,FALSE)*$D25)</f>
        <v>31001,30</v>
      </c>
      <c r="F25">
        <f>IF(D25=1,VLOOKUP(C25,数据导入!$B:$F,4,FALSE)*$D25,VLOOKUP(C25,数据导入!$I:$M,4,FALSE)*$D25)</f>
        <v>960</v>
      </c>
      <c r="G25">
        <f>IF(E25=1,VLOOKUP(D25,数据导入!$B:$F,5,FALSE)*$D25,VLOOKUP(D25,数据导入!$I:$M,5,FALSE)*$D25)</f>
        <v>60</v>
      </c>
      <c r="H25">
        <f>VLOOKUP(B25,菜品数据!$H:$I,2,FALSE)</f>
        <v>2</v>
      </c>
      <c r="I25" t="str">
        <f>VLOOKUP(D25,数据导入!$P$3:$Q$9,2,FALSE)</f>
        <v>5,6</v>
      </c>
      <c r="J25" t="str">
        <f>VLOOKUP(B25,菜品输入!A:V,3,FALSE)&amp;","&amp;VLOOKUP(B25,菜品输入!A:V,8,FALSE)&amp;";"&amp;VLOOKUP(B25,菜品输入!A:V,4,FALSE)&amp;","&amp;VLOOKUP(B25,菜品输入!A:V,8,FALSE)&amp;";"&amp;VLOOKUP(B25,菜品输入!A:V,5,FALSE)&amp;","&amp;VLOOKUP(B25,菜品输入!A:V,8,FALSE)&amp;";"&amp;VLOOKUP(B25,菜品输入!A:V,6,FALSE)&amp;","&amp;VLOOKUP(B25,菜品输入!A:V,8,FALSE)&amp;";"&amp;VLOOKUP(B25,菜品输入!A:V,7,FALSE)&amp;","&amp;VLOOKUP(B25,菜品输入!A:V,8,FALSE)</f>
        <v>101002,5;102002,5;103002,5;104002,5;105002,5</v>
      </c>
    </row>
    <row r="26" spans="1:10">
      <c r="A26">
        <v>25</v>
      </c>
      <c r="B26">
        <f t="shared" si="1"/>
        <v>3</v>
      </c>
      <c r="C26">
        <f t="shared" si="2"/>
        <v>1</v>
      </c>
      <c r="D26">
        <f t="shared" si="0"/>
        <v>1</v>
      </c>
      <c r="E26" t="str">
        <f>IF(C26=1,VLOOKUP(B26,数据导入!$B:$F,2,FALSE)&amp;","&amp;VLOOKUP(B26,数据导入!$B:$F,3,FALSE)*$D26,VLOOKUP(B26,数据导入!$I:$M,2,FALSE)&amp;","&amp;VLOOKUP(B26,数据导入!$I:$M,3,FALSE)*$D26)</f>
        <v>30001,6</v>
      </c>
      <c r="F26">
        <f>IF(D26=1,VLOOKUP(C26,数据导入!$B:$F,4,FALSE)*$D26,VLOOKUP(C26,数据导入!$I:$M,4,FALSE)*$D26)</f>
        <v>70</v>
      </c>
      <c r="G26">
        <f>IF(E26=1,VLOOKUP(D26,数据导入!$B:$F,5,FALSE)*$D26,VLOOKUP(D26,数据导入!$I:$M,5,FALSE)*$D26)</f>
        <v>5</v>
      </c>
      <c r="H26">
        <f>VLOOKUP(B26,菜品数据!$H:$I,2,FALSE)</f>
        <v>2</v>
      </c>
      <c r="I26">
        <f>VLOOKUP(D26,数据导入!$P$3:$Q$9,2,FALSE)</f>
        <v>1</v>
      </c>
      <c r="J26" t="str">
        <f>VLOOKUP(B26,菜品输入!A:V,3,FALSE)&amp;","&amp;VLOOKUP(B26,菜品输入!A:V,8,FALSE)&amp;";"&amp;VLOOKUP(B26,菜品输入!A:V,4,FALSE)&amp;","&amp;VLOOKUP(B26,菜品输入!A:V,8,FALSE)&amp;";"&amp;VLOOKUP(B26,菜品输入!A:V,5,FALSE)&amp;","&amp;VLOOKUP(B26,菜品输入!A:V,8,FALSE)&amp;";"&amp;VLOOKUP(B26,菜品输入!A:V,6,FALSE)&amp;","&amp;VLOOKUP(B26,菜品输入!A:V,8,FALSE)&amp;";"&amp;VLOOKUP(B26,菜品输入!A:V,7,FALSE)&amp;","&amp;VLOOKUP(B26,菜品输入!A:V,8,FALSE)</f>
        <v>101003,5;102003,5;103003,5;104003,5;105003,5</v>
      </c>
    </row>
    <row r="27" spans="1:10">
      <c r="A27">
        <v>26</v>
      </c>
      <c r="B27">
        <f t="shared" si="1"/>
        <v>3</v>
      </c>
      <c r="C27">
        <f t="shared" si="2"/>
        <v>1</v>
      </c>
      <c r="D27">
        <f t="shared" si="0"/>
        <v>2</v>
      </c>
      <c r="E27" t="str">
        <f>IF(C27=1,VLOOKUP(B27,数据导入!$B:$F,2,FALSE)&amp;","&amp;VLOOKUP(B27,数据导入!$B:$F,3,FALSE)*$D27,VLOOKUP(B27,数据导入!$I:$M,2,FALSE)&amp;","&amp;VLOOKUP(B27,数据导入!$I:$M,3,FALSE)*$D27)</f>
        <v>30001,12</v>
      </c>
      <c r="F27">
        <f>IF(D27=1,VLOOKUP(C27,数据导入!$B:$F,4,FALSE)*$D27,VLOOKUP(C27,数据导入!$I:$M,4,FALSE)*$D27)</f>
        <v>140</v>
      </c>
      <c r="G27">
        <f>IF(E27=1,VLOOKUP(D27,数据导入!$B:$F,5,FALSE)*$D27,VLOOKUP(D27,数据导入!$I:$M,5,FALSE)*$D27)</f>
        <v>10</v>
      </c>
      <c r="H27">
        <f>VLOOKUP(B27,菜品数据!$H:$I,2,FALSE)</f>
        <v>2</v>
      </c>
      <c r="I27" t="str">
        <f>VLOOKUP(D27,数据导入!$P$3:$Q$9,2,FALSE)</f>
        <v>1,2</v>
      </c>
      <c r="J27" t="str">
        <f>VLOOKUP(B27,菜品输入!A:V,3,FALSE)&amp;","&amp;VLOOKUP(B27,菜品输入!A:V,8,FALSE)&amp;";"&amp;VLOOKUP(B27,菜品输入!A:V,4,FALSE)&amp;","&amp;VLOOKUP(B27,菜品输入!A:V,8,FALSE)&amp;";"&amp;VLOOKUP(B27,菜品输入!A:V,5,FALSE)&amp;","&amp;VLOOKUP(B27,菜品输入!A:V,8,FALSE)&amp;";"&amp;VLOOKUP(B27,菜品输入!A:V,6,FALSE)&amp;","&amp;VLOOKUP(B27,菜品输入!A:V,8,FALSE)&amp;";"&amp;VLOOKUP(B27,菜品输入!A:V,7,FALSE)&amp;","&amp;VLOOKUP(B27,菜品输入!A:V,8,FALSE)</f>
        <v>101003,5;102003,5;103003,5;104003,5;105003,5</v>
      </c>
    </row>
    <row r="28" spans="1:10">
      <c r="A28">
        <v>27</v>
      </c>
      <c r="B28">
        <f t="shared" si="1"/>
        <v>3</v>
      </c>
      <c r="C28">
        <f t="shared" si="2"/>
        <v>1</v>
      </c>
      <c r="D28">
        <f t="shared" si="0"/>
        <v>3</v>
      </c>
      <c r="E28" t="str">
        <f>IF(C28=1,VLOOKUP(B28,数据导入!$B:$F,2,FALSE)&amp;","&amp;VLOOKUP(B28,数据导入!$B:$F,3,FALSE)*$D28,VLOOKUP(B28,数据导入!$I:$M,2,FALSE)&amp;","&amp;VLOOKUP(B28,数据导入!$I:$M,3,FALSE)*$D28)</f>
        <v>30001,18</v>
      </c>
      <c r="F28">
        <f>IF(D28=1,VLOOKUP(C28,数据导入!$B:$F,4,FALSE)*$D28,VLOOKUP(C28,数据导入!$I:$M,4,FALSE)*$D28)</f>
        <v>210</v>
      </c>
      <c r="G28">
        <f>IF(E28=1,VLOOKUP(D28,数据导入!$B:$F,5,FALSE)*$D28,VLOOKUP(D28,数据导入!$I:$M,5,FALSE)*$D28)</f>
        <v>30</v>
      </c>
      <c r="H28">
        <f>VLOOKUP(B28,菜品数据!$H:$I,2,FALSE)</f>
        <v>2</v>
      </c>
      <c r="I28" t="str">
        <f>VLOOKUP(D28,数据导入!$P$3:$Q$9,2,FALSE)</f>
        <v>2,3</v>
      </c>
      <c r="J28" t="str">
        <f>VLOOKUP(B28,菜品输入!A:V,3,FALSE)&amp;","&amp;VLOOKUP(B28,菜品输入!A:V,8,FALSE)&amp;";"&amp;VLOOKUP(B28,菜品输入!A:V,4,FALSE)&amp;","&amp;VLOOKUP(B28,菜品输入!A:V,8,FALSE)&amp;";"&amp;VLOOKUP(B28,菜品输入!A:V,5,FALSE)&amp;","&amp;VLOOKUP(B28,菜品输入!A:V,8,FALSE)&amp;";"&amp;VLOOKUP(B28,菜品输入!A:V,6,FALSE)&amp;","&amp;VLOOKUP(B28,菜品输入!A:V,8,FALSE)&amp;";"&amp;VLOOKUP(B28,菜品输入!A:V,7,FALSE)&amp;","&amp;VLOOKUP(B28,菜品输入!A:V,8,FALSE)</f>
        <v>101003,5;102003,5;103003,5;104003,5;105003,5</v>
      </c>
    </row>
    <row r="29" spans="1:10">
      <c r="A29">
        <v>28</v>
      </c>
      <c r="B29">
        <f t="shared" si="1"/>
        <v>3</v>
      </c>
      <c r="C29">
        <f t="shared" si="2"/>
        <v>1</v>
      </c>
      <c r="D29">
        <f t="shared" si="0"/>
        <v>4</v>
      </c>
      <c r="E29" t="str">
        <f>IF(C29=1,VLOOKUP(B29,数据导入!$B:$F,2,FALSE)&amp;","&amp;VLOOKUP(B29,数据导入!$B:$F,3,FALSE)*$D29,VLOOKUP(B29,数据导入!$I:$M,2,FALSE)&amp;","&amp;VLOOKUP(B29,数据导入!$I:$M,3,FALSE)*$D29)</f>
        <v>30001,24</v>
      </c>
      <c r="F29">
        <f>IF(D29=1,VLOOKUP(C29,数据导入!$B:$F,4,FALSE)*$D29,VLOOKUP(C29,数据导入!$I:$M,4,FALSE)*$D29)</f>
        <v>280</v>
      </c>
      <c r="G29">
        <f>IF(E29=1,VLOOKUP(D29,数据导入!$B:$F,5,FALSE)*$D29,VLOOKUP(D29,数据导入!$I:$M,5,FALSE)*$D29)</f>
        <v>40</v>
      </c>
      <c r="H29">
        <f>VLOOKUP(B29,菜品数据!$H:$I,2,FALSE)</f>
        <v>2</v>
      </c>
      <c r="I29" t="str">
        <f>VLOOKUP(D29,数据导入!$P$3:$Q$9,2,FALSE)</f>
        <v>3,4</v>
      </c>
      <c r="J29" t="str">
        <f>VLOOKUP(B29,菜品输入!A:V,3,FALSE)&amp;","&amp;VLOOKUP(B29,菜品输入!A:V,8,FALSE)&amp;";"&amp;VLOOKUP(B29,菜品输入!A:V,4,FALSE)&amp;","&amp;VLOOKUP(B29,菜品输入!A:V,8,FALSE)&amp;";"&amp;VLOOKUP(B29,菜品输入!A:V,5,FALSE)&amp;","&amp;VLOOKUP(B29,菜品输入!A:V,8,FALSE)&amp;";"&amp;VLOOKUP(B29,菜品输入!A:V,6,FALSE)&amp;","&amp;VLOOKUP(B29,菜品输入!A:V,8,FALSE)&amp;";"&amp;VLOOKUP(B29,菜品输入!A:V,7,FALSE)&amp;","&amp;VLOOKUP(B29,菜品输入!A:V,8,FALSE)</f>
        <v>101003,5;102003,5;103003,5;104003,5;105003,5</v>
      </c>
    </row>
    <row r="30" spans="1:10">
      <c r="A30">
        <v>29</v>
      </c>
      <c r="B30">
        <f t="shared" si="1"/>
        <v>3</v>
      </c>
      <c r="C30">
        <f t="shared" si="2"/>
        <v>1</v>
      </c>
      <c r="D30">
        <f t="shared" si="0"/>
        <v>5</v>
      </c>
      <c r="E30" t="str">
        <f>IF(C30=1,VLOOKUP(B30,数据导入!$B:$F,2,FALSE)&amp;","&amp;VLOOKUP(B30,数据导入!$B:$F,3,FALSE)*$D30,VLOOKUP(B30,数据导入!$I:$M,2,FALSE)&amp;","&amp;VLOOKUP(B30,数据导入!$I:$M,3,FALSE)*$D30)</f>
        <v>30001,30</v>
      </c>
      <c r="F30">
        <f>IF(D30=1,VLOOKUP(C30,数据导入!$B:$F,4,FALSE)*$D30,VLOOKUP(C30,数据导入!$I:$M,4,FALSE)*$D30)</f>
        <v>350</v>
      </c>
      <c r="G30">
        <f>IF(E30=1,VLOOKUP(D30,数据导入!$B:$F,5,FALSE)*$D30,VLOOKUP(D30,数据导入!$I:$M,5,FALSE)*$D30)</f>
        <v>50</v>
      </c>
      <c r="H30">
        <f>VLOOKUP(B30,菜品数据!$H:$I,2,FALSE)</f>
        <v>2</v>
      </c>
      <c r="I30" t="str">
        <f>VLOOKUP(D30,数据导入!$P$3:$Q$9,2,FALSE)</f>
        <v>4,5</v>
      </c>
      <c r="J30" t="str">
        <f>VLOOKUP(B30,菜品输入!A:V,3,FALSE)&amp;","&amp;VLOOKUP(B30,菜品输入!A:V,8,FALSE)&amp;";"&amp;VLOOKUP(B30,菜品输入!A:V,4,FALSE)&amp;","&amp;VLOOKUP(B30,菜品输入!A:V,8,FALSE)&amp;";"&amp;VLOOKUP(B30,菜品输入!A:V,5,FALSE)&amp;","&amp;VLOOKUP(B30,菜品输入!A:V,8,FALSE)&amp;";"&amp;VLOOKUP(B30,菜品输入!A:V,6,FALSE)&amp;","&amp;VLOOKUP(B30,菜品输入!A:V,8,FALSE)&amp;";"&amp;VLOOKUP(B30,菜品输入!A:V,7,FALSE)&amp;","&amp;VLOOKUP(B30,菜品输入!A:V,8,FALSE)</f>
        <v>101003,5;102003,5;103003,5;104003,5;105003,5</v>
      </c>
    </row>
    <row r="31" spans="1:10">
      <c r="A31">
        <v>30</v>
      </c>
      <c r="B31">
        <f t="shared" si="1"/>
        <v>3</v>
      </c>
      <c r="C31">
        <f t="shared" si="2"/>
        <v>1</v>
      </c>
      <c r="D31">
        <f t="shared" si="0"/>
        <v>6</v>
      </c>
      <c r="E31" t="str">
        <f>IF(C31=1,VLOOKUP(B31,数据导入!$B:$F,2,FALSE)&amp;","&amp;VLOOKUP(B31,数据导入!$B:$F,3,FALSE)*$D31,VLOOKUP(B31,数据导入!$I:$M,2,FALSE)&amp;","&amp;VLOOKUP(B31,数据导入!$I:$M,3,FALSE)*$D31)</f>
        <v>30001,36</v>
      </c>
      <c r="F31">
        <f>IF(D31=1,VLOOKUP(C31,数据导入!$B:$F,4,FALSE)*$D31,VLOOKUP(C31,数据导入!$I:$M,4,FALSE)*$D31)</f>
        <v>420</v>
      </c>
      <c r="G31">
        <f>IF(E31=1,VLOOKUP(D31,数据导入!$B:$F,5,FALSE)*$D31,VLOOKUP(D31,数据导入!$I:$M,5,FALSE)*$D31)</f>
        <v>60</v>
      </c>
      <c r="H31">
        <f>VLOOKUP(B31,菜品数据!$H:$I,2,FALSE)</f>
        <v>2</v>
      </c>
      <c r="I31" t="str">
        <f>VLOOKUP(D31,数据导入!$P$3:$Q$9,2,FALSE)</f>
        <v>5,6</v>
      </c>
      <c r="J31" t="str">
        <f>VLOOKUP(B31,菜品输入!A:V,3,FALSE)&amp;","&amp;VLOOKUP(B31,菜品输入!A:V,8,FALSE)&amp;";"&amp;VLOOKUP(B31,菜品输入!A:V,4,FALSE)&amp;","&amp;VLOOKUP(B31,菜品输入!A:V,8,FALSE)&amp;";"&amp;VLOOKUP(B31,菜品输入!A:V,5,FALSE)&amp;","&amp;VLOOKUP(B31,菜品输入!A:V,8,FALSE)&amp;";"&amp;VLOOKUP(B31,菜品输入!A:V,6,FALSE)&amp;","&amp;VLOOKUP(B31,菜品输入!A:V,8,FALSE)&amp;";"&amp;VLOOKUP(B31,菜品输入!A:V,7,FALSE)&amp;","&amp;VLOOKUP(B31,菜品输入!A:V,8,FALSE)</f>
        <v>101003,5;102003,5;103003,5;104003,5;105003,5</v>
      </c>
    </row>
    <row r="32" spans="1:10">
      <c r="A32">
        <v>31</v>
      </c>
      <c r="B32">
        <f t="shared" si="1"/>
        <v>3</v>
      </c>
      <c r="C32">
        <f t="shared" si="2"/>
        <v>2</v>
      </c>
      <c r="D32">
        <f t="shared" si="0"/>
        <v>1</v>
      </c>
      <c r="E32" t="str">
        <f>IF(C32=1,VLOOKUP(B32,数据导入!$B:$F,2,FALSE)&amp;","&amp;VLOOKUP(B32,数据导入!$B:$F,3,FALSE)*$D32,VLOOKUP(B32,数据导入!$I:$M,2,FALSE)&amp;","&amp;VLOOKUP(B32,数据导入!$I:$M,3,FALSE)*$D32)</f>
        <v>31001,6</v>
      </c>
      <c r="F32">
        <f>IF(D32=1,VLOOKUP(C32,数据导入!$B:$F,4,FALSE)*$D32,VLOOKUP(C32,数据导入!$I:$M,4,FALSE)*$D32)</f>
        <v>160</v>
      </c>
      <c r="G32">
        <f>IF(E32=1,VLOOKUP(D32,数据导入!$B:$F,5,FALSE)*$D32,VLOOKUP(D32,数据导入!$I:$M,5,FALSE)*$D32)</f>
        <v>5</v>
      </c>
      <c r="H32">
        <f>VLOOKUP(B32,菜品数据!$H:$I,2,FALSE)</f>
        <v>2</v>
      </c>
      <c r="I32">
        <f>VLOOKUP(D32,数据导入!$P$3:$Q$9,2,FALSE)</f>
        <v>1</v>
      </c>
      <c r="J32" t="str">
        <f>VLOOKUP(B32,菜品输入!A:V,3,FALSE)&amp;","&amp;VLOOKUP(B32,菜品输入!A:V,8,FALSE)&amp;";"&amp;VLOOKUP(B32,菜品输入!A:V,4,FALSE)&amp;","&amp;VLOOKUP(B32,菜品输入!A:V,8,FALSE)&amp;";"&amp;VLOOKUP(B32,菜品输入!A:V,5,FALSE)&amp;","&amp;VLOOKUP(B32,菜品输入!A:V,8,FALSE)&amp;";"&amp;VLOOKUP(B32,菜品输入!A:V,6,FALSE)&amp;","&amp;VLOOKUP(B32,菜品输入!A:V,8,FALSE)&amp;";"&amp;VLOOKUP(B32,菜品输入!A:V,7,FALSE)&amp;","&amp;VLOOKUP(B32,菜品输入!A:V,8,FALSE)</f>
        <v>101003,5;102003,5;103003,5;104003,5;105003,5</v>
      </c>
    </row>
    <row r="33" spans="1:10">
      <c r="A33">
        <v>32</v>
      </c>
      <c r="B33">
        <f t="shared" si="1"/>
        <v>3</v>
      </c>
      <c r="C33">
        <f t="shared" si="2"/>
        <v>2</v>
      </c>
      <c r="D33">
        <f t="shared" si="0"/>
        <v>2</v>
      </c>
      <c r="E33" t="str">
        <f>IF(C33=1,VLOOKUP(B33,数据导入!$B:$F,2,FALSE)&amp;","&amp;VLOOKUP(B33,数据导入!$B:$F,3,FALSE)*$D33,VLOOKUP(B33,数据导入!$I:$M,2,FALSE)&amp;","&amp;VLOOKUP(B33,数据导入!$I:$M,3,FALSE)*$D33)</f>
        <v>31001,12</v>
      </c>
      <c r="F33">
        <f>IF(D33=1,VLOOKUP(C33,数据导入!$B:$F,4,FALSE)*$D33,VLOOKUP(C33,数据导入!$I:$M,4,FALSE)*$D33)</f>
        <v>320</v>
      </c>
      <c r="G33">
        <f>IF(E33=1,VLOOKUP(D33,数据导入!$B:$F,5,FALSE)*$D33,VLOOKUP(D33,数据导入!$I:$M,5,FALSE)*$D33)</f>
        <v>10</v>
      </c>
      <c r="H33">
        <f>VLOOKUP(B33,菜品数据!$H:$I,2,FALSE)</f>
        <v>2</v>
      </c>
      <c r="I33" t="str">
        <f>VLOOKUP(D33,数据导入!$P$3:$Q$9,2,FALSE)</f>
        <v>1,2</v>
      </c>
      <c r="J33" t="str">
        <f>VLOOKUP(B33,菜品输入!A:V,3,FALSE)&amp;","&amp;VLOOKUP(B33,菜品输入!A:V,8,FALSE)&amp;";"&amp;VLOOKUP(B33,菜品输入!A:V,4,FALSE)&amp;","&amp;VLOOKUP(B33,菜品输入!A:V,8,FALSE)&amp;";"&amp;VLOOKUP(B33,菜品输入!A:V,5,FALSE)&amp;","&amp;VLOOKUP(B33,菜品输入!A:V,8,FALSE)&amp;";"&amp;VLOOKUP(B33,菜品输入!A:V,6,FALSE)&amp;","&amp;VLOOKUP(B33,菜品输入!A:V,8,FALSE)&amp;";"&amp;VLOOKUP(B33,菜品输入!A:V,7,FALSE)&amp;","&amp;VLOOKUP(B33,菜品输入!A:V,8,FALSE)</f>
        <v>101003,5;102003,5;103003,5;104003,5;105003,5</v>
      </c>
    </row>
    <row r="34" spans="1:10">
      <c r="A34">
        <v>33</v>
      </c>
      <c r="B34">
        <f t="shared" si="1"/>
        <v>3</v>
      </c>
      <c r="C34">
        <f t="shared" si="2"/>
        <v>2</v>
      </c>
      <c r="D34">
        <f t="shared" si="0"/>
        <v>3</v>
      </c>
      <c r="E34" t="str">
        <f>IF(C34=1,VLOOKUP(B34,数据导入!$B:$F,2,FALSE)&amp;","&amp;VLOOKUP(B34,数据导入!$B:$F,3,FALSE)*$D34,VLOOKUP(B34,数据导入!$I:$M,2,FALSE)&amp;","&amp;VLOOKUP(B34,数据导入!$I:$M,3,FALSE)*$D34)</f>
        <v>31001,18</v>
      </c>
      <c r="F34">
        <f>IF(D34=1,VLOOKUP(C34,数据导入!$B:$F,4,FALSE)*$D34,VLOOKUP(C34,数据导入!$I:$M,4,FALSE)*$D34)</f>
        <v>480</v>
      </c>
      <c r="G34">
        <f>IF(E34=1,VLOOKUP(D34,数据导入!$B:$F,5,FALSE)*$D34,VLOOKUP(D34,数据导入!$I:$M,5,FALSE)*$D34)</f>
        <v>30</v>
      </c>
      <c r="H34">
        <f>VLOOKUP(B34,菜品数据!$H:$I,2,FALSE)</f>
        <v>2</v>
      </c>
      <c r="I34" t="str">
        <f>VLOOKUP(D34,数据导入!$P$3:$Q$9,2,FALSE)</f>
        <v>2,3</v>
      </c>
      <c r="J34" t="str">
        <f>VLOOKUP(B34,菜品输入!A:V,3,FALSE)&amp;","&amp;VLOOKUP(B34,菜品输入!A:V,8,FALSE)&amp;";"&amp;VLOOKUP(B34,菜品输入!A:V,4,FALSE)&amp;","&amp;VLOOKUP(B34,菜品输入!A:V,8,FALSE)&amp;";"&amp;VLOOKUP(B34,菜品输入!A:V,5,FALSE)&amp;","&amp;VLOOKUP(B34,菜品输入!A:V,8,FALSE)&amp;";"&amp;VLOOKUP(B34,菜品输入!A:V,6,FALSE)&amp;","&amp;VLOOKUP(B34,菜品输入!A:V,8,FALSE)&amp;";"&amp;VLOOKUP(B34,菜品输入!A:V,7,FALSE)&amp;","&amp;VLOOKUP(B34,菜品输入!A:V,8,FALSE)</f>
        <v>101003,5;102003,5;103003,5;104003,5;105003,5</v>
      </c>
    </row>
    <row r="35" spans="1:10">
      <c r="A35">
        <v>34</v>
      </c>
      <c r="B35">
        <f t="shared" si="1"/>
        <v>3</v>
      </c>
      <c r="C35">
        <f t="shared" si="2"/>
        <v>2</v>
      </c>
      <c r="D35">
        <f t="shared" si="0"/>
        <v>4</v>
      </c>
      <c r="E35" t="str">
        <f>IF(C35=1,VLOOKUP(B35,数据导入!$B:$F,2,FALSE)&amp;","&amp;VLOOKUP(B35,数据导入!$B:$F,3,FALSE)*$D35,VLOOKUP(B35,数据导入!$I:$M,2,FALSE)&amp;","&amp;VLOOKUP(B35,数据导入!$I:$M,3,FALSE)*$D35)</f>
        <v>31001,24</v>
      </c>
      <c r="F35">
        <f>IF(D35=1,VLOOKUP(C35,数据导入!$B:$F,4,FALSE)*$D35,VLOOKUP(C35,数据导入!$I:$M,4,FALSE)*$D35)</f>
        <v>640</v>
      </c>
      <c r="G35">
        <f>IF(E35=1,VLOOKUP(D35,数据导入!$B:$F,5,FALSE)*$D35,VLOOKUP(D35,数据导入!$I:$M,5,FALSE)*$D35)</f>
        <v>40</v>
      </c>
      <c r="H35">
        <f>VLOOKUP(B35,菜品数据!$H:$I,2,FALSE)</f>
        <v>2</v>
      </c>
      <c r="I35" t="str">
        <f>VLOOKUP(D35,数据导入!$P$3:$Q$9,2,FALSE)</f>
        <v>3,4</v>
      </c>
      <c r="J35" t="str">
        <f>VLOOKUP(B35,菜品输入!A:V,3,FALSE)&amp;","&amp;VLOOKUP(B35,菜品输入!A:V,8,FALSE)&amp;";"&amp;VLOOKUP(B35,菜品输入!A:V,4,FALSE)&amp;","&amp;VLOOKUP(B35,菜品输入!A:V,8,FALSE)&amp;";"&amp;VLOOKUP(B35,菜品输入!A:V,5,FALSE)&amp;","&amp;VLOOKUP(B35,菜品输入!A:V,8,FALSE)&amp;";"&amp;VLOOKUP(B35,菜品输入!A:V,6,FALSE)&amp;","&amp;VLOOKUP(B35,菜品输入!A:V,8,FALSE)&amp;";"&amp;VLOOKUP(B35,菜品输入!A:V,7,FALSE)&amp;","&amp;VLOOKUP(B35,菜品输入!A:V,8,FALSE)</f>
        <v>101003,5;102003,5;103003,5;104003,5;105003,5</v>
      </c>
    </row>
    <row r="36" spans="1:10">
      <c r="A36">
        <v>35</v>
      </c>
      <c r="B36">
        <f t="shared" si="1"/>
        <v>3</v>
      </c>
      <c r="C36">
        <f t="shared" si="2"/>
        <v>2</v>
      </c>
      <c r="D36">
        <f t="shared" si="0"/>
        <v>5</v>
      </c>
      <c r="E36" t="str">
        <f>IF(C36=1,VLOOKUP(B36,数据导入!$B:$F,2,FALSE)&amp;","&amp;VLOOKUP(B36,数据导入!$B:$F,3,FALSE)*$D36,VLOOKUP(B36,数据导入!$I:$M,2,FALSE)&amp;","&amp;VLOOKUP(B36,数据导入!$I:$M,3,FALSE)*$D36)</f>
        <v>31001,30</v>
      </c>
      <c r="F36">
        <f>IF(D36=1,VLOOKUP(C36,数据导入!$B:$F,4,FALSE)*$D36,VLOOKUP(C36,数据导入!$I:$M,4,FALSE)*$D36)</f>
        <v>800</v>
      </c>
      <c r="G36">
        <f>IF(E36=1,VLOOKUP(D36,数据导入!$B:$F,5,FALSE)*$D36,VLOOKUP(D36,数据导入!$I:$M,5,FALSE)*$D36)</f>
        <v>50</v>
      </c>
      <c r="H36">
        <f>VLOOKUP(B36,菜品数据!$H:$I,2,FALSE)</f>
        <v>2</v>
      </c>
      <c r="I36" t="str">
        <f>VLOOKUP(D36,数据导入!$P$3:$Q$9,2,FALSE)</f>
        <v>4,5</v>
      </c>
      <c r="J36" t="str">
        <f>VLOOKUP(B36,菜品输入!A:V,3,FALSE)&amp;","&amp;VLOOKUP(B36,菜品输入!A:V,8,FALSE)&amp;";"&amp;VLOOKUP(B36,菜品输入!A:V,4,FALSE)&amp;","&amp;VLOOKUP(B36,菜品输入!A:V,8,FALSE)&amp;";"&amp;VLOOKUP(B36,菜品输入!A:V,5,FALSE)&amp;","&amp;VLOOKUP(B36,菜品输入!A:V,8,FALSE)&amp;";"&amp;VLOOKUP(B36,菜品输入!A:V,6,FALSE)&amp;","&amp;VLOOKUP(B36,菜品输入!A:V,8,FALSE)&amp;";"&amp;VLOOKUP(B36,菜品输入!A:V,7,FALSE)&amp;","&amp;VLOOKUP(B36,菜品输入!A:V,8,FALSE)</f>
        <v>101003,5;102003,5;103003,5;104003,5;105003,5</v>
      </c>
    </row>
    <row r="37" spans="1:10">
      <c r="A37">
        <v>36</v>
      </c>
      <c r="B37">
        <f t="shared" si="1"/>
        <v>3</v>
      </c>
      <c r="C37">
        <f t="shared" si="2"/>
        <v>2</v>
      </c>
      <c r="D37">
        <f t="shared" si="0"/>
        <v>6</v>
      </c>
      <c r="E37" t="str">
        <f>IF(C37=1,VLOOKUP(B37,数据导入!$B:$F,2,FALSE)&amp;","&amp;VLOOKUP(B37,数据导入!$B:$F,3,FALSE)*$D37,VLOOKUP(B37,数据导入!$I:$M,2,FALSE)&amp;","&amp;VLOOKUP(B37,数据导入!$I:$M,3,FALSE)*$D37)</f>
        <v>31001,36</v>
      </c>
      <c r="F37">
        <f>IF(D37=1,VLOOKUP(C37,数据导入!$B:$F,4,FALSE)*$D37,VLOOKUP(C37,数据导入!$I:$M,4,FALSE)*$D37)</f>
        <v>960</v>
      </c>
      <c r="G37">
        <f>IF(E37=1,VLOOKUP(D37,数据导入!$B:$F,5,FALSE)*$D37,VLOOKUP(D37,数据导入!$I:$M,5,FALSE)*$D37)</f>
        <v>60</v>
      </c>
      <c r="H37">
        <f>VLOOKUP(B37,菜品数据!$H:$I,2,FALSE)</f>
        <v>2</v>
      </c>
      <c r="I37" t="str">
        <f>VLOOKUP(D37,数据导入!$P$3:$Q$9,2,FALSE)</f>
        <v>5,6</v>
      </c>
      <c r="J37" t="str">
        <f>VLOOKUP(B37,菜品输入!A:V,3,FALSE)&amp;","&amp;VLOOKUP(B37,菜品输入!A:V,8,FALSE)&amp;";"&amp;VLOOKUP(B37,菜品输入!A:V,4,FALSE)&amp;","&amp;VLOOKUP(B37,菜品输入!A:V,8,FALSE)&amp;";"&amp;VLOOKUP(B37,菜品输入!A:V,5,FALSE)&amp;","&amp;VLOOKUP(B37,菜品输入!A:V,8,FALSE)&amp;";"&amp;VLOOKUP(B37,菜品输入!A:V,6,FALSE)&amp;","&amp;VLOOKUP(B37,菜品输入!A:V,8,FALSE)&amp;";"&amp;VLOOKUP(B37,菜品输入!A:V,7,FALSE)&amp;","&amp;VLOOKUP(B37,菜品输入!A:V,8,FALSE)</f>
        <v>101003,5;102003,5;103003,5;104003,5;105003,5</v>
      </c>
    </row>
    <row r="38" spans="1:10">
      <c r="A38">
        <v>37</v>
      </c>
      <c r="B38">
        <f t="shared" si="1"/>
        <v>4</v>
      </c>
      <c r="C38">
        <f t="shared" si="2"/>
        <v>1</v>
      </c>
      <c r="D38">
        <f t="shared" si="0"/>
        <v>1</v>
      </c>
      <c r="E38" t="str">
        <f>IF(C38=1,VLOOKUP(B38,数据导入!$B:$F,2,FALSE)&amp;","&amp;VLOOKUP(B38,数据导入!$B:$F,3,FALSE)*$D38,VLOOKUP(B38,数据导入!$I:$M,2,FALSE)&amp;","&amp;VLOOKUP(B38,数据导入!$I:$M,3,FALSE)*$D38)</f>
        <v>30001,9</v>
      </c>
      <c r="F38">
        <f>IF(D38=1,VLOOKUP(C38,数据导入!$B:$F,4,FALSE)*$D38,VLOOKUP(C38,数据导入!$I:$M,4,FALSE)*$D38)</f>
        <v>70</v>
      </c>
      <c r="G38">
        <f>IF(E38=1,VLOOKUP(D38,数据导入!$B:$F,5,FALSE)*$D38,VLOOKUP(D38,数据导入!$I:$M,5,FALSE)*$D38)</f>
        <v>5</v>
      </c>
      <c r="H38">
        <f>VLOOKUP(B38,菜品数据!$H:$I,2,FALSE)</f>
        <v>3</v>
      </c>
      <c r="I38">
        <f>VLOOKUP(D38,数据导入!$P$3:$Q$9,2,FALSE)</f>
        <v>1</v>
      </c>
      <c r="J38" t="str">
        <f>VLOOKUP(B38,菜品输入!A:V,3,FALSE)&amp;","&amp;VLOOKUP(B38,菜品输入!A:V,8,FALSE)&amp;";"&amp;VLOOKUP(B38,菜品输入!A:V,4,FALSE)&amp;","&amp;VLOOKUP(B38,菜品输入!A:V,8,FALSE)&amp;";"&amp;VLOOKUP(B38,菜品输入!A:V,5,FALSE)&amp;","&amp;VLOOKUP(B38,菜品输入!A:V,8,FALSE)&amp;";"&amp;VLOOKUP(B38,菜品输入!A:V,6,FALSE)&amp;","&amp;VLOOKUP(B38,菜品输入!A:V,8,FALSE)&amp;";"&amp;VLOOKUP(B38,菜品输入!A:V,7,FALSE)&amp;","&amp;VLOOKUP(B38,菜品输入!A:V,8,FALSE)</f>
        <v>101004,5;102004,5;103004,5;104004,5;105004,5</v>
      </c>
    </row>
    <row r="39" spans="1:10">
      <c r="A39">
        <v>38</v>
      </c>
      <c r="B39">
        <f t="shared" si="1"/>
        <v>4</v>
      </c>
      <c r="C39">
        <f t="shared" si="2"/>
        <v>1</v>
      </c>
      <c r="D39">
        <f t="shared" si="0"/>
        <v>2</v>
      </c>
      <c r="E39" t="str">
        <f>IF(C39=1,VLOOKUP(B39,数据导入!$B:$F,2,FALSE)&amp;","&amp;VLOOKUP(B39,数据导入!$B:$F,3,FALSE)*$D39,VLOOKUP(B39,数据导入!$I:$M,2,FALSE)&amp;","&amp;VLOOKUP(B39,数据导入!$I:$M,3,FALSE)*$D39)</f>
        <v>30001,18</v>
      </c>
      <c r="F39">
        <f>IF(D39=1,VLOOKUP(C39,数据导入!$B:$F,4,FALSE)*$D39,VLOOKUP(C39,数据导入!$I:$M,4,FALSE)*$D39)</f>
        <v>140</v>
      </c>
      <c r="G39">
        <f>IF(E39=1,VLOOKUP(D39,数据导入!$B:$F,5,FALSE)*$D39,VLOOKUP(D39,数据导入!$I:$M,5,FALSE)*$D39)</f>
        <v>10</v>
      </c>
      <c r="H39">
        <f>VLOOKUP(B39,菜品数据!$H:$I,2,FALSE)</f>
        <v>3</v>
      </c>
      <c r="I39" t="str">
        <f>VLOOKUP(D39,数据导入!$P$3:$Q$9,2,FALSE)</f>
        <v>1,2</v>
      </c>
      <c r="J39" t="str">
        <f>VLOOKUP(B39,菜品输入!A:V,3,FALSE)&amp;","&amp;VLOOKUP(B39,菜品输入!A:V,8,FALSE)&amp;";"&amp;VLOOKUP(B39,菜品输入!A:V,4,FALSE)&amp;","&amp;VLOOKUP(B39,菜品输入!A:V,8,FALSE)&amp;";"&amp;VLOOKUP(B39,菜品输入!A:V,5,FALSE)&amp;","&amp;VLOOKUP(B39,菜品输入!A:V,8,FALSE)&amp;";"&amp;VLOOKUP(B39,菜品输入!A:V,6,FALSE)&amp;","&amp;VLOOKUP(B39,菜品输入!A:V,8,FALSE)&amp;";"&amp;VLOOKUP(B39,菜品输入!A:V,7,FALSE)&amp;","&amp;VLOOKUP(B39,菜品输入!A:V,8,FALSE)</f>
        <v>101004,5;102004,5;103004,5;104004,5;105004,5</v>
      </c>
    </row>
    <row r="40" spans="1:10">
      <c r="A40">
        <v>39</v>
      </c>
      <c r="B40">
        <f t="shared" si="1"/>
        <v>4</v>
      </c>
      <c r="C40">
        <f t="shared" si="2"/>
        <v>1</v>
      </c>
      <c r="D40">
        <f t="shared" si="0"/>
        <v>3</v>
      </c>
      <c r="E40" t="str">
        <f>IF(C40=1,VLOOKUP(B40,数据导入!$B:$F,2,FALSE)&amp;","&amp;VLOOKUP(B40,数据导入!$B:$F,3,FALSE)*$D40,VLOOKUP(B40,数据导入!$I:$M,2,FALSE)&amp;","&amp;VLOOKUP(B40,数据导入!$I:$M,3,FALSE)*$D40)</f>
        <v>30001,27</v>
      </c>
      <c r="F40">
        <f>IF(D40=1,VLOOKUP(C40,数据导入!$B:$F,4,FALSE)*$D40,VLOOKUP(C40,数据导入!$I:$M,4,FALSE)*$D40)</f>
        <v>210</v>
      </c>
      <c r="G40">
        <f>IF(E40=1,VLOOKUP(D40,数据导入!$B:$F,5,FALSE)*$D40,VLOOKUP(D40,数据导入!$I:$M,5,FALSE)*$D40)</f>
        <v>30</v>
      </c>
      <c r="H40">
        <f>VLOOKUP(B40,菜品数据!$H:$I,2,FALSE)</f>
        <v>3</v>
      </c>
      <c r="I40" t="str">
        <f>VLOOKUP(D40,数据导入!$P$3:$Q$9,2,FALSE)</f>
        <v>2,3</v>
      </c>
      <c r="J40" t="str">
        <f>VLOOKUP(B40,菜品输入!A:V,3,FALSE)&amp;","&amp;VLOOKUP(B40,菜品输入!A:V,8,FALSE)&amp;";"&amp;VLOOKUP(B40,菜品输入!A:V,4,FALSE)&amp;","&amp;VLOOKUP(B40,菜品输入!A:V,8,FALSE)&amp;";"&amp;VLOOKUP(B40,菜品输入!A:V,5,FALSE)&amp;","&amp;VLOOKUP(B40,菜品输入!A:V,8,FALSE)&amp;";"&amp;VLOOKUP(B40,菜品输入!A:V,6,FALSE)&amp;","&amp;VLOOKUP(B40,菜品输入!A:V,8,FALSE)&amp;";"&amp;VLOOKUP(B40,菜品输入!A:V,7,FALSE)&amp;","&amp;VLOOKUP(B40,菜品输入!A:V,8,FALSE)</f>
        <v>101004,5;102004,5;103004,5;104004,5;105004,5</v>
      </c>
    </row>
    <row r="41" spans="1:10">
      <c r="A41">
        <v>40</v>
      </c>
      <c r="B41">
        <f t="shared" si="1"/>
        <v>4</v>
      </c>
      <c r="C41">
        <f t="shared" si="2"/>
        <v>1</v>
      </c>
      <c r="D41">
        <f t="shared" si="0"/>
        <v>4</v>
      </c>
      <c r="E41" t="str">
        <f>IF(C41=1,VLOOKUP(B41,数据导入!$B:$F,2,FALSE)&amp;","&amp;VLOOKUP(B41,数据导入!$B:$F,3,FALSE)*$D41,VLOOKUP(B41,数据导入!$I:$M,2,FALSE)&amp;","&amp;VLOOKUP(B41,数据导入!$I:$M,3,FALSE)*$D41)</f>
        <v>30001,36</v>
      </c>
      <c r="F41">
        <f>IF(D41=1,VLOOKUP(C41,数据导入!$B:$F,4,FALSE)*$D41,VLOOKUP(C41,数据导入!$I:$M,4,FALSE)*$D41)</f>
        <v>280</v>
      </c>
      <c r="G41">
        <f>IF(E41=1,VLOOKUP(D41,数据导入!$B:$F,5,FALSE)*$D41,VLOOKUP(D41,数据导入!$I:$M,5,FALSE)*$D41)</f>
        <v>40</v>
      </c>
      <c r="H41">
        <f>VLOOKUP(B41,菜品数据!$H:$I,2,FALSE)</f>
        <v>3</v>
      </c>
      <c r="I41" t="str">
        <f>VLOOKUP(D41,数据导入!$P$3:$Q$9,2,FALSE)</f>
        <v>3,4</v>
      </c>
      <c r="J41" t="str">
        <f>VLOOKUP(B41,菜品输入!A:V,3,FALSE)&amp;","&amp;VLOOKUP(B41,菜品输入!A:V,8,FALSE)&amp;";"&amp;VLOOKUP(B41,菜品输入!A:V,4,FALSE)&amp;","&amp;VLOOKUP(B41,菜品输入!A:V,8,FALSE)&amp;";"&amp;VLOOKUP(B41,菜品输入!A:V,5,FALSE)&amp;","&amp;VLOOKUP(B41,菜品输入!A:V,8,FALSE)&amp;";"&amp;VLOOKUP(B41,菜品输入!A:V,6,FALSE)&amp;","&amp;VLOOKUP(B41,菜品输入!A:V,8,FALSE)&amp;";"&amp;VLOOKUP(B41,菜品输入!A:V,7,FALSE)&amp;","&amp;VLOOKUP(B41,菜品输入!A:V,8,FALSE)</f>
        <v>101004,5;102004,5;103004,5;104004,5;105004,5</v>
      </c>
    </row>
    <row r="42" spans="1:10">
      <c r="A42">
        <v>41</v>
      </c>
      <c r="B42">
        <f t="shared" si="1"/>
        <v>4</v>
      </c>
      <c r="C42">
        <f t="shared" si="2"/>
        <v>1</v>
      </c>
      <c r="D42">
        <f t="shared" si="0"/>
        <v>5</v>
      </c>
      <c r="E42" t="str">
        <f>IF(C42=1,VLOOKUP(B42,数据导入!$B:$F,2,FALSE)&amp;","&amp;VLOOKUP(B42,数据导入!$B:$F,3,FALSE)*$D42,VLOOKUP(B42,数据导入!$I:$M,2,FALSE)&amp;","&amp;VLOOKUP(B42,数据导入!$I:$M,3,FALSE)*$D42)</f>
        <v>30001,45</v>
      </c>
      <c r="F42">
        <f>IF(D42=1,VLOOKUP(C42,数据导入!$B:$F,4,FALSE)*$D42,VLOOKUP(C42,数据导入!$I:$M,4,FALSE)*$D42)</f>
        <v>350</v>
      </c>
      <c r="G42">
        <f>IF(E42=1,VLOOKUP(D42,数据导入!$B:$F,5,FALSE)*$D42,VLOOKUP(D42,数据导入!$I:$M,5,FALSE)*$D42)</f>
        <v>50</v>
      </c>
      <c r="H42">
        <f>VLOOKUP(B42,菜品数据!$H:$I,2,FALSE)</f>
        <v>3</v>
      </c>
      <c r="I42" t="str">
        <f>VLOOKUP(D42,数据导入!$P$3:$Q$9,2,FALSE)</f>
        <v>4,5</v>
      </c>
      <c r="J42" t="str">
        <f>VLOOKUP(B42,菜品输入!A:V,3,FALSE)&amp;","&amp;VLOOKUP(B42,菜品输入!A:V,8,FALSE)&amp;";"&amp;VLOOKUP(B42,菜品输入!A:V,4,FALSE)&amp;","&amp;VLOOKUP(B42,菜品输入!A:V,8,FALSE)&amp;";"&amp;VLOOKUP(B42,菜品输入!A:V,5,FALSE)&amp;","&amp;VLOOKUP(B42,菜品输入!A:V,8,FALSE)&amp;";"&amp;VLOOKUP(B42,菜品输入!A:V,6,FALSE)&amp;","&amp;VLOOKUP(B42,菜品输入!A:V,8,FALSE)&amp;";"&amp;VLOOKUP(B42,菜品输入!A:V,7,FALSE)&amp;","&amp;VLOOKUP(B42,菜品输入!A:V,8,FALSE)</f>
        <v>101004,5;102004,5;103004,5;104004,5;105004,5</v>
      </c>
    </row>
    <row r="43" spans="1:10">
      <c r="A43">
        <v>42</v>
      </c>
      <c r="B43">
        <f t="shared" si="1"/>
        <v>4</v>
      </c>
      <c r="C43">
        <f t="shared" si="2"/>
        <v>1</v>
      </c>
      <c r="D43">
        <f t="shared" si="0"/>
        <v>6</v>
      </c>
      <c r="E43" t="str">
        <f>IF(C43=1,VLOOKUP(B43,数据导入!$B:$F,2,FALSE)&amp;","&amp;VLOOKUP(B43,数据导入!$B:$F,3,FALSE)*$D43,VLOOKUP(B43,数据导入!$I:$M,2,FALSE)&amp;","&amp;VLOOKUP(B43,数据导入!$I:$M,3,FALSE)*$D43)</f>
        <v>30001,54</v>
      </c>
      <c r="F43">
        <f>IF(D43=1,VLOOKUP(C43,数据导入!$B:$F,4,FALSE)*$D43,VLOOKUP(C43,数据导入!$I:$M,4,FALSE)*$D43)</f>
        <v>420</v>
      </c>
      <c r="G43">
        <f>IF(E43=1,VLOOKUP(D43,数据导入!$B:$F,5,FALSE)*$D43,VLOOKUP(D43,数据导入!$I:$M,5,FALSE)*$D43)</f>
        <v>60</v>
      </c>
      <c r="H43">
        <f>VLOOKUP(B43,菜品数据!$H:$I,2,FALSE)</f>
        <v>3</v>
      </c>
      <c r="I43" t="str">
        <f>VLOOKUP(D43,数据导入!$P$3:$Q$9,2,FALSE)</f>
        <v>5,6</v>
      </c>
      <c r="J43" t="str">
        <f>VLOOKUP(B43,菜品输入!A:V,3,FALSE)&amp;","&amp;VLOOKUP(B43,菜品输入!A:V,8,FALSE)&amp;";"&amp;VLOOKUP(B43,菜品输入!A:V,4,FALSE)&amp;","&amp;VLOOKUP(B43,菜品输入!A:V,8,FALSE)&amp;";"&amp;VLOOKUP(B43,菜品输入!A:V,5,FALSE)&amp;","&amp;VLOOKUP(B43,菜品输入!A:V,8,FALSE)&amp;";"&amp;VLOOKUP(B43,菜品输入!A:V,6,FALSE)&amp;","&amp;VLOOKUP(B43,菜品输入!A:V,8,FALSE)&amp;";"&amp;VLOOKUP(B43,菜品输入!A:V,7,FALSE)&amp;","&amp;VLOOKUP(B43,菜品输入!A:V,8,FALSE)</f>
        <v>101004,5;102004,5;103004,5;104004,5;105004,5</v>
      </c>
    </row>
    <row r="44" spans="1:10">
      <c r="A44">
        <v>43</v>
      </c>
      <c r="B44">
        <f t="shared" si="1"/>
        <v>4</v>
      </c>
      <c r="C44">
        <f t="shared" si="2"/>
        <v>2</v>
      </c>
      <c r="D44">
        <f t="shared" si="0"/>
        <v>1</v>
      </c>
      <c r="E44" t="str">
        <f>IF(C44=1,VLOOKUP(B44,数据导入!$B:$F,2,FALSE)&amp;","&amp;VLOOKUP(B44,数据导入!$B:$F,3,FALSE)*$D44,VLOOKUP(B44,数据导入!$I:$M,2,FALSE)&amp;","&amp;VLOOKUP(B44,数据导入!$I:$M,3,FALSE)*$D44)</f>
        <v>31001,9</v>
      </c>
      <c r="F44">
        <f>IF(D44=1,VLOOKUP(C44,数据导入!$B:$F,4,FALSE)*$D44,VLOOKUP(C44,数据导入!$I:$M,4,FALSE)*$D44)</f>
        <v>160</v>
      </c>
      <c r="G44">
        <f>IF(E44=1,VLOOKUP(D44,数据导入!$B:$F,5,FALSE)*$D44,VLOOKUP(D44,数据导入!$I:$M,5,FALSE)*$D44)</f>
        <v>5</v>
      </c>
      <c r="H44">
        <f>VLOOKUP(B44,菜品数据!$H:$I,2,FALSE)</f>
        <v>3</v>
      </c>
      <c r="I44">
        <f>VLOOKUP(D44,数据导入!$P$3:$Q$9,2,FALSE)</f>
        <v>1</v>
      </c>
      <c r="J44" t="str">
        <f>VLOOKUP(B44,菜品输入!A:V,3,FALSE)&amp;","&amp;VLOOKUP(B44,菜品输入!A:V,8,FALSE)&amp;";"&amp;VLOOKUP(B44,菜品输入!A:V,4,FALSE)&amp;","&amp;VLOOKUP(B44,菜品输入!A:V,8,FALSE)&amp;";"&amp;VLOOKUP(B44,菜品输入!A:V,5,FALSE)&amp;","&amp;VLOOKUP(B44,菜品输入!A:V,8,FALSE)&amp;";"&amp;VLOOKUP(B44,菜品输入!A:V,6,FALSE)&amp;","&amp;VLOOKUP(B44,菜品输入!A:V,8,FALSE)&amp;";"&amp;VLOOKUP(B44,菜品输入!A:V,7,FALSE)&amp;","&amp;VLOOKUP(B44,菜品输入!A:V,8,FALSE)</f>
        <v>101004,5;102004,5;103004,5;104004,5;105004,5</v>
      </c>
    </row>
    <row r="45" spans="1:10">
      <c r="A45">
        <v>44</v>
      </c>
      <c r="B45">
        <f t="shared" si="1"/>
        <v>4</v>
      </c>
      <c r="C45">
        <f t="shared" si="2"/>
        <v>2</v>
      </c>
      <c r="D45">
        <f t="shared" si="0"/>
        <v>2</v>
      </c>
      <c r="E45" t="str">
        <f>IF(C45=1,VLOOKUP(B45,数据导入!$B:$F,2,FALSE)&amp;","&amp;VLOOKUP(B45,数据导入!$B:$F,3,FALSE)*$D45,VLOOKUP(B45,数据导入!$I:$M,2,FALSE)&amp;","&amp;VLOOKUP(B45,数据导入!$I:$M,3,FALSE)*$D45)</f>
        <v>31001,18</v>
      </c>
      <c r="F45">
        <f>IF(D45=1,VLOOKUP(C45,数据导入!$B:$F,4,FALSE)*$D45,VLOOKUP(C45,数据导入!$I:$M,4,FALSE)*$D45)</f>
        <v>320</v>
      </c>
      <c r="G45">
        <f>IF(E45=1,VLOOKUP(D45,数据导入!$B:$F,5,FALSE)*$D45,VLOOKUP(D45,数据导入!$I:$M,5,FALSE)*$D45)</f>
        <v>10</v>
      </c>
      <c r="H45">
        <f>VLOOKUP(B45,菜品数据!$H:$I,2,FALSE)</f>
        <v>3</v>
      </c>
      <c r="I45" t="str">
        <f>VLOOKUP(D45,数据导入!$P$3:$Q$9,2,FALSE)</f>
        <v>1,2</v>
      </c>
      <c r="J45" t="str">
        <f>VLOOKUP(B45,菜品输入!A:V,3,FALSE)&amp;","&amp;VLOOKUP(B45,菜品输入!A:V,8,FALSE)&amp;";"&amp;VLOOKUP(B45,菜品输入!A:V,4,FALSE)&amp;","&amp;VLOOKUP(B45,菜品输入!A:V,8,FALSE)&amp;";"&amp;VLOOKUP(B45,菜品输入!A:V,5,FALSE)&amp;","&amp;VLOOKUP(B45,菜品输入!A:V,8,FALSE)&amp;";"&amp;VLOOKUP(B45,菜品输入!A:V,6,FALSE)&amp;","&amp;VLOOKUP(B45,菜品输入!A:V,8,FALSE)&amp;";"&amp;VLOOKUP(B45,菜品输入!A:V,7,FALSE)&amp;","&amp;VLOOKUP(B45,菜品输入!A:V,8,FALSE)</f>
        <v>101004,5;102004,5;103004,5;104004,5;105004,5</v>
      </c>
    </row>
    <row r="46" spans="1:10">
      <c r="A46">
        <v>45</v>
      </c>
      <c r="B46">
        <f t="shared" si="1"/>
        <v>4</v>
      </c>
      <c r="C46">
        <f t="shared" si="2"/>
        <v>2</v>
      </c>
      <c r="D46">
        <f t="shared" si="0"/>
        <v>3</v>
      </c>
      <c r="E46" t="str">
        <f>IF(C46=1,VLOOKUP(B46,数据导入!$B:$F,2,FALSE)&amp;","&amp;VLOOKUP(B46,数据导入!$B:$F,3,FALSE)*$D46,VLOOKUP(B46,数据导入!$I:$M,2,FALSE)&amp;","&amp;VLOOKUP(B46,数据导入!$I:$M,3,FALSE)*$D46)</f>
        <v>31001,27</v>
      </c>
      <c r="F46">
        <f>IF(D46=1,VLOOKUP(C46,数据导入!$B:$F,4,FALSE)*$D46,VLOOKUP(C46,数据导入!$I:$M,4,FALSE)*$D46)</f>
        <v>480</v>
      </c>
      <c r="G46">
        <f>IF(E46=1,VLOOKUP(D46,数据导入!$B:$F,5,FALSE)*$D46,VLOOKUP(D46,数据导入!$I:$M,5,FALSE)*$D46)</f>
        <v>30</v>
      </c>
      <c r="H46">
        <f>VLOOKUP(B46,菜品数据!$H:$I,2,FALSE)</f>
        <v>3</v>
      </c>
      <c r="I46" t="str">
        <f>VLOOKUP(D46,数据导入!$P$3:$Q$9,2,FALSE)</f>
        <v>2,3</v>
      </c>
      <c r="J46" t="str">
        <f>VLOOKUP(B46,菜品输入!A:V,3,FALSE)&amp;","&amp;VLOOKUP(B46,菜品输入!A:V,8,FALSE)&amp;";"&amp;VLOOKUP(B46,菜品输入!A:V,4,FALSE)&amp;","&amp;VLOOKUP(B46,菜品输入!A:V,8,FALSE)&amp;";"&amp;VLOOKUP(B46,菜品输入!A:V,5,FALSE)&amp;","&amp;VLOOKUP(B46,菜品输入!A:V,8,FALSE)&amp;";"&amp;VLOOKUP(B46,菜品输入!A:V,6,FALSE)&amp;","&amp;VLOOKUP(B46,菜品输入!A:V,8,FALSE)&amp;";"&amp;VLOOKUP(B46,菜品输入!A:V,7,FALSE)&amp;","&amp;VLOOKUP(B46,菜品输入!A:V,8,FALSE)</f>
        <v>101004,5;102004,5;103004,5;104004,5;105004,5</v>
      </c>
    </row>
    <row r="47" spans="1:10">
      <c r="A47">
        <v>46</v>
      </c>
      <c r="B47">
        <f t="shared" ref="B47:B78" si="3">B35+1</f>
        <v>4</v>
      </c>
      <c r="C47">
        <f t="shared" si="2"/>
        <v>2</v>
      </c>
      <c r="D47">
        <f t="shared" si="0"/>
        <v>4</v>
      </c>
      <c r="E47" t="str">
        <f>IF(C47=1,VLOOKUP(B47,数据导入!$B:$F,2,FALSE)&amp;","&amp;VLOOKUP(B47,数据导入!$B:$F,3,FALSE)*$D47,VLOOKUP(B47,数据导入!$I:$M,2,FALSE)&amp;","&amp;VLOOKUP(B47,数据导入!$I:$M,3,FALSE)*$D47)</f>
        <v>31001,36</v>
      </c>
      <c r="F47">
        <f>IF(D47=1,VLOOKUP(C47,数据导入!$B:$F,4,FALSE)*$D47,VLOOKUP(C47,数据导入!$I:$M,4,FALSE)*$D47)</f>
        <v>640</v>
      </c>
      <c r="G47">
        <f>IF(E47=1,VLOOKUP(D47,数据导入!$B:$F,5,FALSE)*$D47,VLOOKUP(D47,数据导入!$I:$M,5,FALSE)*$D47)</f>
        <v>40</v>
      </c>
      <c r="H47">
        <f>VLOOKUP(B47,菜品数据!$H:$I,2,FALSE)</f>
        <v>3</v>
      </c>
      <c r="I47" t="str">
        <f>VLOOKUP(D47,数据导入!$P$3:$Q$9,2,FALSE)</f>
        <v>3,4</v>
      </c>
      <c r="J47" t="str">
        <f>VLOOKUP(B47,菜品输入!A:V,3,FALSE)&amp;","&amp;VLOOKUP(B47,菜品输入!A:V,8,FALSE)&amp;";"&amp;VLOOKUP(B47,菜品输入!A:V,4,FALSE)&amp;","&amp;VLOOKUP(B47,菜品输入!A:V,8,FALSE)&amp;";"&amp;VLOOKUP(B47,菜品输入!A:V,5,FALSE)&amp;","&amp;VLOOKUP(B47,菜品输入!A:V,8,FALSE)&amp;";"&amp;VLOOKUP(B47,菜品输入!A:V,6,FALSE)&amp;","&amp;VLOOKUP(B47,菜品输入!A:V,8,FALSE)&amp;";"&amp;VLOOKUP(B47,菜品输入!A:V,7,FALSE)&amp;","&amp;VLOOKUP(B47,菜品输入!A:V,8,FALSE)</f>
        <v>101004,5;102004,5;103004,5;104004,5;105004,5</v>
      </c>
    </row>
    <row r="48" spans="1:10">
      <c r="A48">
        <v>47</v>
      </c>
      <c r="B48">
        <f t="shared" si="3"/>
        <v>4</v>
      </c>
      <c r="C48">
        <f t="shared" si="2"/>
        <v>2</v>
      </c>
      <c r="D48">
        <f t="shared" si="0"/>
        <v>5</v>
      </c>
      <c r="E48" t="str">
        <f>IF(C48=1,VLOOKUP(B48,数据导入!$B:$F,2,FALSE)&amp;","&amp;VLOOKUP(B48,数据导入!$B:$F,3,FALSE)*$D48,VLOOKUP(B48,数据导入!$I:$M,2,FALSE)&amp;","&amp;VLOOKUP(B48,数据导入!$I:$M,3,FALSE)*$D48)</f>
        <v>31001,45</v>
      </c>
      <c r="F48">
        <f>IF(D48=1,VLOOKUP(C48,数据导入!$B:$F,4,FALSE)*$D48,VLOOKUP(C48,数据导入!$I:$M,4,FALSE)*$D48)</f>
        <v>800</v>
      </c>
      <c r="G48">
        <f>IF(E48=1,VLOOKUP(D48,数据导入!$B:$F,5,FALSE)*$D48,VLOOKUP(D48,数据导入!$I:$M,5,FALSE)*$D48)</f>
        <v>50</v>
      </c>
      <c r="H48">
        <f>VLOOKUP(B48,菜品数据!$H:$I,2,FALSE)</f>
        <v>3</v>
      </c>
      <c r="I48" t="str">
        <f>VLOOKUP(D48,数据导入!$P$3:$Q$9,2,FALSE)</f>
        <v>4,5</v>
      </c>
      <c r="J48" t="str">
        <f>VLOOKUP(B48,菜品输入!A:V,3,FALSE)&amp;","&amp;VLOOKUP(B48,菜品输入!A:V,8,FALSE)&amp;";"&amp;VLOOKUP(B48,菜品输入!A:V,4,FALSE)&amp;","&amp;VLOOKUP(B48,菜品输入!A:V,8,FALSE)&amp;";"&amp;VLOOKUP(B48,菜品输入!A:V,5,FALSE)&amp;","&amp;VLOOKUP(B48,菜品输入!A:V,8,FALSE)&amp;";"&amp;VLOOKUP(B48,菜品输入!A:V,6,FALSE)&amp;","&amp;VLOOKUP(B48,菜品输入!A:V,8,FALSE)&amp;";"&amp;VLOOKUP(B48,菜品输入!A:V,7,FALSE)&amp;","&amp;VLOOKUP(B48,菜品输入!A:V,8,FALSE)</f>
        <v>101004,5;102004,5;103004,5;104004,5;105004,5</v>
      </c>
    </row>
    <row r="49" spans="1:10">
      <c r="A49">
        <v>48</v>
      </c>
      <c r="B49">
        <f t="shared" si="3"/>
        <v>4</v>
      </c>
      <c r="C49">
        <f t="shared" si="2"/>
        <v>2</v>
      </c>
      <c r="D49">
        <f t="shared" si="0"/>
        <v>6</v>
      </c>
      <c r="E49" t="str">
        <f>IF(C49=1,VLOOKUP(B49,数据导入!$B:$F,2,FALSE)&amp;","&amp;VLOOKUP(B49,数据导入!$B:$F,3,FALSE)*$D49,VLOOKUP(B49,数据导入!$I:$M,2,FALSE)&amp;","&amp;VLOOKUP(B49,数据导入!$I:$M,3,FALSE)*$D49)</f>
        <v>31001,54</v>
      </c>
      <c r="F49">
        <f>IF(D49=1,VLOOKUP(C49,数据导入!$B:$F,4,FALSE)*$D49,VLOOKUP(C49,数据导入!$I:$M,4,FALSE)*$D49)</f>
        <v>960</v>
      </c>
      <c r="G49">
        <f>IF(E49=1,VLOOKUP(D49,数据导入!$B:$F,5,FALSE)*$D49,VLOOKUP(D49,数据导入!$I:$M,5,FALSE)*$D49)</f>
        <v>60</v>
      </c>
      <c r="H49">
        <f>VLOOKUP(B49,菜品数据!$H:$I,2,FALSE)</f>
        <v>3</v>
      </c>
      <c r="I49" t="str">
        <f>VLOOKUP(D49,数据导入!$P$3:$Q$9,2,FALSE)</f>
        <v>5,6</v>
      </c>
      <c r="J49" t="str">
        <f>VLOOKUP(B49,菜品输入!A:V,3,FALSE)&amp;","&amp;VLOOKUP(B49,菜品输入!A:V,8,FALSE)&amp;";"&amp;VLOOKUP(B49,菜品输入!A:V,4,FALSE)&amp;","&amp;VLOOKUP(B49,菜品输入!A:V,8,FALSE)&amp;";"&amp;VLOOKUP(B49,菜品输入!A:V,5,FALSE)&amp;","&amp;VLOOKUP(B49,菜品输入!A:V,8,FALSE)&amp;";"&amp;VLOOKUP(B49,菜品输入!A:V,6,FALSE)&amp;","&amp;VLOOKUP(B49,菜品输入!A:V,8,FALSE)&amp;";"&amp;VLOOKUP(B49,菜品输入!A:V,7,FALSE)&amp;","&amp;VLOOKUP(B49,菜品输入!A:V,8,FALSE)</f>
        <v>101004,5;102004,5;103004,5;104004,5;105004,5</v>
      </c>
    </row>
    <row r="50" spans="1:10">
      <c r="A50">
        <v>49</v>
      </c>
      <c r="B50">
        <f t="shared" si="3"/>
        <v>5</v>
      </c>
      <c r="C50">
        <f t="shared" si="2"/>
        <v>1</v>
      </c>
      <c r="D50">
        <f t="shared" si="0"/>
        <v>1</v>
      </c>
      <c r="E50" t="str">
        <f>IF(C50=1,VLOOKUP(B50,数据导入!$B:$F,2,FALSE)&amp;","&amp;VLOOKUP(B50,数据导入!$B:$F,3,FALSE)*$D50,VLOOKUP(B50,数据导入!$I:$M,2,FALSE)&amp;","&amp;VLOOKUP(B50,数据导入!$I:$M,3,FALSE)*$D50)</f>
        <v>30001,12</v>
      </c>
      <c r="F50">
        <f>IF(D50=1,VLOOKUP(C50,数据导入!$B:$F,4,FALSE)*$D50,VLOOKUP(C50,数据导入!$I:$M,4,FALSE)*$D50)</f>
        <v>70</v>
      </c>
      <c r="G50">
        <f>IF(E50=1,VLOOKUP(D50,数据导入!$B:$F,5,FALSE)*$D50,VLOOKUP(D50,数据导入!$I:$M,5,FALSE)*$D50)</f>
        <v>5</v>
      </c>
      <c r="H50">
        <f>VLOOKUP(B50,菜品数据!$H:$I,2,FALSE)</f>
        <v>3</v>
      </c>
      <c r="I50">
        <f>VLOOKUP(D50,数据导入!$P$3:$Q$9,2,FALSE)</f>
        <v>1</v>
      </c>
      <c r="J50" t="str">
        <f>VLOOKUP(B50,菜品输入!A:V,3,FALSE)&amp;","&amp;VLOOKUP(B50,菜品输入!A:V,8,FALSE)&amp;";"&amp;VLOOKUP(B50,菜品输入!A:V,4,FALSE)&amp;","&amp;VLOOKUP(B50,菜品输入!A:V,8,FALSE)&amp;";"&amp;VLOOKUP(B50,菜品输入!A:V,5,FALSE)&amp;","&amp;VLOOKUP(B50,菜品输入!A:V,8,FALSE)&amp;";"&amp;VLOOKUP(B50,菜品输入!A:V,6,FALSE)&amp;","&amp;VLOOKUP(B50,菜品输入!A:V,8,FALSE)&amp;";"&amp;VLOOKUP(B50,菜品输入!A:V,7,FALSE)&amp;","&amp;VLOOKUP(B50,菜品输入!A:V,8,FALSE)</f>
        <v>101005,5;102005,5;103005,5;104005,5;105005,5</v>
      </c>
    </row>
    <row r="51" spans="1:10">
      <c r="A51">
        <v>50</v>
      </c>
      <c r="B51">
        <f t="shared" si="3"/>
        <v>5</v>
      </c>
      <c r="C51">
        <f t="shared" si="2"/>
        <v>1</v>
      </c>
      <c r="D51">
        <f t="shared" si="0"/>
        <v>2</v>
      </c>
      <c r="E51" t="str">
        <f>IF(C51=1,VLOOKUP(B51,数据导入!$B:$F,2,FALSE)&amp;","&amp;VLOOKUP(B51,数据导入!$B:$F,3,FALSE)*$D51,VLOOKUP(B51,数据导入!$I:$M,2,FALSE)&amp;","&amp;VLOOKUP(B51,数据导入!$I:$M,3,FALSE)*$D51)</f>
        <v>30001,24</v>
      </c>
      <c r="F51">
        <f>IF(D51=1,VLOOKUP(C51,数据导入!$B:$F,4,FALSE)*$D51,VLOOKUP(C51,数据导入!$I:$M,4,FALSE)*$D51)</f>
        <v>140</v>
      </c>
      <c r="G51">
        <f>IF(E51=1,VLOOKUP(D51,数据导入!$B:$F,5,FALSE)*$D51,VLOOKUP(D51,数据导入!$I:$M,5,FALSE)*$D51)</f>
        <v>10</v>
      </c>
      <c r="H51">
        <f>VLOOKUP(B51,菜品数据!$H:$I,2,FALSE)</f>
        <v>3</v>
      </c>
      <c r="I51" t="str">
        <f>VLOOKUP(D51,数据导入!$P$3:$Q$9,2,FALSE)</f>
        <v>1,2</v>
      </c>
      <c r="J51" t="str">
        <f>VLOOKUP(B51,菜品输入!A:V,3,FALSE)&amp;","&amp;VLOOKUP(B51,菜品输入!A:V,8,FALSE)&amp;";"&amp;VLOOKUP(B51,菜品输入!A:V,4,FALSE)&amp;","&amp;VLOOKUP(B51,菜品输入!A:V,8,FALSE)&amp;";"&amp;VLOOKUP(B51,菜品输入!A:V,5,FALSE)&amp;","&amp;VLOOKUP(B51,菜品输入!A:V,8,FALSE)&amp;";"&amp;VLOOKUP(B51,菜品输入!A:V,6,FALSE)&amp;","&amp;VLOOKUP(B51,菜品输入!A:V,8,FALSE)&amp;";"&amp;VLOOKUP(B51,菜品输入!A:V,7,FALSE)&amp;","&amp;VLOOKUP(B51,菜品输入!A:V,8,FALSE)</f>
        <v>101005,5;102005,5;103005,5;104005,5;105005,5</v>
      </c>
    </row>
    <row r="52" spans="1:10">
      <c r="A52">
        <v>51</v>
      </c>
      <c r="B52">
        <f t="shared" si="3"/>
        <v>5</v>
      </c>
      <c r="C52">
        <f t="shared" si="2"/>
        <v>1</v>
      </c>
      <c r="D52">
        <f t="shared" si="0"/>
        <v>3</v>
      </c>
      <c r="E52" t="str">
        <f>IF(C52=1,VLOOKUP(B52,数据导入!$B:$F,2,FALSE)&amp;","&amp;VLOOKUP(B52,数据导入!$B:$F,3,FALSE)*$D52,VLOOKUP(B52,数据导入!$I:$M,2,FALSE)&amp;","&amp;VLOOKUP(B52,数据导入!$I:$M,3,FALSE)*$D52)</f>
        <v>30001,36</v>
      </c>
      <c r="F52">
        <f>IF(D52=1,VLOOKUP(C52,数据导入!$B:$F,4,FALSE)*$D52,VLOOKUP(C52,数据导入!$I:$M,4,FALSE)*$D52)</f>
        <v>210</v>
      </c>
      <c r="G52">
        <f>IF(E52=1,VLOOKUP(D52,数据导入!$B:$F,5,FALSE)*$D52,VLOOKUP(D52,数据导入!$I:$M,5,FALSE)*$D52)</f>
        <v>30</v>
      </c>
      <c r="H52">
        <f>VLOOKUP(B52,菜品数据!$H:$I,2,FALSE)</f>
        <v>3</v>
      </c>
      <c r="I52" t="str">
        <f>VLOOKUP(D52,数据导入!$P$3:$Q$9,2,FALSE)</f>
        <v>2,3</v>
      </c>
      <c r="J52" t="str">
        <f>VLOOKUP(B52,菜品输入!A:V,3,FALSE)&amp;","&amp;VLOOKUP(B52,菜品输入!A:V,8,FALSE)&amp;";"&amp;VLOOKUP(B52,菜品输入!A:V,4,FALSE)&amp;","&amp;VLOOKUP(B52,菜品输入!A:V,8,FALSE)&amp;";"&amp;VLOOKUP(B52,菜品输入!A:V,5,FALSE)&amp;","&amp;VLOOKUP(B52,菜品输入!A:V,8,FALSE)&amp;";"&amp;VLOOKUP(B52,菜品输入!A:V,6,FALSE)&amp;","&amp;VLOOKUP(B52,菜品输入!A:V,8,FALSE)&amp;";"&amp;VLOOKUP(B52,菜品输入!A:V,7,FALSE)&amp;","&amp;VLOOKUP(B52,菜品输入!A:V,8,FALSE)</f>
        <v>101005,5;102005,5;103005,5;104005,5;105005,5</v>
      </c>
    </row>
    <row r="53" spans="1:10">
      <c r="A53">
        <v>52</v>
      </c>
      <c r="B53">
        <f t="shared" si="3"/>
        <v>5</v>
      </c>
      <c r="C53">
        <f t="shared" si="2"/>
        <v>1</v>
      </c>
      <c r="D53">
        <f t="shared" si="0"/>
        <v>4</v>
      </c>
      <c r="E53" t="str">
        <f>IF(C53=1,VLOOKUP(B53,数据导入!$B:$F,2,FALSE)&amp;","&amp;VLOOKUP(B53,数据导入!$B:$F,3,FALSE)*$D53,VLOOKUP(B53,数据导入!$I:$M,2,FALSE)&amp;","&amp;VLOOKUP(B53,数据导入!$I:$M,3,FALSE)*$D53)</f>
        <v>30001,48</v>
      </c>
      <c r="F53">
        <f>IF(D53=1,VLOOKUP(C53,数据导入!$B:$F,4,FALSE)*$D53,VLOOKUP(C53,数据导入!$I:$M,4,FALSE)*$D53)</f>
        <v>280</v>
      </c>
      <c r="G53">
        <f>IF(E53=1,VLOOKUP(D53,数据导入!$B:$F,5,FALSE)*$D53,VLOOKUP(D53,数据导入!$I:$M,5,FALSE)*$D53)</f>
        <v>40</v>
      </c>
      <c r="H53">
        <f>VLOOKUP(B53,菜品数据!$H:$I,2,FALSE)</f>
        <v>3</v>
      </c>
      <c r="I53" t="str">
        <f>VLOOKUP(D53,数据导入!$P$3:$Q$9,2,FALSE)</f>
        <v>3,4</v>
      </c>
      <c r="J53" t="str">
        <f>VLOOKUP(B53,菜品输入!A:V,3,FALSE)&amp;","&amp;VLOOKUP(B53,菜品输入!A:V,8,FALSE)&amp;";"&amp;VLOOKUP(B53,菜品输入!A:V,4,FALSE)&amp;","&amp;VLOOKUP(B53,菜品输入!A:V,8,FALSE)&amp;";"&amp;VLOOKUP(B53,菜品输入!A:V,5,FALSE)&amp;","&amp;VLOOKUP(B53,菜品输入!A:V,8,FALSE)&amp;";"&amp;VLOOKUP(B53,菜品输入!A:V,6,FALSE)&amp;","&amp;VLOOKUP(B53,菜品输入!A:V,8,FALSE)&amp;";"&amp;VLOOKUP(B53,菜品输入!A:V,7,FALSE)&amp;","&amp;VLOOKUP(B53,菜品输入!A:V,8,FALSE)</f>
        <v>101005,5;102005,5;103005,5;104005,5;105005,5</v>
      </c>
    </row>
    <row r="54" spans="1:10">
      <c r="A54">
        <v>53</v>
      </c>
      <c r="B54">
        <f t="shared" si="3"/>
        <v>5</v>
      </c>
      <c r="C54">
        <f t="shared" si="2"/>
        <v>1</v>
      </c>
      <c r="D54">
        <f t="shared" si="0"/>
        <v>5</v>
      </c>
      <c r="E54" t="str">
        <f>IF(C54=1,VLOOKUP(B54,数据导入!$B:$F,2,FALSE)&amp;","&amp;VLOOKUP(B54,数据导入!$B:$F,3,FALSE)*$D54,VLOOKUP(B54,数据导入!$I:$M,2,FALSE)&amp;","&amp;VLOOKUP(B54,数据导入!$I:$M,3,FALSE)*$D54)</f>
        <v>30001,60</v>
      </c>
      <c r="F54">
        <f>IF(D54=1,VLOOKUP(C54,数据导入!$B:$F,4,FALSE)*$D54,VLOOKUP(C54,数据导入!$I:$M,4,FALSE)*$D54)</f>
        <v>350</v>
      </c>
      <c r="G54">
        <f>IF(E54=1,VLOOKUP(D54,数据导入!$B:$F,5,FALSE)*$D54,VLOOKUP(D54,数据导入!$I:$M,5,FALSE)*$D54)</f>
        <v>50</v>
      </c>
      <c r="H54">
        <f>VLOOKUP(B54,菜品数据!$H:$I,2,FALSE)</f>
        <v>3</v>
      </c>
      <c r="I54" t="str">
        <f>VLOOKUP(D54,数据导入!$P$3:$Q$9,2,FALSE)</f>
        <v>4,5</v>
      </c>
      <c r="J54" t="str">
        <f>VLOOKUP(B54,菜品输入!A:V,3,FALSE)&amp;","&amp;VLOOKUP(B54,菜品输入!A:V,8,FALSE)&amp;";"&amp;VLOOKUP(B54,菜品输入!A:V,4,FALSE)&amp;","&amp;VLOOKUP(B54,菜品输入!A:V,8,FALSE)&amp;";"&amp;VLOOKUP(B54,菜品输入!A:V,5,FALSE)&amp;","&amp;VLOOKUP(B54,菜品输入!A:V,8,FALSE)&amp;";"&amp;VLOOKUP(B54,菜品输入!A:V,6,FALSE)&amp;","&amp;VLOOKUP(B54,菜品输入!A:V,8,FALSE)&amp;";"&amp;VLOOKUP(B54,菜品输入!A:V,7,FALSE)&amp;","&amp;VLOOKUP(B54,菜品输入!A:V,8,FALSE)</f>
        <v>101005,5;102005,5;103005,5;104005,5;105005,5</v>
      </c>
    </row>
    <row r="55" spans="1:10">
      <c r="A55">
        <v>54</v>
      </c>
      <c r="B55">
        <f t="shared" si="3"/>
        <v>5</v>
      </c>
      <c r="C55">
        <f t="shared" si="2"/>
        <v>1</v>
      </c>
      <c r="D55">
        <f t="shared" si="0"/>
        <v>6</v>
      </c>
      <c r="E55" t="str">
        <f>IF(C55=1,VLOOKUP(B55,数据导入!$B:$F,2,FALSE)&amp;","&amp;VLOOKUP(B55,数据导入!$B:$F,3,FALSE)*$D55,VLOOKUP(B55,数据导入!$I:$M,2,FALSE)&amp;","&amp;VLOOKUP(B55,数据导入!$I:$M,3,FALSE)*$D55)</f>
        <v>30001,72</v>
      </c>
      <c r="F55">
        <f>IF(D55=1,VLOOKUP(C55,数据导入!$B:$F,4,FALSE)*$D55,VLOOKUP(C55,数据导入!$I:$M,4,FALSE)*$D55)</f>
        <v>420</v>
      </c>
      <c r="G55">
        <f>IF(E55=1,VLOOKUP(D55,数据导入!$B:$F,5,FALSE)*$D55,VLOOKUP(D55,数据导入!$I:$M,5,FALSE)*$D55)</f>
        <v>60</v>
      </c>
      <c r="H55">
        <f>VLOOKUP(B55,菜品数据!$H:$I,2,FALSE)</f>
        <v>3</v>
      </c>
      <c r="I55" t="str">
        <f>VLOOKUP(D55,数据导入!$P$3:$Q$9,2,FALSE)</f>
        <v>5,6</v>
      </c>
      <c r="J55" t="str">
        <f>VLOOKUP(B55,菜品输入!A:V,3,FALSE)&amp;","&amp;VLOOKUP(B55,菜品输入!A:V,8,FALSE)&amp;";"&amp;VLOOKUP(B55,菜品输入!A:V,4,FALSE)&amp;","&amp;VLOOKUP(B55,菜品输入!A:V,8,FALSE)&amp;";"&amp;VLOOKUP(B55,菜品输入!A:V,5,FALSE)&amp;","&amp;VLOOKUP(B55,菜品输入!A:V,8,FALSE)&amp;";"&amp;VLOOKUP(B55,菜品输入!A:V,6,FALSE)&amp;","&amp;VLOOKUP(B55,菜品输入!A:V,8,FALSE)&amp;";"&amp;VLOOKUP(B55,菜品输入!A:V,7,FALSE)&amp;","&amp;VLOOKUP(B55,菜品输入!A:V,8,FALSE)</f>
        <v>101005,5;102005,5;103005,5;104005,5;105005,5</v>
      </c>
    </row>
    <row r="56" spans="1:10">
      <c r="A56">
        <v>55</v>
      </c>
      <c r="B56">
        <f t="shared" si="3"/>
        <v>5</v>
      </c>
      <c r="C56">
        <f t="shared" si="2"/>
        <v>2</v>
      </c>
      <c r="D56">
        <f t="shared" si="0"/>
        <v>1</v>
      </c>
      <c r="E56" t="str">
        <f>IF(C56=1,VLOOKUP(B56,数据导入!$B:$F,2,FALSE)&amp;","&amp;VLOOKUP(B56,数据导入!$B:$F,3,FALSE)*$D56,VLOOKUP(B56,数据导入!$I:$M,2,FALSE)&amp;","&amp;VLOOKUP(B56,数据导入!$I:$M,3,FALSE)*$D56)</f>
        <v>31001,12</v>
      </c>
      <c r="F56">
        <f>IF(D56=1,VLOOKUP(C56,数据导入!$B:$F,4,FALSE)*$D56,VLOOKUP(C56,数据导入!$I:$M,4,FALSE)*$D56)</f>
        <v>160</v>
      </c>
      <c r="G56">
        <f>IF(E56=1,VLOOKUP(D56,数据导入!$B:$F,5,FALSE)*$D56,VLOOKUP(D56,数据导入!$I:$M,5,FALSE)*$D56)</f>
        <v>5</v>
      </c>
      <c r="H56">
        <f>VLOOKUP(B56,菜品数据!$H:$I,2,FALSE)</f>
        <v>3</v>
      </c>
      <c r="I56">
        <f>VLOOKUP(D56,数据导入!$P$3:$Q$9,2,FALSE)</f>
        <v>1</v>
      </c>
      <c r="J56" t="str">
        <f>VLOOKUP(B56,菜品输入!A:V,3,FALSE)&amp;","&amp;VLOOKUP(B56,菜品输入!A:V,8,FALSE)&amp;";"&amp;VLOOKUP(B56,菜品输入!A:V,4,FALSE)&amp;","&amp;VLOOKUP(B56,菜品输入!A:V,8,FALSE)&amp;";"&amp;VLOOKUP(B56,菜品输入!A:V,5,FALSE)&amp;","&amp;VLOOKUP(B56,菜品输入!A:V,8,FALSE)&amp;";"&amp;VLOOKUP(B56,菜品输入!A:V,6,FALSE)&amp;","&amp;VLOOKUP(B56,菜品输入!A:V,8,FALSE)&amp;";"&amp;VLOOKUP(B56,菜品输入!A:V,7,FALSE)&amp;","&amp;VLOOKUP(B56,菜品输入!A:V,8,FALSE)</f>
        <v>101005,5;102005,5;103005,5;104005,5;105005,5</v>
      </c>
    </row>
    <row r="57" spans="1:10">
      <c r="A57">
        <v>56</v>
      </c>
      <c r="B57">
        <f t="shared" si="3"/>
        <v>5</v>
      </c>
      <c r="C57">
        <f t="shared" si="2"/>
        <v>2</v>
      </c>
      <c r="D57">
        <f t="shared" si="0"/>
        <v>2</v>
      </c>
      <c r="E57" t="str">
        <f>IF(C57=1,VLOOKUP(B57,数据导入!$B:$F,2,FALSE)&amp;","&amp;VLOOKUP(B57,数据导入!$B:$F,3,FALSE)*$D57,VLOOKUP(B57,数据导入!$I:$M,2,FALSE)&amp;","&amp;VLOOKUP(B57,数据导入!$I:$M,3,FALSE)*$D57)</f>
        <v>31001,24</v>
      </c>
      <c r="F57">
        <f>IF(D57=1,VLOOKUP(C57,数据导入!$B:$F,4,FALSE)*$D57,VLOOKUP(C57,数据导入!$I:$M,4,FALSE)*$D57)</f>
        <v>320</v>
      </c>
      <c r="G57">
        <f>IF(E57=1,VLOOKUP(D57,数据导入!$B:$F,5,FALSE)*$D57,VLOOKUP(D57,数据导入!$I:$M,5,FALSE)*$D57)</f>
        <v>10</v>
      </c>
      <c r="H57">
        <f>VLOOKUP(B57,菜品数据!$H:$I,2,FALSE)</f>
        <v>3</v>
      </c>
      <c r="I57" t="str">
        <f>VLOOKUP(D57,数据导入!$P$3:$Q$9,2,FALSE)</f>
        <v>1,2</v>
      </c>
      <c r="J57" t="str">
        <f>VLOOKUP(B57,菜品输入!A:V,3,FALSE)&amp;","&amp;VLOOKUP(B57,菜品输入!A:V,8,FALSE)&amp;";"&amp;VLOOKUP(B57,菜品输入!A:V,4,FALSE)&amp;","&amp;VLOOKUP(B57,菜品输入!A:V,8,FALSE)&amp;";"&amp;VLOOKUP(B57,菜品输入!A:V,5,FALSE)&amp;","&amp;VLOOKUP(B57,菜品输入!A:V,8,FALSE)&amp;";"&amp;VLOOKUP(B57,菜品输入!A:V,6,FALSE)&amp;","&amp;VLOOKUP(B57,菜品输入!A:V,8,FALSE)&amp;";"&amp;VLOOKUP(B57,菜品输入!A:V,7,FALSE)&amp;","&amp;VLOOKUP(B57,菜品输入!A:V,8,FALSE)</f>
        <v>101005,5;102005,5;103005,5;104005,5;105005,5</v>
      </c>
    </row>
    <row r="58" spans="1:10">
      <c r="A58">
        <v>57</v>
      </c>
      <c r="B58">
        <f t="shared" si="3"/>
        <v>5</v>
      </c>
      <c r="C58">
        <f t="shared" si="2"/>
        <v>2</v>
      </c>
      <c r="D58">
        <f t="shared" si="0"/>
        <v>3</v>
      </c>
      <c r="E58" t="str">
        <f>IF(C58=1,VLOOKUP(B58,数据导入!$B:$F,2,FALSE)&amp;","&amp;VLOOKUP(B58,数据导入!$B:$F,3,FALSE)*$D58,VLOOKUP(B58,数据导入!$I:$M,2,FALSE)&amp;","&amp;VLOOKUP(B58,数据导入!$I:$M,3,FALSE)*$D58)</f>
        <v>31001,36</v>
      </c>
      <c r="F58">
        <f>IF(D58=1,VLOOKUP(C58,数据导入!$B:$F,4,FALSE)*$D58,VLOOKUP(C58,数据导入!$I:$M,4,FALSE)*$D58)</f>
        <v>480</v>
      </c>
      <c r="G58">
        <f>IF(E58=1,VLOOKUP(D58,数据导入!$B:$F,5,FALSE)*$D58,VLOOKUP(D58,数据导入!$I:$M,5,FALSE)*$D58)</f>
        <v>30</v>
      </c>
      <c r="H58">
        <f>VLOOKUP(B58,菜品数据!$H:$I,2,FALSE)</f>
        <v>3</v>
      </c>
      <c r="I58" t="str">
        <f>VLOOKUP(D58,数据导入!$P$3:$Q$9,2,FALSE)</f>
        <v>2,3</v>
      </c>
      <c r="J58" t="str">
        <f>VLOOKUP(B58,菜品输入!A:V,3,FALSE)&amp;","&amp;VLOOKUP(B58,菜品输入!A:V,8,FALSE)&amp;";"&amp;VLOOKUP(B58,菜品输入!A:V,4,FALSE)&amp;","&amp;VLOOKUP(B58,菜品输入!A:V,8,FALSE)&amp;";"&amp;VLOOKUP(B58,菜品输入!A:V,5,FALSE)&amp;","&amp;VLOOKUP(B58,菜品输入!A:V,8,FALSE)&amp;";"&amp;VLOOKUP(B58,菜品输入!A:V,6,FALSE)&amp;","&amp;VLOOKUP(B58,菜品输入!A:V,8,FALSE)&amp;";"&amp;VLOOKUP(B58,菜品输入!A:V,7,FALSE)&amp;","&amp;VLOOKUP(B58,菜品输入!A:V,8,FALSE)</f>
        <v>101005,5;102005,5;103005,5;104005,5;105005,5</v>
      </c>
    </row>
    <row r="59" spans="1:10">
      <c r="A59">
        <v>58</v>
      </c>
      <c r="B59">
        <f t="shared" si="3"/>
        <v>5</v>
      </c>
      <c r="C59">
        <f t="shared" si="2"/>
        <v>2</v>
      </c>
      <c r="D59">
        <f t="shared" si="0"/>
        <v>4</v>
      </c>
      <c r="E59" t="str">
        <f>IF(C59=1,VLOOKUP(B59,数据导入!$B:$F,2,FALSE)&amp;","&amp;VLOOKUP(B59,数据导入!$B:$F,3,FALSE)*$D59,VLOOKUP(B59,数据导入!$I:$M,2,FALSE)&amp;","&amp;VLOOKUP(B59,数据导入!$I:$M,3,FALSE)*$D59)</f>
        <v>31001,48</v>
      </c>
      <c r="F59">
        <f>IF(D59=1,VLOOKUP(C59,数据导入!$B:$F,4,FALSE)*$D59,VLOOKUP(C59,数据导入!$I:$M,4,FALSE)*$D59)</f>
        <v>640</v>
      </c>
      <c r="G59">
        <f>IF(E59=1,VLOOKUP(D59,数据导入!$B:$F,5,FALSE)*$D59,VLOOKUP(D59,数据导入!$I:$M,5,FALSE)*$D59)</f>
        <v>40</v>
      </c>
      <c r="H59">
        <f>VLOOKUP(B59,菜品数据!$H:$I,2,FALSE)</f>
        <v>3</v>
      </c>
      <c r="I59" t="str">
        <f>VLOOKUP(D59,数据导入!$P$3:$Q$9,2,FALSE)</f>
        <v>3,4</v>
      </c>
      <c r="J59" t="str">
        <f>VLOOKUP(B59,菜品输入!A:V,3,FALSE)&amp;","&amp;VLOOKUP(B59,菜品输入!A:V,8,FALSE)&amp;";"&amp;VLOOKUP(B59,菜品输入!A:V,4,FALSE)&amp;","&amp;VLOOKUP(B59,菜品输入!A:V,8,FALSE)&amp;";"&amp;VLOOKUP(B59,菜品输入!A:V,5,FALSE)&amp;","&amp;VLOOKUP(B59,菜品输入!A:V,8,FALSE)&amp;";"&amp;VLOOKUP(B59,菜品输入!A:V,6,FALSE)&amp;","&amp;VLOOKUP(B59,菜品输入!A:V,8,FALSE)&amp;";"&amp;VLOOKUP(B59,菜品输入!A:V,7,FALSE)&amp;","&amp;VLOOKUP(B59,菜品输入!A:V,8,FALSE)</f>
        <v>101005,5;102005,5;103005,5;104005,5;105005,5</v>
      </c>
    </row>
    <row r="60" spans="1:10">
      <c r="A60">
        <v>59</v>
      </c>
      <c r="B60">
        <f t="shared" si="3"/>
        <v>5</v>
      </c>
      <c r="C60">
        <f t="shared" si="2"/>
        <v>2</v>
      </c>
      <c r="D60">
        <f t="shared" si="0"/>
        <v>5</v>
      </c>
      <c r="E60" t="str">
        <f>IF(C60=1,VLOOKUP(B60,数据导入!$B:$F,2,FALSE)&amp;","&amp;VLOOKUP(B60,数据导入!$B:$F,3,FALSE)*$D60,VLOOKUP(B60,数据导入!$I:$M,2,FALSE)&amp;","&amp;VLOOKUP(B60,数据导入!$I:$M,3,FALSE)*$D60)</f>
        <v>31001,60</v>
      </c>
      <c r="F60">
        <f>IF(D60=1,VLOOKUP(C60,数据导入!$B:$F,4,FALSE)*$D60,VLOOKUP(C60,数据导入!$I:$M,4,FALSE)*$D60)</f>
        <v>800</v>
      </c>
      <c r="G60">
        <f>IF(E60=1,VLOOKUP(D60,数据导入!$B:$F,5,FALSE)*$D60,VLOOKUP(D60,数据导入!$I:$M,5,FALSE)*$D60)</f>
        <v>50</v>
      </c>
      <c r="H60">
        <f>VLOOKUP(B60,菜品数据!$H:$I,2,FALSE)</f>
        <v>3</v>
      </c>
      <c r="I60" t="str">
        <f>VLOOKUP(D60,数据导入!$P$3:$Q$9,2,FALSE)</f>
        <v>4,5</v>
      </c>
      <c r="J60" t="str">
        <f>VLOOKUP(B60,菜品输入!A:V,3,FALSE)&amp;","&amp;VLOOKUP(B60,菜品输入!A:V,8,FALSE)&amp;";"&amp;VLOOKUP(B60,菜品输入!A:V,4,FALSE)&amp;","&amp;VLOOKUP(B60,菜品输入!A:V,8,FALSE)&amp;";"&amp;VLOOKUP(B60,菜品输入!A:V,5,FALSE)&amp;","&amp;VLOOKUP(B60,菜品输入!A:V,8,FALSE)&amp;";"&amp;VLOOKUP(B60,菜品输入!A:V,6,FALSE)&amp;","&amp;VLOOKUP(B60,菜品输入!A:V,8,FALSE)&amp;";"&amp;VLOOKUP(B60,菜品输入!A:V,7,FALSE)&amp;","&amp;VLOOKUP(B60,菜品输入!A:V,8,FALSE)</f>
        <v>101005,5;102005,5;103005,5;104005,5;105005,5</v>
      </c>
    </row>
    <row r="61" spans="1:10">
      <c r="A61">
        <v>60</v>
      </c>
      <c r="B61">
        <f t="shared" si="3"/>
        <v>5</v>
      </c>
      <c r="C61">
        <f t="shared" si="2"/>
        <v>2</v>
      </c>
      <c r="D61">
        <f t="shared" si="0"/>
        <v>6</v>
      </c>
      <c r="E61" t="str">
        <f>IF(C61=1,VLOOKUP(B61,数据导入!$B:$F,2,FALSE)&amp;","&amp;VLOOKUP(B61,数据导入!$B:$F,3,FALSE)*$D61,VLOOKUP(B61,数据导入!$I:$M,2,FALSE)&amp;","&amp;VLOOKUP(B61,数据导入!$I:$M,3,FALSE)*$D61)</f>
        <v>31001,72</v>
      </c>
      <c r="F61">
        <f>IF(D61=1,VLOOKUP(C61,数据导入!$B:$F,4,FALSE)*$D61,VLOOKUP(C61,数据导入!$I:$M,4,FALSE)*$D61)</f>
        <v>960</v>
      </c>
      <c r="G61">
        <f>IF(E61=1,VLOOKUP(D61,数据导入!$B:$F,5,FALSE)*$D61,VLOOKUP(D61,数据导入!$I:$M,5,FALSE)*$D61)</f>
        <v>60</v>
      </c>
      <c r="H61">
        <f>VLOOKUP(B61,菜品数据!$H:$I,2,FALSE)</f>
        <v>3</v>
      </c>
      <c r="I61" t="str">
        <f>VLOOKUP(D61,数据导入!$P$3:$Q$9,2,FALSE)</f>
        <v>5,6</v>
      </c>
      <c r="J61" t="str">
        <f>VLOOKUP(B61,菜品输入!A:V,3,FALSE)&amp;","&amp;VLOOKUP(B61,菜品输入!A:V,8,FALSE)&amp;";"&amp;VLOOKUP(B61,菜品输入!A:V,4,FALSE)&amp;","&amp;VLOOKUP(B61,菜品输入!A:V,8,FALSE)&amp;";"&amp;VLOOKUP(B61,菜品输入!A:V,5,FALSE)&amp;","&amp;VLOOKUP(B61,菜品输入!A:V,8,FALSE)&amp;";"&amp;VLOOKUP(B61,菜品输入!A:V,6,FALSE)&amp;","&amp;VLOOKUP(B61,菜品输入!A:V,8,FALSE)&amp;";"&amp;VLOOKUP(B61,菜品输入!A:V,7,FALSE)&amp;","&amp;VLOOKUP(B61,菜品输入!A:V,8,FALSE)</f>
        <v>101005,5;102005,5;103005,5;104005,5;105005,5</v>
      </c>
    </row>
    <row r="62" spans="1:10">
      <c r="A62">
        <v>61</v>
      </c>
      <c r="B62">
        <f t="shared" si="3"/>
        <v>6</v>
      </c>
      <c r="C62">
        <f t="shared" si="2"/>
        <v>1</v>
      </c>
      <c r="D62">
        <f t="shared" si="0"/>
        <v>1</v>
      </c>
      <c r="E62" t="str">
        <f>IF(C62=1,VLOOKUP(B62,数据导入!$B:$F,2,FALSE)&amp;","&amp;VLOOKUP(B62,数据导入!$B:$F,3,FALSE)*$D62,VLOOKUP(B62,数据导入!$I:$M,2,FALSE)&amp;","&amp;VLOOKUP(B62,数据导入!$I:$M,3,FALSE)*$D62)</f>
        <v>30002,2</v>
      </c>
      <c r="F62">
        <f>IF(D62=1,VLOOKUP(C62,数据导入!$B:$F,4,FALSE)*$D62,VLOOKUP(C62,数据导入!$I:$M,4,FALSE)*$D62)</f>
        <v>70</v>
      </c>
      <c r="G62">
        <f>IF(E62=1,VLOOKUP(D62,数据导入!$B:$F,5,FALSE)*$D62,VLOOKUP(D62,数据导入!$I:$M,5,FALSE)*$D62)</f>
        <v>5</v>
      </c>
      <c r="H62">
        <f>VLOOKUP(B62,菜品数据!$H:$I,2,FALSE)</f>
        <v>4</v>
      </c>
      <c r="I62">
        <f>VLOOKUP(D62,数据导入!$P$3:$Q$9,2,FALSE)</f>
        <v>1</v>
      </c>
      <c r="J62" t="str">
        <f>VLOOKUP(B62,菜品输入!A:V,3,FALSE)&amp;","&amp;VLOOKUP(B62,菜品输入!A:V,8,FALSE)&amp;";"&amp;VLOOKUP(B62,菜品输入!A:V,4,FALSE)&amp;","&amp;VLOOKUP(B62,菜品输入!A:V,8,FALSE)&amp;";"&amp;VLOOKUP(B62,菜品输入!A:V,5,FALSE)&amp;","&amp;VLOOKUP(B62,菜品输入!A:V,8,FALSE)&amp;";"&amp;VLOOKUP(B62,菜品输入!A:V,6,FALSE)&amp;","&amp;VLOOKUP(B62,菜品输入!A:V,8,FALSE)&amp;";"&amp;VLOOKUP(B62,菜品输入!A:V,7,FALSE)&amp;","&amp;VLOOKUP(B62,菜品输入!A:V,8,FALSE)</f>
        <v>101006,5;102006,5;103006,5;104006,5;105006,5</v>
      </c>
    </row>
    <row r="63" spans="1:10">
      <c r="A63">
        <v>62</v>
      </c>
      <c r="B63">
        <f t="shared" si="3"/>
        <v>6</v>
      </c>
      <c r="C63">
        <f t="shared" si="2"/>
        <v>1</v>
      </c>
      <c r="D63">
        <f t="shared" si="0"/>
        <v>2</v>
      </c>
      <c r="E63" t="str">
        <f>IF(C63=1,VLOOKUP(B63,数据导入!$B:$F,2,FALSE)&amp;","&amp;VLOOKUP(B63,数据导入!$B:$F,3,FALSE)*$D63,VLOOKUP(B63,数据导入!$I:$M,2,FALSE)&amp;","&amp;VLOOKUP(B63,数据导入!$I:$M,3,FALSE)*$D63)</f>
        <v>30002,4</v>
      </c>
      <c r="F63">
        <f>IF(D63=1,VLOOKUP(C63,数据导入!$B:$F,4,FALSE)*$D63,VLOOKUP(C63,数据导入!$I:$M,4,FALSE)*$D63)</f>
        <v>140</v>
      </c>
      <c r="G63">
        <f>IF(E63=1,VLOOKUP(D63,数据导入!$B:$F,5,FALSE)*$D63,VLOOKUP(D63,数据导入!$I:$M,5,FALSE)*$D63)</f>
        <v>10</v>
      </c>
      <c r="H63">
        <f>VLOOKUP(B63,菜品数据!$H:$I,2,FALSE)</f>
        <v>4</v>
      </c>
      <c r="I63" t="str">
        <f>VLOOKUP(D63,数据导入!$P$3:$Q$9,2,FALSE)</f>
        <v>1,2</v>
      </c>
      <c r="J63" t="str">
        <f>VLOOKUP(B63,菜品输入!A:V,3,FALSE)&amp;","&amp;VLOOKUP(B63,菜品输入!A:V,8,FALSE)&amp;";"&amp;VLOOKUP(B63,菜品输入!A:V,4,FALSE)&amp;","&amp;VLOOKUP(B63,菜品输入!A:V,8,FALSE)&amp;";"&amp;VLOOKUP(B63,菜品输入!A:V,5,FALSE)&amp;","&amp;VLOOKUP(B63,菜品输入!A:V,8,FALSE)&amp;";"&amp;VLOOKUP(B63,菜品输入!A:V,6,FALSE)&amp;","&amp;VLOOKUP(B63,菜品输入!A:V,8,FALSE)&amp;";"&amp;VLOOKUP(B63,菜品输入!A:V,7,FALSE)&amp;","&amp;VLOOKUP(B63,菜品输入!A:V,8,FALSE)</f>
        <v>101006,5;102006,5;103006,5;104006,5;105006,5</v>
      </c>
    </row>
    <row r="64" spans="1:10">
      <c r="A64">
        <v>63</v>
      </c>
      <c r="B64">
        <f t="shared" si="3"/>
        <v>6</v>
      </c>
      <c r="C64">
        <f t="shared" si="2"/>
        <v>1</v>
      </c>
      <c r="D64">
        <f t="shared" si="0"/>
        <v>3</v>
      </c>
      <c r="E64" t="str">
        <f>IF(C64=1,VLOOKUP(B64,数据导入!$B:$F,2,FALSE)&amp;","&amp;VLOOKUP(B64,数据导入!$B:$F,3,FALSE)*$D64,VLOOKUP(B64,数据导入!$I:$M,2,FALSE)&amp;","&amp;VLOOKUP(B64,数据导入!$I:$M,3,FALSE)*$D64)</f>
        <v>30002,6</v>
      </c>
      <c r="F64">
        <f>IF(D64=1,VLOOKUP(C64,数据导入!$B:$F,4,FALSE)*$D64,VLOOKUP(C64,数据导入!$I:$M,4,FALSE)*$D64)</f>
        <v>210</v>
      </c>
      <c r="G64">
        <f>IF(E64=1,VLOOKUP(D64,数据导入!$B:$F,5,FALSE)*$D64,VLOOKUP(D64,数据导入!$I:$M,5,FALSE)*$D64)</f>
        <v>30</v>
      </c>
      <c r="H64">
        <f>VLOOKUP(B64,菜品数据!$H:$I,2,FALSE)</f>
        <v>4</v>
      </c>
      <c r="I64" t="str">
        <f>VLOOKUP(D64,数据导入!$P$3:$Q$9,2,FALSE)</f>
        <v>2,3</v>
      </c>
      <c r="J64" t="str">
        <f>VLOOKUP(B64,菜品输入!A:V,3,FALSE)&amp;","&amp;VLOOKUP(B64,菜品输入!A:V,8,FALSE)&amp;";"&amp;VLOOKUP(B64,菜品输入!A:V,4,FALSE)&amp;","&amp;VLOOKUP(B64,菜品输入!A:V,8,FALSE)&amp;";"&amp;VLOOKUP(B64,菜品输入!A:V,5,FALSE)&amp;","&amp;VLOOKUP(B64,菜品输入!A:V,8,FALSE)&amp;";"&amp;VLOOKUP(B64,菜品输入!A:V,6,FALSE)&amp;","&amp;VLOOKUP(B64,菜品输入!A:V,8,FALSE)&amp;";"&amp;VLOOKUP(B64,菜品输入!A:V,7,FALSE)&amp;","&amp;VLOOKUP(B64,菜品输入!A:V,8,FALSE)</f>
        <v>101006,5;102006,5;103006,5;104006,5;105006,5</v>
      </c>
    </row>
    <row r="65" spans="1:10">
      <c r="A65">
        <v>64</v>
      </c>
      <c r="B65">
        <f t="shared" si="3"/>
        <v>6</v>
      </c>
      <c r="C65">
        <f t="shared" si="2"/>
        <v>1</v>
      </c>
      <c r="D65">
        <f t="shared" si="0"/>
        <v>4</v>
      </c>
      <c r="E65" t="str">
        <f>IF(C65=1,VLOOKUP(B65,数据导入!$B:$F,2,FALSE)&amp;","&amp;VLOOKUP(B65,数据导入!$B:$F,3,FALSE)*$D65,VLOOKUP(B65,数据导入!$I:$M,2,FALSE)&amp;","&amp;VLOOKUP(B65,数据导入!$I:$M,3,FALSE)*$D65)</f>
        <v>30002,8</v>
      </c>
      <c r="F65">
        <f>IF(D65=1,VLOOKUP(C65,数据导入!$B:$F,4,FALSE)*$D65,VLOOKUP(C65,数据导入!$I:$M,4,FALSE)*$D65)</f>
        <v>280</v>
      </c>
      <c r="G65">
        <f>IF(E65=1,VLOOKUP(D65,数据导入!$B:$F,5,FALSE)*$D65,VLOOKUP(D65,数据导入!$I:$M,5,FALSE)*$D65)</f>
        <v>40</v>
      </c>
      <c r="H65">
        <f>VLOOKUP(B65,菜品数据!$H:$I,2,FALSE)</f>
        <v>4</v>
      </c>
      <c r="I65" t="str">
        <f>VLOOKUP(D65,数据导入!$P$3:$Q$9,2,FALSE)</f>
        <v>3,4</v>
      </c>
      <c r="J65" t="str">
        <f>VLOOKUP(B65,菜品输入!A:V,3,FALSE)&amp;","&amp;VLOOKUP(B65,菜品输入!A:V,8,FALSE)&amp;";"&amp;VLOOKUP(B65,菜品输入!A:V,4,FALSE)&amp;","&amp;VLOOKUP(B65,菜品输入!A:V,8,FALSE)&amp;";"&amp;VLOOKUP(B65,菜品输入!A:V,5,FALSE)&amp;","&amp;VLOOKUP(B65,菜品输入!A:V,8,FALSE)&amp;";"&amp;VLOOKUP(B65,菜品输入!A:V,6,FALSE)&amp;","&amp;VLOOKUP(B65,菜品输入!A:V,8,FALSE)&amp;";"&amp;VLOOKUP(B65,菜品输入!A:V,7,FALSE)&amp;","&amp;VLOOKUP(B65,菜品输入!A:V,8,FALSE)</f>
        <v>101006,5;102006,5;103006,5;104006,5;105006,5</v>
      </c>
    </row>
    <row r="66" spans="1:10">
      <c r="A66">
        <v>65</v>
      </c>
      <c r="B66">
        <f t="shared" si="3"/>
        <v>6</v>
      </c>
      <c r="C66">
        <f t="shared" si="2"/>
        <v>1</v>
      </c>
      <c r="D66">
        <f t="shared" si="0"/>
        <v>5</v>
      </c>
      <c r="E66" t="str">
        <f>IF(C66=1,VLOOKUP(B66,数据导入!$B:$F,2,FALSE)&amp;","&amp;VLOOKUP(B66,数据导入!$B:$F,3,FALSE)*$D66,VLOOKUP(B66,数据导入!$I:$M,2,FALSE)&amp;","&amp;VLOOKUP(B66,数据导入!$I:$M,3,FALSE)*$D66)</f>
        <v>30002,10</v>
      </c>
      <c r="F66">
        <f>IF(D66=1,VLOOKUP(C66,数据导入!$B:$F,4,FALSE)*$D66,VLOOKUP(C66,数据导入!$I:$M,4,FALSE)*$D66)</f>
        <v>350</v>
      </c>
      <c r="G66">
        <f>IF(E66=1,VLOOKUP(D66,数据导入!$B:$F,5,FALSE)*$D66,VLOOKUP(D66,数据导入!$I:$M,5,FALSE)*$D66)</f>
        <v>50</v>
      </c>
      <c r="H66">
        <f>VLOOKUP(B66,菜品数据!$H:$I,2,FALSE)</f>
        <v>4</v>
      </c>
      <c r="I66" t="str">
        <f>VLOOKUP(D66,数据导入!$P$3:$Q$9,2,FALSE)</f>
        <v>4,5</v>
      </c>
      <c r="J66" t="str">
        <f>VLOOKUP(B66,菜品输入!A:V,3,FALSE)&amp;","&amp;VLOOKUP(B66,菜品输入!A:V,8,FALSE)&amp;";"&amp;VLOOKUP(B66,菜品输入!A:V,4,FALSE)&amp;","&amp;VLOOKUP(B66,菜品输入!A:V,8,FALSE)&amp;";"&amp;VLOOKUP(B66,菜品输入!A:V,5,FALSE)&amp;","&amp;VLOOKUP(B66,菜品输入!A:V,8,FALSE)&amp;";"&amp;VLOOKUP(B66,菜品输入!A:V,6,FALSE)&amp;","&amp;VLOOKUP(B66,菜品输入!A:V,8,FALSE)&amp;";"&amp;VLOOKUP(B66,菜品输入!A:V,7,FALSE)&amp;","&amp;VLOOKUP(B66,菜品输入!A:V,8,FALSE)</f>
        <v>101006,5;102006,5;103006,5;104006,5;105006,5</v>
      </c>
    </row>
    <row r="67" spans="1:10">
      <c r="A67">
        <v>66</v>
      </c>
      <c r="B67">
        <f t="shared" si="3"/>
        <v>6</v>
      </c>
      <c r="C67">
        <f t="shared" si="2"/>
        <v>1</v>
      </c>
      <c r="D67">
        <f t="shared" si="0"/>
        <v>6</v>
      </c>
      <c r="E67" t="str">
        <f>IF(C67=1,VLOOKUP(B67,数据导入!$B:$F,2,FALSE)&amp;","&amp;VLOOKUP(B67,数据导入!$B:$F,3,FALSE)*$D67,VLOOKUP(B67,数据导入!$I:$M,2,FALSE)&amp;","&amp;VLOOKUP(B67,数据导入!$I:$M,3,FALSE)*$D67)</f>
        <v>30002,12</v>
      </c>
      <c r="F67">
        <f>IF(D67=1,VLOOKUP(C67,数据导入!$B:$F,4,FALSE)*$D67,VLOOKUP(C67,数据导入!$I:$M,4,FALSE)*$D67)</f>
        <v>420</v>
      </c>
      <c r="G67">
        <f>IF(E67=1,VLOOKUP(D67,数据导入!$B:$F,5,FALSE)*$D67,VLOOKUP(D67,数据导入!$I:$M,5,FALSE)*$D67)</f>
        <v>60</v>
      </c>
      <c r="H67">
        <f>VLOOKUP(B67,菜品数据!$H:$I,2,FALSE)</f>
        <v>4</v>
      </c>
      <c r="I67" t="str">
        <f>VLOOKUP(D67,数据导入!$P$3:$Q$9,2,FALSE)</f>
        <v>5,6</v>
      </c>
      <c r="J67" t="str">
        <f>VLOOKUP(B67,菜品输入!A:V,3,FALSE)&amp;","&amp;VLOOKUP(B67,菜品输入!A:V,8,FALSE)&amp;";"&amp;VLOOKUP(B67,菜品输入!A:V,4,FALSE)&amp;","&amp;VLOOKUP(B67,菜品输入!A:V,8,FALSE)&amp;";"&amp;VLOOKUP(B67,菜品输入!A:V,5,FALSE)&amp;","&amp;VLOOKUP(B67,菜品输入!A:V,8,FALSE)&amp;";"&amp;VLOOKUP(B67,菜品输入!A:V,6,FALSE)&amp;","&amp;VLOOKUP(B67,菜品输入!A:V,8,FALSE)&amp;";"&amp;VLOOKUP(B67,菜品输入!A:V,7,FALSE)&amp;","&amp;VLOOKUP(B67,菜品输入!A:V,8,FALSE)</f>
        <v>101006,5;102006,5;103006,5;104006,5;105006,5</v>
      </c>
    </row>
    <row r="68" spans="1:10">
      <c r="A68">
        <v>67</v>
      </c>
      <c r="B68">
        <f t="shared" si="3"/>
        <v>6</v>
      </c>
      <c r="C68">
        <f t="shared" si="2"/>
        <v>2</v>
      </c>
      <c r="D68">
        <f t="shared" si="0"/>
        <v>1</v>
      </c>
      <c r="E68" t="str">
        <f>IF(C68=1,VLOOKUP(B68,数据导入!$B:$F,2,FALSE)&amp;","&amp;VLOOKUP(B68,数据导入!$B:$F,3,FALSE)*$D68,VLOOKUP(B68,数据导入!$I:$M,2,FALSE)&amp;","&amp;VLOOKUP(B68,数据导入!$I:$M,3,FALSE)*$D68)</f>
        <v>31002,2</v>
      </c>
      <c r="F68">
        <f>IF(D68=1,VLOOKUP(C68,数据导入!$B:$F,4,FALSE)*$D68,VLOOKUP(C68,数据导入!$I:$M,4,FALSE)*$D68)</f>
        <v>160</v>
      </c>
      <c r="G68">
        <f>IF(E68=1,VLOOKUP(D68,数据导入!$B:$F,5,FALSE)*$D68,VLOOKUP(D68,数据导入!$I:$M,5,FALSE)*$D68)</f>
        <v>5</v>
      </c>
      <c r="H68">
        <f>VLOOKUP(B68,菜品数据!$H:$I,2,FALSE)</f>
        <v>4</v>
      </c>
      <c r="I68">
        <f>VLOOKUP(D68,数据导入!$P$3:$Q$9,2,FALSE)</f>
        <v>1</v>
      </c>
      <c r="J68" t="str">
        <f>VLOOKUP(B68,菜品输入!A:V,3,FALSE)&amp;","&amp;VLOOKUP(B68,菜品输入!A:V,8,FALSE)&amp;";"&amp;VLOOKUP(B68,菜品输入!A:V,4,FALSE)&amp;","&amp;VLOOKUP(B68,菜品输入!A:V,8,FALSE)&amp;";"&amp;VLOOKUP(B68,菜品输入!A:V,5,FALSE)&amp;","&amp;VLOOKUP(B68,菜品输入!A:V,8,FALSE)&amp;";"&amp;VLOOKUP(B68,菜品输入!A:V,6,FALSE)&amp;","&amp;VLOOKUP(B68,菜品输入!A:V,8,FALSE)&amp;";"&amp;VLOOKUP(B68,菜品输入!A:V,7,FALSE)&amp;","&amp;VLOOKUP(B68,菜品输入!A:V,8,FALSE)</f>
        <v>101006,5;102006,5;103006,5;104006,5;105006,5</v>
      </c>
    </row>
    <row r="69" spans="1:10">
      <c r="A69">
        <v>68</v>
      </c>
      <c r="B69">
        <f t="shared" si="3"/>
        <v>6</v>
      </c>
      <c r="C69">
        <f t="shared" si="2"/>
        <v>2</v>
      </c>
      <c r="D69">
        <f t="shared" si="0"/>
        <v>2</v>
      </c>
      <c r="E69" t="str">
        <f>IF(C69=1,VLOOKUP(B69,数据导入!$B:$F,2,FALSE)&amp;","&amp;VLOOKUP(B69,数据导入!$B:$F,3,FALSE)*$D69,VLOOKUP(B69,数据导入!$I:$M,2,FALSE)&amp;","&amp;VLOOKUP(B69,数据导入!$I:$M,3,FALSE)*$D69)</f>
        <v>31002,4</v>
      </c>
      <c r="F69">
        <f>IF(D69=1,VLOOKUP(C69,数据导入!$B:$F,4,FALSE)*$D69,VLOOKUP(C69,数据导入!$I:$M,4,FALSE)*$D69)</f>
        <v>320</v>
      </c>
      <c r="G69">
        <f>IF(E69=1,VLOOKUP(D69,数据导入!$B:$F,5,FALSE)*$D69,VLOOKUP(D69,数据导入!$I:$M,5,FALSE)*$D69)</f>
        <v>10</v>
      </c>
      <c r="H69">
        <f>VLOOKUP(B69,菜品数据!$H:$I,2,FALSE)</f>
        <v>4</v>
      </c>
      <c r="I69" t="str">
        <f>VLOOKUP(D69,数据导入!$P$3:$Q$9,2,FALSE)</f>
        <v>1,2</v>
      </c>
      <c r="J69" t="str">
        <f>VLOOKUP(B69,菜品输入!A:V,3,FALSE)&amp;","&amp;VLOOKUP(B69,菜品输入!A:V,8,FALSE)&amp;";"&amp;VLOOKUP(B69,菜品输入!A:V,4,FALSE)&amp;","&amp;VLOOKUP(B69,菜品输入!A:V,8,FALSE)&amp;";"&amp;VLOOKUP(B69,菜品输入!A:V,5,FALSE)&amp;","&amp;VLOOKUP(B69,菜品输入!A:V,8,FALSE)&amp;";"&amp;VLOOKUP(B69,菜品输入!A:V,6,FALSE)&amp;","&amp;VLOOKUP(B69,菜品输入!A:V,8,FALSE)&amp;";"&amp;VLOOKUP(B69,菜品输入!A:V,7,FALSE)&amp;","&amp;VLOOKUP(B69,菜品输入!A:V,8,FALSE)</f>
        <v>101006,5;102006,5;103006,5;104006,5;105006,5</v>
      </c>
    </row>
    <row r="70" spans="1:10">
      <c r="A70">
        <v>69</v>
      </c>
      <c r="B70">
        <f t="shared" si="3"/>
        <v>6</v>
      </c>
      <c r="C70">
        <f t="shared" si="2"/>
        <v>2</v>
      </c>
      <c r="D70">
        <f t="shared" si="0"/>
        <v>3</v>
      </c>
      <c r="E70" t="str">
        <f>IF(C70=1,VLOOKUP(B70,数据导入!$B:$F,2,FALSE)&amp;","&amp;VLOOKUP(B70,数据导入!$B:$F,3,FALSE)*$D70,VLOOKUP(B70,数据导入!$I:$M,2,FALSE)&amp;","&amp;VLOOKUP(B70,数据导入!$I:$M,3,FALSE)*$D70)</f>
        <v>31002,6</v>
      </c>
      <c r="F70">
        <f>IF(D70=1,VLOOKUP(C70,数据导入!$B:$F,4,FALSE)*$D70,VLOOKUP(C70,数据导入!$I:$M,4,FALSE)*$D70)</f>
        <v>480</v>
      </c>
      <c r="G70">
        <f>IF(E70=1,VLOOKUP(D70,数据导入!$B:$F,5,FALSE)*$D70,VLOOKUP(D70,数据导入!$I:$M,5,FALSE)*$D70)</f>
        <v>30</v>
      </c>
      <c r="H70">
        <f>VLOOKUP(B70,菜品数据!$H:$I,2,FALSE)</f>
        <v>4</v>
      </c>
      <c r="I70" t="str">
        <f>VLOOKUP(D70,数据导入!$P$3:$Q$9,2,FALSE)</f>
        <v>2,3</v>
      </c>
      <c r="J70" t="str">
        <f>VLOOKUP(B70,菜品输入!A:V,3,FALSE)&amp;","&amp;VLOOKUP(B70,菜品输入!A:V,8,FALSE)&amp;";"&amp;VLOOKUP(B70,菜品输入!A:V,4,FALSE)&amp;","&amp;VLOOKUP(B70,菜品输入!A:V,8,FALSE)&amp;";"&amp;VLOOKUP(B70,菜品输入!A:V,5,FALSE)&amp;","&amp;VLOOKUP(B70,菜品输入!A:V,8,FALSE)&amp;";"&amp;VLOOKUP(B70,菜品输入!A:V,6,FALSE)&amp;","&amp;VLOOKUP(B70,菜品输入!A:V,8,FALSE)&amp;";"&amp;VLOOKUP(B70,菜品输入!A:V,7,FALSE)&amp;","&amp;VLOOKUP(B70,菜品输入!A:V,8,FALSE)</f>
        <v>101006,5;102006,5;103006,5;104006,5;105006,5</v>
      </c>
    </row>
    <row r="71" spans="1:10">
      <c r="A71">
        <v>70</v>
      </c>
      <c r="B71">
        <f t="shared" si="3"/>
        <v>6</v>
      </c>
      <c r="C71">
        <f t="shared" si="2"/>
        <v>2</v>
      </c>
      <c r="D71">
        <f t="shared" si="0"/>
        <v>4</v>
      </c>
      <c r="E71" t="str">
        <f>IF(C71=1,VLOOKUP(B71,数据导入!$B:$F,2,FALSE)&amp;","&amp;VLOOKUP(B71,数据导入!$B:$F,3,FALSE)*$D71,VLOOKUP(B71,数据导入!$I:$M,2,FALSE)&amp;","&amp;VLOOKUP(B71,数据导入!$I:$M,3,FALSE)*$D71)</f>
        <v>31002,8</v>
      </c>
      <c r="F71">
        <f>IF(D71=1,VLOOKUP(C71,数据导入!$B:$F,4,FALSE)*$D71,VLOOKUP(C71,数据导入!$I:$M,4,FALSE)*$D71)</f>
        <v>640</v>
      </c>
      <c r="G71">
        <f>IF(E71=1,VLOOKUP(D71,数据导入!$B:$F,5,FALSE)*$D71,VLOOKUP(D71,数据导入!$I:$M,5,FALSE)*$D71)</f>
        <v>40</v>
      </c>
      <c r="H71">
        <f>VLOOKUP(B71,菜品数据!$H:$I,2,FALSE)</f>
        <v>4</v>
      </c>
      <c r="I71" t="str">
        <f>VLOOKUP(D71,数据导入!$P$3:$Q$9,2,FALSE)</f>
        <v>3,4</v>
      </c>
      <c r="J71" t="str">
        <f>VLOOKUP(B71,菜品输入!A:V,3,FALSE)&amp;","&amp;VLOOKUP(B71,菜品输入!A:V,8,FALSE)&amp;";"&amp;VLOOKUP(B71,菜品输入!A:V,4,FALSE)&amp;","&amp;VLOOKUP(B71,菜品输入!A:V,8,FALSE)&amp;";"&amp;VLOOKUP(B71,菜品输入!A:V,5,FALSE)&amp;","&amp;VLOOKUP(B71,菜品输入!A:V,8,FALSE)&amp;";"&amp;VLOOKUP(B71,菜品输入!A:V,6,FALSE)&amp;","&amp;VLOOKUP(B71,菜品输入!A:V,8,FALSE)&amp;";"&amp;VLOOKUP(B71,菜品输入!A:V,7,FALSE)&amp;","&amp;VLOOKUP(B71,菜品输入!A:V,8,FALSE)</f>
        <v>101006,5;102006,5;103006,5;104006,5;105006,5</v>
      </c>
    </row>
    <row r="72" spans="1:10">
      <c r="A72">
        <v>71</v>
      </c>
      <c r="B72">
        <f t="shared" si="3"/>
        <v>6</v>
      </c>
      <c r="C72">
        <f t="shared" si="2"/>
        <v>2</v>
      </c>
      <c r="D72">
        <f t="shared" si="0"/>
        <v>5</v>
      </c>
      <c r="E72" t="str">
        <f>IF(C72=1,VLOOKUP(B72,数据导入!$B:$F,2,FALSE)&amp;","&amp;VLOOKUP(B72,数据导入!$B:$F,3,FALSE)*$D72,VLOOKUP(B72,数据导入!$I:$M,2,FALSE)&amp;","&amp;VLOOKUP(B72,数据导入!$I:$M,3,FALSE)*$D72)</f>
        <v>31002,10</v>
      </c>
      <c r="F72">
        <f>IF(D72=1,VLOOKUP(C72,数据导入!$B:$F,4,FALSE)*$D72,VLOOKUP(C72,数据导入!$I:$M,4,FALSE)*$D72)</f>
        <v>800</v>
      </c>
      <c r="G72">
        <f>IF(E72=1,VLOOKUP(D72,数据导入!$B:$F,5,FALSE)*$D72,VLOOKUP(D72,数据导入!$I:$M,5,FALSE)*$D72)</f>
        <v>50</v>
      </c>
      <c r="H72">
        <f>VLOOKUP(B72,菜品数据!$H:$I,2,FALSE)</f>
        <v>4</v>
      </c>
      <c r="I72" t="str">
        <f>VLOOKUP(D72,数据导入!$P$3:$Q$9,2,FALSE)</f>
        <v>4,5</v>
      </c>
      <c r="J72" t="str">
        <f>VLOOKUP(B72,菜品输入!A:V,3,FALSE)&amp;","&amp;VLOOKUP(B72,菜品输入!A:V,8,FALSE)&amp;";"&amp;VLOOKUP(B72,菜品输入!A:V,4,FALSE)&amp;","&amp;VLOOKUP(B72,菜品输入!A:V,8,FALSE)&amp;";"&amp;VLOOKUP(B72,菜品输入!A:V,5,FALSE)&amp;","&amp;VLOOKUP(B72,菜品输入!A:V,8,FALSE)&amp;";"&amp;VLOOKUP(B72,菜品输入!A:V,6,FALSE)&amp;","&amp;VLOOKUP(B72,菜品输入!A:V,8,FALSE)&amp;";"&amp;VLOOKUP(B72,菜品输入!A:V,7,FALSE)&amp;","&amp;VLOOKUP(B72,菜品输入!A:V,8,FALSE)</f>
        <v>101006,5;102006,5;103006,5;104006,5;105006,5</v>
      </c>
    </row>
    <row r="73" spans="1:10">
      <c r="A73">
        <v>72</v>
      </c>
      <c r="B73">
        <f t="shared" si="3"/>
        <v>6</v>
      </c>
      <c r="C73">
        <f t="shared" si="2"/>
        <v>2</v>
      </c>
      <c r="D73">
        <f t="shared" ref="D73:D136" si="4">D67</f>
        <v>6</v>
      </c>
      <c r="E73" t="str">
        <f>IF(C73=1,VLOOKUP(B73,数据导入!$B:$F,2,FALSE)&amp;","&amp;VLOOKUP(B73,数据导入!$B:$F,3,FALSE)*$D73,VLOOKUP(B73,数据导入!$I:$M,2,FALSE)&amp;","&amp;VLOOKUP(B73,数据导入!$I:$M,3,FALSE)*$D73)</f>
        <v>31002,12</v>
      </c>
      <c r="F73">
        <f>IF(D73=1,VLOOKUP(C73,数据导入!$B:$F,4,FALSE)*$D73,VLOOKUP(C73,数据导入!$I:$M,4,FALSE)*$D73)</f>
        <v>960</v>
      </c>
      <c r="G73">
        <f>IF(E73=1,VLOOKUP(D73,数据导入!$B:$F,5,FALSE)*$D73,VLOOKUP(D73,数据导入!$I:$M,5,FALSE)*$D73)</f>
        <v>60</v>
      </c>
      <c r="H73">
        <f>VLOOKUP(B73,菜品数据!$H:$I,2,FALSE)</f>
        <v>4</v>
      </c>
      <c r="I73" t="str">
        <f>VLOOKUP(D73,数据导入!$P$3:$Q$9,2,FALSE)</f>
        <v>5,6</v>
      </c>
      <c r="J73" t="str">
        <f>VLOOKUP(B73,菜品输入!A:V,3,FALSE)&amp;","&amp;VLOOKUP(B73,菜品输入!A:V,8,FALSE)&amp;";"&amp;VLOOKUP(B73,菜品输入!A:V,4,FALSE)&amp;","&amp;VLOOKUP(B73,菜品输入!A:V,8,FALSE)&amp;";"&amp;VLOOKUP(B73,菜品输入!A:V,5,FALSE)&amp;","&amp;VLOOKUP(B73,菜品输入!A:V,8,FALSE)&amp;";"&amp;VLOOKUP(B73,菜品输入!A:V,6,FALSE)&amp;","&amp;VLOOKUP(B73,菜品输入!A:V,8,FALSE)&amp;";"&amp;VLOOKUP(B73,菜品输入!A:V,7,FALSE)&amp;","&amp;VLOOKUP(B73,菜品输入!A:V,8,FALSE)</f>
        <v>101006,5;102006,5;103006,5;104006,5;105006,5</v>
      </c>
    </row>
    <row r="74" spans="1:10">
      <c r="A74">
        <v>73</v>
      </c>
      <c r="B74">
        <f t="shared" si="3"/>
        <v>7</v>
      </c>
      <c r="C74">
        <f t="shared" si="2"/>
        <v>1</v>
      </c>
      <c r="D74">
        <f t="shared" si="4"/>
        <v>1</v>
      </c>
      <c r="E74" t="str">
        <f>IF(C74=1,VLOOKUP(B74,数据导入!$B:$F,2,FALSE)&amp;","&amp;VLOOKUP(B74,数据导入!$B:$F,3,FALSE)*$D74,VLOOKUP(B74,数据导入!$I:$M,2,FALSE)&amp;","&amp;VLOOKUP(B74,数据导入!$I:$M,3,FALSE)*$D74)</f>
        <v>30002,3</v>
      </c>
      <c r="F74">
        <f>IF(D74=1,VLOOKUP(C74,数据导入!$B:$F,4,FALSE)*$D74,VLOOKUP(C74,数据导入!$I:$M,4,FALSE)*$D74)</f>
        <v>70</v>
      </c>
      <c r="G74">
        <f>IF(E74=1,VLOOKUP(D74,数据导入!$B:$F,5,FALSE)*$D74,VLOOKUP(D74,数据导入!$I:$M,5,FALSE)*$D74)</f>
        <v>5</v>
      </c>
      <c r="H74">
        <f>VLOOKUP(B74,菜品数据!$H:$I,2,FALSE)</f>
        <v>4</v>
      </c>
      <c r="I74">
        <f>VLOOKUP(D74,数据导入!$P$3:$Q$9,2,FALSE)</f>
        <v>1</v>
      </c>
      <c r="J74" t="str">
        <f>VLOOKUP(B74,菜品输入!A:V,3,FALSE)&amp;","&amp;VLOOKUP(B74,菜品输入!A:V,8,FALSE)&amp;";"&amp;VLOOKUP(B74,菜品输入!A:V,4,FALSE)&amp;","&amp;VLOOKUP(B74,菜品输入!A:V,8,FALSE)&amp;";"&amp;VLOOKUP(B74,菜品输入!A:V,5,FALSE)&amp;","&amp;VLOOKUP(B74,菜品输入!A:V,8,FALSE)&amp;";"&amp;VLOOKUP(B74,菜品输入!A:V,6,FALSE)&amp;","&amp;VLOOKUP(B74,菜品输入!A:V,8,FALSE)&amp;";"&amp;VLOOKUP(B74,菜品输入!A:V,7,FALSE)&amp;","&amp;VLOOKUP(B74,菜品输入!A:V,8,FALSE)</f>
        <v>101007,5;102007,5;103007,5;104007,5;105007,5</v>
      </c>
    </row>
    <row r="75" spans="1:10">
      <c r="A75">
        <v>74</v>
      </c>
      <c r="B75">
        <f t="shared" si="3"/>
        <v>7</v>
      </c>
      <c r="C75">
        <f t="shared" si="2"/>
        <v>1</v>
      </c>
      <c r="D75">
        <f t="shared" si="4"/>
        <v>2</v>
      </c>
      <c r="E75" t="str">
        <f>IF(C75=1,VLOOKUP(B75,数据导入!$B:$F,2,FALSE)&amp;","&amp;VLOOKUP(B75,数据导入!$B:$F,3,FALSE)*$D75,VLOOKUP(B75,数据导入!$I:$M,2,FALSE)&amp;","&amp;VLOOKUP(B75,数据导入!$I:$M,3,FALSE)*$D75)</f>
        <v>30002,6</v>
      </c>
      <c r="F75">
        <f>IF(D75=1,VLOOKUP(C75,数据导入!$B:$F,4,FALSE)*$D75,VLOOKUP(C75,数据导入!$I:$M,4,FALSE)*$D75)</f>
        <v>140</v>
      </c>
      <c r="G75">
        <f>IF(E75=1,VLOOKUP(D75,数据导入!$B:$F,5,FALSE)*$D75,VLOOKUP(D75,数据导入!$I:$M,5,FALSE)*$D75)</f>
        <v>10</v>
      </c>
      <c r="H75">
        <f>VLOOKUP(B75,菜品数据!$H:$I,2,FALSE)</f>
        <v>4</v>
      </c>
      <c r="I75" t="str">
        <f>VLOOKUP(D75,数据导入!$P$3:$Q$9,2,FALSE)</f>
        <v>1,2</v>
      </c>
      <c r="J75" t="str">
        <f>VLOOKUP(B75,菜品输入!A:V,3,FALSE)&amp;","&amp;VLOOKUP(B75,菜品输入!A:V,8,FALSE)&amp;";"&amp;VLOOKUP(B75,菜品输入!A:V,4,FALSE)&amp;","&amp;VLOOKUP(B75,菜品输入!A:V,8,FALSE)&amp;";"&amp;VLOOKUP(B75,菜品输入!A:V,5,FALSE)&amp;","&amp;VLOOKUP(B75,菜品输入!A:V,8,FALSE)&amp;";"&amp;VLOOKUP(B75,菜品输入!A:V,6,FALSE)&amp;","&amp;VLOOKUP(B75,菜品输入!A:V,8,FALSE)&amp;";"&amp;VLOOKUP(B75,菜品输入!A:V,7,FALSE)&amp;","&amp;VLOOKUP(B75,菜品输入!A:V,8,FALSE)</f>
        <v>101007,5;102007,5;103007,5;104007,5;105007,5</v>
      </c>
    </row>
    <row r="76" spans="1:10">
      <c r="A76">
        <v>75</v>
      </c>
      <c r="B76">
        <f t="shared" si="3"/>
        <v>7</v>
      </c>
      <c r="C76">
        <f t="shared" si="2"/>
        <v>1</v>
      </c>
      <c r="D76">
        <f t="shared" si="4"/>
        <v>3</v>
      </c>
      <c r="E76" t="str">
        <f>IF(C76=1,VLOOKUP(B76,数据导入!$B:$F,2,FALSE)&amp;","&amp;VLOOKUP(B76,数据导入!$B:$F,3,FALSE)*$D76,VLOOKUP(B76,数据导入!$I:$M,2,FALSE)&amp;","&amp;VLOOKUP(B76,数据导入!$I:$M,3,FALSE)*$D76)</f>
        <v>30002,9</v>
      </c>
      <c r="F76">
        <f>IF(D76=1,VLOOKUP(C76,数据导入!$B:$F,4,FALSE)*$D76,VLOOKUP(C76,数据导入!$I:$M,4,FALSE)*$D76)</f>
        <v>210</v>
      </c>
      <c r="G76">
        <f>IF(E76=1,VLOOKUP(D76,数据导入!$B:$F,5,FALSE)*$D76,VLOOKUP(D76,数据导入!$I:$M,5,FALSE)*$D76)</f>
        <v>30</v>
      </c>
      <c r="H76">
        <f>VLOOKUP(B76,菜品数据!$H:$I,2,FALSE)</f>
        <v>4</v>
      </c>
      <c r="I76" t="str">
        <f>VLOOKUP(D76,数据导入!$P$3:$Q$9,2,FALSE)</f>
        <v>2,3</v>
      </c>
      <c r="J76" t="str">
        <f>VLOOKUP(B76,菜品输入!A:V,3,FALSE)&amp;","&amp;VLOOKUP(B76,菜品输入!A:V,8,FALSE)&amp;";"&amp;VLOOKUP(B76,菜品输入!A:V,4,FALSE)&amp;","&amp;VLOOKUP(B76,菜品输入!A:V,8,FALSE)&amp;";"&amp;VLOOKUP(B76,菜品输入!A:V,5,FALSE)&amp;","&amp;VLOOKUP(B76,菜品输入!A:V,8,FALSE)&amp;";"&amp;VLOOKUP(B76,菜品输入!A:V,6,FALSE)&amp;","&amp;VLOOKUP(B76,菜品输入!A:V,8,FALSE)&amp;";"&amp;VLOOKUP(B76,菜品输入!A:V,7,FALSE)&amp;","&amp;VLOOKUP(B76,菜品输入!A:V,8,FALSE)</f>
        <v>101007,5;102007,5;103007,5;104007,5;105007,5</v>
      </c>
    </row>
    <row r="77" spans="1:10">
      <c r="A77">
        <v>76</v>
      </c>
      <c r="B77">
        <f t="shared" si="3"/>
        <v>7</v>
      </c>
      <c r="C77">
        <f t="shared" si="2"/>
        <v>1</v>
      </c>
      <c r="D77">
        <f t="shared" si="4"/>
        <v>4</v>
      </c>
      <c r="E77" t="str">
        <f>IF(C77=1,VLOOKUP(B77,数据导入!$B:$F,2,FALSE)&amp;","&amp;VLOOKUP(B77,数据导入!$B:$F,3,FALSE)*$D77,VLOOKUP(B77,数据导入!$I:$M,2,FALSE)&amp;","&amp;VLOOKUP(B77,数据导入!$I:$M,3,FALSE)*$D77)</f>
        <v>30002,12</v>
      </c>
      <c r="F77">
        <f>IF(D77=1,VLOOKUP(C77,数据导入!$B:$F,4,FALSE)*$D77,VLOOKUP(C77,数据导入!$I:$M,4,FALSE)*$D77)</f>
        <v>280</v>
      </c>
      <c r="G77">
        <f>IF(E77=1,VLOOKUP(D77,数据导入!$B:$F,5,FALSE)*$D77,VLOOKUP(D77,数据导入!$I:$M,5,FALSE)*$D77)</f>
        <v>40</v>
      </c>
      <c r="H77">
        <f>VLOOKUP(B77,菜品数据!$H:$I,2,FALSE)</f>
        <v>4</v>
      </c>
      <c r="I77" t="str">
        <f>VLOOKUP(D77,数据导入!$P$3:$Q$9,2,FALSE)</f>
        <v>3,4</v>
      </c>
      <c r="J77" t="str">
        <f>VLOOKUP(B77,菜品输入!A:V,3,FALSE)&amp;","&amp;VLOOKUP(B77,菜品输入!A:V,8,FALSE)&amp;";"&amp;VLOOKUP(B77,菜品输入!A:V,4,FALSE)&amp;","&amp;VLOOKUP(B77,菜品输入!A:V,8,FALSE)&amp;";"&amp;VLOOKUP(B77,菜品输入!A:V,5,FALSE)&amp;","&amp;VLOOKUP(B77,菜品输入!A:V,8,FALSE)&amp;";"&amp;VLOOKUP(B77,菜品输入!A:V,6,FALSE)&amp;","&amp;VLOOKUP(B77,菜品输入!A:V,8,FALSE)&amp;";"&amp;VLOOKUP(B77,菜品输入!A:V,7,FALSE)&amp;","&amp;VLOOKUP(B77,菜品输入!A:V,8,FALSE)</f>
        <v>101007,5;102007,5;103007,5;104007,5;105007,5</v>
      </c>
    </row>
    <row r="78" spans="1:10">
      <c r="A78">
        <v>77</v>
      </c>
      <c r="B78">
        <f t="shared" si="3"/>
        <v>7</v>
      </c>
      <c r="C78">
        <f t="shared" si="2"/>
        <v>1</v>
      </c>
      <c r="D78">
        <f t="shared" si="4"/>
        <v>5</v>
      </c>
      <c r="E78" t="str">
        <f>IF(C78=1,VLOOKUP(B78,数据导入!$B:$F,2,FALSE)&amp;","&amp;VLOOKUP(B78,数据导入!$B:$F,3,FALSE)*$D78,VLOOKUP(B78,数据导入!$I:$M,2,FALSE)&amp;","&amp;VLOOKUP(B78,数据导入!$I:$M,3,FALSE)*$D78)</f>
        <v>30002,15</v>
      </c>
      <c r="F78">
        <f>IF(D78=1,VLOOKUP(C78,数据导入!$B:$F,4,FALSE)*$D78,VLOOKUP(C78,数据导入!$I:$M,4,FALSE)*$D78)</f>
        <v>350</v>
      </c>
      <c r="G78">
        <f>IF(E78=1,VLOOKUP(D78,数据导入!$B:$F,5,FALSE)*$D78,VLOOKUP(D78,数据导入!$I:$M,5,FALSE)*$D78)</f>
        <v>50</v>
      </c>
      <c r="H78">
        <f>VLOOKUP(B78,菜品数据!$H:$I,2,FALSE)</f>
        <v>4</v>
      </c>
      <c r="I78" t="str">
        <f>VLOOKUP(D78,数据导入!$P$3:$Q$9,2,FALSE)</f>
        <v>4,5</v>
      </c>
      <c r="J78" t="str">
        <f>VLOOKUP(B78,菜品输入!A:V,3,FALSE)&amp;","&amp;VLOOKUP(B78,菜品输入!A:V,8,FALSE)&amp;";"&amp;VLOOKUP(B78,菜品输入!A:V,4,FALSE)&amp;","&amp;VLOOKUP(B78,菜品输入!A:V,8,FALSE)&amp;";"&amp;VLOOKUP(B78,菜品输入!A:V,5,FALSE)&amp;","&amp;VLOOKUP(B78,菜品输入!A:V,8,FALSE)&amp;";"&amp;VLOOKUP(B78,菜品输入!A:V,6,FALSE)&amp;","&amp;VLOOKUP(B78,菜品输入!A:V,8,FALSE)&amp;";"&amp;VLOOKUP(B78,菜品输入!A:V,7,FALSE)&amp;","&amp;VLOOKUP(B78,菜品输入!A:V,8,FALSE)</f>
        <v>101007,5;102007,5;103007,5;104007,5;105007,5</v>
      </c>
    </row>
    <row r="79" spans="1:10">
      <c r="A79">
        <v>78</v>
      </c>
      <c r="B79">
        <f t="shared" ref="B79:B124" si="5">B67+1</f>
        <v>7</v>
      </c>
      <c r="C79">
        <f t="shared" ref="C79:C142" si="6">C67</f>
        <v>1</v>
      </c>
      <c r="D79">
        <f t="shared" si="4"/>
        <v>6</v>
      </c>
      <c r="E79" t="str">
        <f>IF(C79=1,VLOOKUP(B79,数据导入!$B:$F,2,FALSE)&amp;","&amp;VLOOKUP(B79,数据导入!$B:$F,3,FALSE)*$D79,VLOOKUP(B79,数据导入!$I:$M,2,FALSE)&amp;","&amp;VLOOKUP(B79,数据导入!$I:$M,3,FALSE)*$D79)</f>
        <v>30002,18</v>
      </c>
      <c r="F79">
        <f>IF(D79=1,VLOOKUP(C79,数据导入!$B:$F,4,FALSE)*$D79,VLOOKUP(C79,数据导入!$I:$M,4,FALSE)*$D79)</f>
        <v>420</v>
      </c>
      <c r="G79">
        <f>IF(E79=1,VLOOKUP(D79,数据导入!$B:$F,5,FALSE)*$D79,VLOOKUP(D79,数据导入!$I:$M,5,FALSE)*$D79)</f>
        <v>60</v>
      </c>
      <c r="H79">
        <f>VLOOKUP(B79,菜品数据!$H:$I,2,FALSE)</f>
        <v>4</v>
      </c>
      <c r="I79" t="str">
        <f>VLOOKUP(D79,数据导入!$P$3:$Q$9,2,FALSE)</f>
        <v>5,6</v>
      </c>
      <c r="J79" t="str">
        <f>VLOOKUP(B79,菜品输入!A:V,3,FALSE)&amp;","&amp;VLOOKUP(B79,菜品输入!A:V,8,FALSE)&amp;";"&amp;VLOOKUP(B79,菜品输入!A:V,4,FALSE)&amp;","&amp;VLOOKUP(B79,菜品输入!A:V,8,FALSE)&amp;";"&amp;VLOOKUP(B79,菜品输入!A:V,5,FALSE)&amp;","&amp;VLOOKUP(B79,菜品输入!A:V,8,FALSE)&amp;";"&amp;VLOOKUP(B79,菜品输入!A:V,6,FALSE)&amp;","&amp;VLOOKUP(B79,菜品输入!A:V,8,FALSE)&amp;";"&amp;VLOOKUP(B79,菜品输入!A:V,7,FALSE)&amp;","&amp;VLOOKUP(B79,菜品输入!A:V,8,FALSE)</f>
        <v>101007,5;102007,5;103007,5;104007,5;105007,5</v>
      </c>
    </row>
    <row r="80" spans="1:10">
      <c r="A80">
        <v>79</v>
      </c>
      <c r="B80">
        <f t="shared" si="5"/>
        <v>7</v>
      </c>
      <c r="C80">
        <f t="shared" si="6"/>
        <v>2</v>
      </c>
      <c r="D80">
        <f t="shared" si="4"/>
        <v>1</v>
      </c>
      <c r="E80" t="str">
        <f>IF(C80=1,VLOOKUP(B80,数据导入!$B:$F,2,FALSE)&amp;","&amp;VLOOKUP(B80,数据导入!$B:$F,3,FALSE)*$D80,VLOOKUP(B80,数据导入!$I:$M,2,FALSE)&amp;","&amp;VLOOKUP(B80,数据导入!$I:$M,3,FALSE)*$D80)</f>
        <v>31002,3</v>
      </c>
      <c r="F80">
        <f>IF(D80=1,VLOOKUP(C80,数据导入!$B:$F,4,FALSE)*$D80,VLOOKUP(C80,数据导入!$I:$M,4,FALSE)*$D80)</f>
        <v>160</v>
      </c>
      <c r="G80">
        <f>IF(E80=1,VLOOKUP(D80,数据导入!$B:$F,5,FALSE)*$D80,VLOOKUP(D80,数据导入!$I:$M,5,FALSE)*$D80)</f>
        <v>5</v>
      </c>
      <c r="H80">
        <f>VLOOKUP(B80,菜品数据!$H:$I,2,FALSE)</f>
        <v>4</v>
      </c>
      <c r="I80">
        <f>VLOOKUP(D80,数据导入!$P$3:$Q$9,2,FALSE)</f>
        <v>1</v>
      </c>
      <c r="J80" t="str">
        <f>VLOOKUP(B80,菜品输入!A:V,3,FALSE)&amp;","&amp;VLOOKUP(B80,菜品输入!A:V,8,FALSE)&amp;";"&amp;VLOOKUP(B80,菜品输入!A:V,4,FALSE)&amp;","&amp;VLOOKUP(B80,菜品输入!A:V,8,FALSE)&amp;";"&amp;VLOOKUP(B80,菜品输入!A:V,5,FALSE)&amp;","&amp;VLOOKUP(B80,菜品输入!A:V,8,FALSE)&amp;";"&amp;VLOOKUP(B80,菜品输入!A:V,6,FALSE)&amp;","&amp;VLOOKUP(B80,菜品输入!A:V,8,FALSE)&amp;";"&amp;VLOOKUP(B80,菜品输入!A:V,7,FALSE)&amp;","&amp;VLOOKUP(B80,菜品输入!A:V,8,FALSE)</f>
        <v>101007,5;102007,5;103007,5;104007,5;105007,5</v>
      </c>
    </row>
    <row r="81" spans="1:10">
      <c r="A81">
        <v>80</v>
      </c>
      <c r="B81">
        <f t="shared" si="5"/>
        <v>7</v>
      </c>
      <c r="C81">
        <f t="shared" si="6"/>
        <v>2</v>
      </c>
      <c r="D81">
        <f t="shared" si="4"/>
        <v>2</v>
      </c>
      <c r="E81" t="str">
        <f>IF(C81=1,VLOOKUP(B81,数据导入!$B:$F,2,FALSE)&amp;","&amp;VLOOKUP(B81,数据导入!$B:$F,3,FALSE)*$D81,VLOOKUP(B81,数据导入!$I:$M,2,FALSE)&amp;","&amp;VLOOKUP(B81,数据导入!$I:$M,3,FALSE)*$D81)</f>
        <v>31002,6</v>
      </c>
      <c r="F81">
        <f>IF(D81=1,VLOOKUP(C81,数据导入!$B:$F,4,FALSE)*$D81,VLOOKUP(C81,数据导入!$I:$M,4,FALSE)*$D81)</f>
        <v>320</v>
      </c>
      <c r="G81">
        <f>IF(E81=1,VLOOKUP(D81,数据导入!$B:$F,5,FALSE)*$D81,VLOOKUP(D81,数据导入!$I:$M,5,FALSE)*$D81)</f>
        <v>10</v>
      </c>
      <c r="H81">
        <f>VLOOKUP(B81,菜品数据!$H:$I,2,FALSE)</f>
        <v>4</v>
      </c>
      <c r="I81" t="str">
        <f>VLOOKUP(D81,数据导入!$P$3:$Q$9,2,FALSE)</f>
        <v>1,2</v>
      </c>
      <c r="J81" t="str">
        <f>VLOOKUP(B81,菜品输入!A:V,3,FALSE)&amp;","&amp;VLOOKUP(B81,菜品输入!A:V,8,FALSE)&amp;";"&amp;VLOOKUP(B81,菜品输入!A:V,4,FALSE)&amp;","&amp;VLOOKUP(B81,菜品输入!A:V,8,FALSE)&amp;";"&amp;VLOOKUP(B81,菜品输入!A:V,5,FALSE)&amp;","&amp;VLOOKUP(B81,菜品输入!A:V,8,FALSE)&amp;";"&amp;VLOOKUP(B81,菜品输入!A:V,6,FALSE)&amp;","&amp;VLOOKUP(B81,菜品输入!A:V,8,FALSE)&amp;";"&amp;VLOOKUP(B81,菜品输入!A:V,7,FALSE)&amp;","&amp;VLOOKUP(B81,菜品输入!A:V,8,FALSE)</f>
        <v>101007,5;102007,5;103007,5;104007,5;105007,5</v>
      </c>
    </row>
    <row r="82" spans="1:10">
      <c r="A82">
        <v>81</v>
      </c>
      <c r="B82">
        <f t="shared" si="5"/>
        <v>7</v>
      </c>
      <c r="C82">
        <f t="shared" si="6"/>
        <v>2</v>
      </c>
      <c r="D82">
        <f t="shared" si="4"/>
        <v>3</v>
      </c>
      <c r="E82" t="str">
        <f>IF(C82=1,VLOOKUP(B82,数据导入!$B:$F,2,FALSE)&amp;","&amp;VLOOKUP(B82,数据导入!$B:$F,3,FALSE)*$D82,VLOOKUP(B82,数据导入!$I:$M,2,FALSE)&amp;","&amp;VLOOKUP(B82,数据导入!$I:$M,3,FALSE)*$D82)</f>
        <v>31002,9</v>
      </c>
      <c r="F82">
        <f>IF(D82=1,VLOOKUP(C82,数据导入!$B:$F,4,FALSE)*$D82,VLOOKUP(C82,数据导入!$I:$M,4,FALSE)*$D82)</f>
        <v>480</v>
      </c>
      <c r="G82">
        <f>IF(E82=1,VLOOKUP(D82,数据导入!$B:$F,5,FALSE)*$D82,VLOOKUP(D82,数据导入!$I:$M,5,FALSE)*$D82)</f>
        <v>30</v>
      </c>
      <c r="H82">
        <f>VLOOKUP(B82,菜品数据!$H:$I,2,FALSE)</f>
        <v>4</v>
      </c>
      <c r="I82" t="str">
        <f>VLOOKUP(D82,数据导入!$P$3:$Q$9,2,FALSE)</f>
        <v>2,3</v>
      </c>
      <c r="J82" t="str">
        <f>VLOOKUP(B82,菜品输入!A:V,3,FALSE)&amp;","&amp;VLOOKUP(B82,菜品输入!A:V,8,FALSE)&amp;";"&amp;VLOOKUP(B82,菜品输入!A:V,4,FALSE)&amp;","&amp;VLOOKUP(B82,菜品输入!A:V,8,FALSE)&amp;";"&amp;VLOOKUP(B82,菜品输入!A:V,5,FALSE)&amp;","&amp;VLOOKUP(B82,菜品输入!A:V,8,FALSE)&amp;";"&amp;VLOOKUP(B82,菜品输入!A:V,6,FALSE)&amp;","&amp;VLOOKUP(B82,菜品输入!A:V,8,FALSE)&amp;";"&amp;VLOOKUP(B82,菜品输入!A:V,7,FALSE)&amp;","&amp;VLOOKUP(B82,菜品输入!A:V,8,FALSE)</f>
        <v>101007,5;102007,5;103007,5;104007,5;105007,5</v>
      </c>
    </row>
    <row r="83" spans="1:10">
      <c r="A83">
        <v>82</v>
      </c>
      <c r="B83">
        <f t="shared" si="5"/>
        <v>7</v>
      </c>
      <c r="C83">
        <f t="shared" si="6"/>
        <v>2</v>
      </c>
      <c r="D83">
        <f t="shared" si="4"/>
        <v>4</v>
      </c>
      <c r="E83" t="str">
        <f>IF(C83=1,VLOOKUP(B83,数据导入!$B:$F,2,FALSE)&amp;","&amp;VLOOKUP(B83,数据导入!$B:$F,3,FALSE)*$D83,VLOOKUP(B83,数据导入!$I:$M,2,FALSE)&amp;","&amp;VLOOKUP(B83,数据导入!$I:$M,3,FALSE)*$D83)</f>
        <v>31002,12</v>
      </c>
      <c r="F83">
        <f>IF(D83=1,VLOOKUP(C83,数据导入!$B:$F,4,FALSE)*$D83,VLOOKUP(C83,数据导入!$I:$M,4,FALSE)*$D83)</f>
        <v>640</v>
      </c>
      <c r="G83">
        <f>IF(E83=1,VLOOKUP(D83,数据导入!$B:$F,5,FALSE)*$D83,VLOOKUP(D83,数据导入!$I:$M,5,FALSE)*$D83)</f>
        <v>40</v>
      </c>
      <c r="H83">
        <f>VLOOKUP(B83,菜品数据!$H:$I,2,FALSE)</f>
        <v>4</v>
      </c>
      <c r="I83" t="str">
        <f>VLOOKUP(D83,数据导入!$P$3:$Q$9,2,FALSE)</f>
        <v>3,4</v>
      </c>
      <c r="J83" t="str">
        <f>VLOOKUP(B83,菜品输入!A:V,3,FALSE)&amp;","&amp;VLOOKUP(B83,菜品输入!A:V,8,FALSE)&amp;";"&amp;VLOOKUP(B83,菜品输入!A:V,4,FALSE)&amp;","&amp;VLOOKUP(B83,菜品输入!A:V,8,FALSE)&amp;";"&amp;VLOOKUP(B83,菜品输入!A:V,5,FALSE)&amp;","&amp;VLOOKUP(B83,菜品输入!A:V,8,FALSE)&amp;";"&amp;VLOOKUP(B83,菜品输入!A:V,6,FALSE)&amp;","&amp;VLOOKUP(B83,菜品输入!A:V,8,FALSE)&amp;";"&amp;VLOOKUP(B83,菜品输入!A:V,7,FALSE)&amp;","&amp;VLOOKUP(B83,菜品输入!A:V,8,FALSE)</f>
        <v>101007,5;102007,5;103007,5;104007,5;105007,5</v>
      </c>
    </row>
    <row r="84" spans="1:10">
      <c r="A84">
        <v>83</v>
      </c>
      <c r="B84">
        <f t="shared" si="5"/>
        <v>7</v>
      </c>
      <c r="C84">
        <f t="shared" si="6"/>
        <v>2</v>
      </c>
      <c r="D84">
        <f t="shared" si="4"/>
        <v>5</v>
      </c>
      <c r="E84" t="str">
        <f>IF(C84=1,VLOOKUP(B84,数据导入!$B:$F,2,FALSE)&amp;","&amp;VLOOKUP(B84,数据导入!$B:$F,3,FALSE)*$D84,VLOOKUP(B84,数据导入!$I:$M,2,FALSE)&amp;","&amp;VLOOKUP(B84,数据导入!$I:$M,3,FALSE)*$D84)</f>
        <v>31002,15</v>
      </c>
      <c r="F84">
        <f>IF(D84=1,VLOOKUP(C84,数据导入!$B:$F,4,FALSE)*$D84,VLOOKUP(C84,数据导入!$I:$M,4,FALSE)*$D84)</f>
        <v>800</v>
      </c>
      <c r="G84">
        <f>IF(E84=1,VLOOKUP(D84,数据导入!$B:$F,5,FALSE)*$D84,VLOOKUP(D84,数据导入!$I:$M,5,FALSE)*$D84)</f>
        <v>50</v>
      </c>
      <c r="H84">
        <f>VLOOKUP(B84,菜品数据!$H:$I,2,FALSE)</f>
        <v>4</v>
      </c>
      <c r="I84" t="str">
        <f>VLOOKUP(D84,数据导入!$P$3:$Q$9,2,FALSE)</f>
        <v>4,5</v>
      </c>
      <c r="J84" t="str">
        <f>VLOOKUP(B84,菜品输入!A:V,3,FALSE)&amp;","&amp;VLOOKUP(B84,菜品输入!A:V,8,FALSE)&amp;";"&amp;VLOOKUP(B84,菜品输入!A:V,4,FALSE)&amp;","&amp;VLOOKUP(B84,菜品输入!A:V,8,FALSE)&amp;";"&amp;VLOOKUP(B84,菜品输入!A:V,5,FALSE)&amp;","&amp;VLOOKUP(B84,菜品输入!A:V,8,FALSE)&amp;";"&amp;VLOOKUP(B84,菜品输入!A:V,6,FALSE)&amp;","&amp;VLOOKUP(B84,菜品输入!A:V,8,FALSE)&amp;";"&amp;VLOOKUP(B84,菜品输入!A:V,7,FALSE)&amp;","&amp;VLOOKUP(B84,菜品输入!A:V,8,FALSE)</f>
        <v>101007,5;102007,5;103007,5;104007,5;105007,5</v>
      </c>
    </row>
    <row r="85" spans="1:10">
      <c r="A85">
        <v>84</v>
      </c>
      <c r="B85">
        <f t="shared" si="5"/>
        <v>7</v>
      </c>
      <c r="C85">
        <f t="shared" si="6"/>
        <v>2</v>
      </c>
      <c r="D85">
        <f t="shared" si="4"/>
        <v>6</v>
      </c>
      <c r="E85" t="str">
        <f>IF(C85=1,VLOOKUP(B85,数据导入!$B:$F,2,FALSE)&amp;","&amp;VLOOKUP(B85,数据导入!$B:$F,3,FALSE)*$D85,VLOOKUP(B85,数据导入!$I:$M,2,FALSE)&amp;","&amp;VLOOKUP(B85,数据导入!$I:$M,3,FALSE)*$D85)</f>
        <v>31002,18</v>
      </c>
      <c r="F85">
        <f>IF(D85=1,VLOOKUP(C85,数据导入!$B:$F,4,FALSE)*$D85,VLOOKUP(C85,数据导入!$I:$M,4,FALSE)*$D85)</f>
        <v>960</v>
      </c>
      <c r="G85">
        <f>IF(E85=1,VLOOKUP(D85,数据导入!$B:$F,5,FALSE)*$D85,VLOOKUP(D85,数据导入!$I:$M,5,FALSE)*$D85)</f>
        <v>60</v>
      </c>
      <c r="H85">
        <f>VLOOKUP(B85,菜品数据!$H:$I,2,FALSE)</f>
        <v>4</v>
      </c>
      <c r="I85" t="str">
        <f>VLOOKUP(D85,数据导入!$P$3:$Q$9,2,FALSE)</f>
        <v>5,6</v>
      </c>
      <c r="J85" t="str">
        <f>VLOOKUP(B85,菜品输入!A:V,3,FALSE)&amp;","&amp;VLOOKUP(B85,菜品输入!A:V,8,FALSE)&amp;";"&amp;VLOOKUP(B85,菜品输入!A:V,4,FALSE)&amp;","&amp;VLOOKUP(B85,菜品输入!A:V,8,FALSE)&amp;";"&amp;VLOOKUP(B85,菜品输入!A:V,5,FALSE)&amp;","&amp;VLOOKUP(B85,菜品输入!A:V,8,FALSE)&amp;";"&amp;VLOOKUP(B85,菜品输入!A:V,6,FALSE)&amp;","&amp;VLOOKUP(B85,菜品输入!A:V,8,FALSE)&amp;";"&amp;VLOOKUP(B85,菜品输入!A:V,7,FALSE)&amp;","&amp;VLOOKUP(B85,菜品输入!A:V,8,FALSE)</f>
        <v>101007,5;102007,5;103007,5;104007,5;105007,5</v>
      </c>
    </row>
    <row r="86" spans="1:10">
      <c r="A86">
        <v>85</v>
      </c>
      <c r="B86">
        <f t="shared" si="5"/>
        <v>8</v>
      </c>
      <c r="C86">
        <f t="shared" si="6"/>
        <v>1</v>
      </c>
      <c r="D86">
        <f t="shared" si="4"/>
        <v>1</v>
      </c>
      <c r="E86" t="str">
        <f>IF(C86=1,VLOOKUP(B86,数据导入!$B:$F,2,FALSE)&amp;","&amp;VLOOKUP(B86,数据导入!$B:$F,3,FALSE)*$D86,VLOOKUP(B86,数据导入!$I:$M,2,FALSE)&amp;","&amp;VLOOKUP(B86,数据导入!$I:$M,3,FALSE)*$D86)</f>
        <v>30002,3</v>
      </c>
      <c r="F86">
        <f>IF(D86=1,VLOOKUP(C86,数据导入!$B:$F,4,FALSE)*$D86,VLOOKUP(C86,数据导入!$I:$M,4,FALSE)*$D86)</f>
        <v>70</v>
      </c>
      <c r="G86">
        <f>IF(E86=1,VLOOKUP(D86,数据导入!$B:$F,5,FALSE)*$D86,VLOOKUP(D86,数据导入!$I:$M,5,FALSE)*$D86)</f>
        <v>5</v>
      </c>
      <c r="H86">
        <f>VLOOKUP(B86,菜品数据!$H:$I,2,FALSE)</f>
        <v>4</v>
      </c>
      <c r="I86">
        <f>VLOOKUP(D86,数据导入!$P$3:$Q$9,2,FALSE)</f>
        <v>1</v>
      </c>
      <c r="J86" t="str">
        <f>VLOOKUP(B86,菜品输入!A:V,3,FALSE)&amp;","&amp;VLOOKUP(B86,菜品输入!A:V,8,FALSE)&amp;";"&amp;VLOOKUP(B86,菜品输入!A:V,4,FALSE)&amp;","&amp;VLOOKUP(B86,菜品输入!A:V,8,FALSE)&amp;";"&amp;VLOOKUP(B86,菜品输入!A:V,5,FALSE)&amp;","&amp;VLOOKUP(B86,菜品输入!A:V,8,FALSE)&amp;";"&amp;VLOOKUP(B86,菜品输入!A:V,6,FALSE)&amp;","&amp;VLOOKUP(B86,菜品输入!A:V,8,FALSE)&amp;";"&amp;VLOOKUP(B86,菜品输入!A:V,7,FALSE)&amp;","&amp;VLOOKUP(B86,菜品输入!A:V,8,FALSE)</f>
        <v>101008,5;102008,5;103008,5;104008,5;105008,5</v>
      </c>
    </row>
    <row r="87" spans="1:10">
      <c r="A87">
        <v>86</v>
      </c>
      <c r="B87">
        <f t="shared" si="5"/>
        <v>8</v>
      </c>
      <c r="C87">
        <f t="shared" si="6"/>
        <v>1</v>
      </c>
      <c r="D87">
        <f t="shared" si="4"/>
        <v>2</v>
      </c>
      <c r="E87" t="str">
        <f>IF(C87=1,VLOOKUP(B87,数据导入!$B:$F,2,FALSE)&amp;","&amp;VLOOKUP(B87,数据导入!$B:$F,3,FALSE)*$D87,VLOOKUP(B87,数据导入!$I:$M,2,FALSE)&amp;","&amp;VLOOKUP(B87,数据导入!$I:$M,3,FALSE)*$D87)</f>
        <v>30002,6</v>
      </c>
      <c r="F87">
        <f>IF(D87=1,VLOOKUP(C87,数据导入!$B:$F,4,FALSE)*$D87,VLOOKUP(C87,数据导入!$I:$M,4,FALSE)*$D87)</f>
        <v>140</v>
      </c>
      <c r="G87">
        <f>IF(E87=1,VLOOKUP(D87,数据导入!$B:$F,5,FALSE)*$D87,VLOOKUP(D87,数据导入!$I:$M,5,FALSE)*$D87)</f>
        <v>10</v>
      </c>
      <c r="H87">
        <f>VLOOKUP(B87,菜品数据!$H:$I,2,FALSE)</f>
        <v>4</v>
      </c>
      <c r="I87" t="str">
        <f>VLOOKUP(D87,数据导入!$P$3:$Q$9,2,FALSE)</f>
        <v>1,2</v>
      </c>
      <c r="J87" t="str">
        <f>VLOOKUP(B87,菜品输入!A:V,3,FALSE)&amp;","&amp;VLOOKUP(B87,菜品输入!A:V,8,FALSE)&amp;";"&amp;VLOOKUP(B87,菜品输入!A:V,4,FALSE)&amp;","&amp;VLOOKUP(B87,菜品输入!A:V,8,FALSE)&amp;";"&amp;VLOOKUP(B87,菜品输入!A:V,5,FALSE)&amp;","&amp;VLOOKUP(B87,菜品输入!A:V,8,FALSE)&amp;";"&amp;VLOOKUP(B87,菜品输入!A:V,6,FALSE)&amp;","&amp;VLOOKUP(B87,菜品输入!A:V,8,FALSE)&amp;";"&amp;VLOOKUP(B87,菜品输入!A:V,7,FALSE)&amp;","&amp;VLOOKUP(B87,菜品输入!A:V,8,FALSE)</f>
        <v>101008,5;102008,5;103008,5;104008,5;105008,5</v>
      </c>
    </row>
    <row r="88" spans="1:10">
      <c r="A88">
        <v>87</v>
      </c>
      <c r="B88">
        <f t="shared" si="5"/>
        <v>8</v>
      </c>
      <c r="C88">
        <f t="shared" si="6"/>
        <v>1</v>
      </c>
      <c r="D88">
        <f t="shared" si="4"/>
        <v>3</v>
      </c>
      <c r="E88" t="str">
        <f>IF(C88=1,VLOOKUP(B88,数据导入!$B:$F,2,FALSE)&amp;","&amp;VLOOKUP(B88,数据导入!$B:$F,3,FALSE)*$D88,VLOOKUP(B88,数据导入!$I:$M,2,FALSE)&amp;","&amp;VLOOKUP(B88,数据导入!$I:$M,3,FALSE)*$D88)</f>
        <v>30002,9</v>
      </c>
      <c r="F88">
        <f>IF(D88=1,VLOOKUP(C88,数据导入!$B:$F,4,FALSE)*$D88,VLOOKUP(C88,数据导入!$I:$M,4,FALSE)*$D88)</f>
        <v>210</v>
      </c>
      <c r="G88">
        <f>IF(E88=1,VLOOKUP(D88,数据导入!$B:$F,5,FALSE)*$D88,VLOOKUP(D88,数据导入!$I:$M,5,FALSE)*$D88)</f>
        <v>30</v>
      </c>
      <c r="H88">
        <f>VLOOKUP(B88,菜品数据!$H:$I,2,FALSE)</f>
        <v>4</v>
      </c>
      <c r="I88" t="str">
        <f>VLOOKUP(D88,数据导入!$P$3:$Q$9,2,FALSE)</f>
        <v>2,3</v>
      </c>
      <c r="J88" t="str">
        <f>VLOOKUP(B88,菜品输入!A:V,3,FALSE)&amp;","&amp;VLOOKUP(B88,菜品输入!A:V,8,FALSE)&amp;";"&amp;VLOOKUP(B88,菜品输入!A:V,4,FALSE)&amp;","&amp;VLOOKUP(B88,菜品输入!A:V,8,FALSE)&amp;";"&amp;VLOOKUP(B88,菜品输入!A:V,5,FALSE)&amp;","&amp;VLOOKUP(B88,菜品输入!A:V,8,FALSE)&amp;";"&amp;VLOOKUP(B88,菜品输入!A:V,6,FALSE)&amp;","&amp;VLOOKUP(B88,菜品输入!A:V,8,FALSE)&amp;";"&amp;VLOOKUP(B88,菜品输入!A:V,7,FALSE)&amp;","&amp;VLOOKUP(B88,菜品输入!A:V,8,FALSE)</f>
        <v>101008,5;102008,5;103008,5;104008,5;105008,5</v>
      </c>
    </row>
    <row r="89" spans="1:10">
      <c r="A89">
        <v>88</v>
      </c>
      <c r="B89">
        <f t="shared" si="5"/>
        <v>8</v>
      </c>
      <c r="C89">
        <f t="shared" si="6"/>
        <v>1</v>
      </c>
      <c r="D89">
        <f t="shared" si="4"/>
        <v>4</v>
      </c>
      <c r="E89" t="str">
        <f>IF(C89=1,VLOOKUP(B89,数据导入!$B:$F,2,FALSE)&amp;","&amp;VLOOKUP(B89,数据导入!$B:$F,3,FALSE)*$D89,VLOOKUP(B89,数据导入!$I:$M,2,FALSE)&amp;","&amp;VLOOKUP(B89,数据导入!$I:$M,3,FALSE)*$D89)</f>
        <v>30002,12</v>
      </c>
      <c r="F89">
        <f>IF(D89=1,VLOOKUP(C89,数据导入!$B:$F,4,FALSE)*$D89,VLOOKUP(C89,数据导入!$I:$M,4,FALSE)*$D89)</f>
        <v>280</v>
      </c>
      <c r="G89">
        <f>IF(E89=1,VLOOKUP(D89,数据导入!$B:$F,5,FALSE)*$D89,VLOOKUP(D89,数据导入!$I:$M,5,FALSE)*$D89)</f>
        <v>40</v>
      </c>
      <c r="H89">
        <f>VLOOKUP(B89,菜品数据!$H:$I,2,FALSE)</f>
        <v>4</v>
      </c>
      <c r="I89" t="str">
        <f>VLOOKUP(D89,数据导入!$P$3:$Q$9,2,FALSE)</f>
        <v>3,4</v>
      </c>
      <c r="J89" t="str">
        <f>VLOOKUP(B89,菜品输入!A:V,3,FALSE)&amp;","&amp;VLOOKUP(B89,菜品输入!A:V,8,FALSE)&amp;";"&amp;VLOOKUP(B89,菜品输入!A:V,4,FALSE)&amp;","&amp;VLOOKUP(B89,菜品输入!A:V,8,FALSE)&amp;";"&amp;VLOOKUP(B89,菜品输入!A:V,5,FALSE)&amp;","&amp;VLOOKUP(B89,菜品输入!A:V,8,FALSE)&amp;";"&amp;VLOOKUP(B89,菜品输入!A:V,6,FALSE)&amp;","&amp;VLOOKUP(B89,菜品输入!A:V,8,FALSE)&amp;";"&amp;VLOOKUP(B89,菜品输入!A:V,7,FALSE)&amp;","&amp;VLOOKUP(B89,菜品输入!A:V,8,FALSE)</f>
        <v>101008,5;102008,5;103008,5;104008,5;105008,5</v>
      </c>
    </row>
    <row r="90" spans="1:10">
      <c r="A90">
        <v>89</v>
      </c>
      <c r="B90">
        <f t="shared" si="5"/>
        <v>8</v>
      </c>
      <c r="C90">
        <f t="shared" si="6"/>
        <v>1</v>
      </c>
      <c r="D90">
        <f t="shared" si="4"/>
        <v>5</v>
      </c>
      <c r="E90" t="str">
        <f>IF(C90=1,VLOOKUP(B90,数据导入!$B:$F,2,FALSE)&amp;","&amp;VLOOKUP(B90,数据导入!$B:$F,3,FALSE)*$D90,VLOOKUP(B90,数据导入!$I:$M,2,FALSE)&amp;","&amp;VLOOKUP(B90,数据导入!$I:$M,3,FALSE)*$D90)</f>
        <v>30002,15</v>
      </c>
      <c r="F90">
        <f>IF(D90=1,VLOOKUP(C90,数据导入!$B:$F,4,FALSE)*$D90,VLOOKUP(C90,数据导入!$I:$M,4,FALSE)*$D90)</f>
        <v>350</v>
      </c>
      <c r="G90">
        <f>IF(E90=1,VLOOKUP(D90,数据导入!$B:$F,5,FALSE)*$D90,VLOOKUP(D90,数据导入!$I:$M,5,FALSE)*$D90)</f>
        <v>50</v>
      </c>
      <c r="H90">
        <f>VLOOKUP(B90,菜品数据!$H:$I,2,FALSE)</f>
        <v>4</v>
      </c>
      <c r="I90" t="str">
        <f>VLOOKUP(D90,数据导入!$P$3:$Q$9,2,FALSE)</f>
        <v>4,5</v>
      </c>
      <c r="J90" t="str">
        <f>VLOOKUP(B90,菜品输入!A:V,3,FALSE)&amp;","&amp;VLOOKUP(B90,菜品输入!A:V,8,FALSE)&amp;";"&amp;VLOOKUP(B90,菜品输入!A:V,4,FALSE)&amp;","&amp;VLOOKUP(B90,菜品输入!A:V,8,FALSE)&amp;";"&amp;VLOOKUP(B90,菜品输入!A:V,5,FALSE)&amp;","&amp;VLOOKUP(B90,菜品输入!A:V,8,FALSE)&amp;";"&amp;VLOOKUP(B90,菜品输入!A:V,6,FALSE)&amp;","&amp;VLOOKUP(B90,菜品输入!A:V,8,FALSE)&amp;";"&amp;VLOOKUP(B90,菜品输入!A:V,7,FALSE)&amp;","&amp;VLOOKUP(B90,菜品输入!A:V,8,FALSE)</f>
        <v>101008,5;102008,5;103008,5;104008,5;105008,5</v>
      </c>
    </row>
    <row r="91" spans="1:10">
      <c r="A91">
        <v>90</v>
      </c>
      <c r="B91">
        <f t="shared" si="5"/>
        <v>8</v>
      </c>
      <c r="C91">
        <f t="shared" si="6"/>
        <v>1</v>
      </c>
      <c r="D91">
        <f t="shared" si="4"/>
        <v>6</v>
      </c>
      <c r="E91" t="str">
        <f>IF(C91=1,VLOOKUP(B91,数据导入!$B:$F,2,FALSE)&amp;","&amp;VLOOKUP(B91,数据导入!$B:$F,3,FALSE)*$D91,VLOOKUP(B91,数据导入!$I:$M,2,FALSE)&amp;","&amp;VLOOKUP(B91,数据导入!$I:$M,3,FALSE)*$D91)</f>
        <v>30002,18</v>
      </c>
      <c r="F91">
        <f>IF(D91=1,VLOOKUP(C91,数据导入!$B:$F,4,FALSE)*$D91,VLOOKUP(C91,数据导入!$I:$M,4,FALSE)*$D91)</f>
        <v>420</v>
      </c>
      <c r="G91">
        <f>IF(E91=1,VLOOKUP(D91,数据导入!$B:$F,5,FALSE)*$D91,VLOOKUP(D91,数据导入!$I:$M,5,FALSE)*$D91)</f>
        <v>60</v>
      </c>
      <c r="H91">
        <f>VLOOKUP(B91,菜品数据!$H:$I,2,FALSE)</f>
        <v>4</v>
      </c>
      <c r="I91" t="str">
        <f>VLOOKUP(D91,数据导入!$P$3:$Q$9,2,FALSE)</f>
        <v>5,6</v>
      </c>
      <c r="J91" t="str">
        <f>VLOOKUP(B91,菜品输入!A:V,3,FALSE)&amp;","&amp;VLOOKUP(B91,菜品输入!A:V,8,FALSE)&amp;";"&amp;VLOOKUP(B91,菜品输入!A:V,4,FALSE)&amp;","&amp;VLOOKUP(B91,菜品输入!A:V,8,FALSE)&amp;";"&amp;VLOOKUP(B91,菜品输入!A:V,5,FALSE)&amp;","&amp;VLOOKUP(B91,菜品输入!A:V,8,FALSE)&amp;";"&amp;VLOOKUP(B91,菜品输入!A:V,6,FALSE)&amp;","&amp;VLOOKUP(B91,菜品输入!A:V,8,FALSE)&amp;";"&amp;VLOOKUP(B91,菜品输入!A:V,7,FALSE)&amp;","&amp;VLOOKUP(B91,菜品输入!A:V,8,FALSE)</f>
        <v>101008,5;102008,5;103008,5;104008,5;105008,5</v>
      </c>
    </row>
    <row r="92" spans="1:10">
      <c r="A92">
        <v>91</v>
      </c>
      <c r="B92">
        <f t="shared" si="5"/>
        <v>8</v>
      </c>
      <c r="C92">
        <f t="shared" si="6"/>
        <v>2</v>
      </c>
      <c r="D92">
        <f t="shared" si="4"/>
        <v>1</v>
      </c>
      <c r="E92" t="str">
        <f>IF(C92=1,VLOOKUP(B92,数据导入!$B:$F,2,FALSE)&amp;","&amp;VLOOKUP(B92,数据导入!$B:$F,3,FALSE)*$D92,VLOOKUP(B92,数据导入!$I:$M,2,FALSE)&amp;","&amp;VLOOKUP(B92,数据导入!$I:$M,3,FALSE)*$D92)</f>
        <v>31002,3</v>
      </c>
      <c r="F92">
        <f>IF(D92=1,VLOOKUP(C92,数据导入!$B:$F,4,FALSE)*$D92,VLOOKUP(C92,数据导入!$I:$M,4,FALSE)*$D92)</f>
        <v>160</v>
      </c>
      <c r="G92">
        <f>IF(E92=1,VLOOKUP(D92,数据导入!$B:$F,5,FALSE)*$D92,VLOOKUP(D92,数据导入!$I:$M,5,FALSE)*$D92)</f>
        <v>5</v>
      </c>
      <c r="H92">
        <f>VLOOKUP(B92,菜品数据!$H:$I,2,FALSE)</f>
        <v>4</v>
      </c>
      <c r="I92">
        <f>VLOOKUP(D92,数据导入!$P$3:$Q$9,2,FALSE)</f>
        <v>1</v>
      </c>
      <c r="J92" t="str">
        <f>VLOOKUP(B92,菜品输入!A:V,3,FALSE)&amp;","&amp;VLOOKUP(B92,菜品输入!A:V,8,FALSE)&amp;";"&amp;VLOOKUP(B92,菜品输入!A:V,4,FALSE)&amp;","&amp;VLOOKUP(B92,菜品输入!A:V,8,FALSE)&amp;";"&amp;VLOOKUP(B92,菜品输入!A:V,5,FALSE)&amp;","&amp;VLOOKUP(B92,菜品输入!A:V,8,FALSE)&amp;";"&amp;VLOOKUP(B92,菜品输入!A:V,6,FALSE)&amp;","&amp;VLOOKUP(B92,菜品输入!A:V,8,FALSE)&amp;";"&amp;VLOOKUP(B92,菜品输入!A:V,7,FALSE)&amp;","&amp;VLOOKUP(B92,菜品输入!A:V,8,FALSE)</f>
        <v>101008,5;102008,5;103008,5;104008,5;105008,5</v>
      </c>
    </row>
    <row r="93" spans="1:10">
      <c r="A93">
        <v>92</v>
      </c>
      <c r="B93">
        <f t="shared" si="5"/>
        <v>8</v>
      </c>
      <c r="C93">
        <f t="shared" si="6"/>
        <v>2</v>
      </c>
      <c r="D93">
        <f t="shared" si="4"/>
        <v>2</v>
      </c>
      <c r="E93" t="str">
        <f>IF(C93=1,VLOOKUP(B93,数据导入!$B:$F,2,FALSE)&amp;","&amp;VLOOKUP(B93,数据导入!$B:$F,3,FALSE)*$D93,VLOOKUP(B93,数据导入!$I:$M,2,FALSE)&amp;","&amp;VLOOKUP(B93,数据导入!$I:$M,3,FALSE)*$D93)</f>
        <v>31002,6</v>
      </c>
      <c r="F93">
        <f>IF(D93=1,VLOOKUP(C93,数据导入!$B:$F,4,FALSE)*$D93,VLOOKUP(C93,数据导入!$I:$M,4,FALSE)*$D93)</f>
        <v>320</v>
      </c>
      <c r="G93">
        <f>IF(E93=1,VLOOKUP(D93,数据导入!$B:$F,5,FALSE)*$D93,VLOOKUP(D93,数据导入!$I:$M,5,FALSE)*$D93)</f>
        <v>10</v>
      </c>
      <c r="H93">
        <f>VLOOKUP(B93,菜品数据!$H:$I,2,FALSE)</f>
        <v>4</v>
      </c>
      <c r="I93" t="str">
        <f>VLOOKUP(D93,数据导入!$P$3:$Q$9,2,FALSE)</f>
        <v>1,2</v>
      </c>
      <c r="J93" t="str">
        <f>VLOOKUP(B93,菜品输入!A:V,3,FALSE)&amp;","&amp;VLOOKUP(B93,菜品输入!A:V,8,FALSE)&amp;";"&amp;VLOOKUP(B93,菜品输入!A:V,4,FALSE)&amp;","&amp;VLOOKUP(B93,菜品输入!A:V,8,FALSE)&amp;";"&amp;VLOOKUP(B93,菜品输入!A:V,5,FALSE)&amp;","&amp;VLOOKUP(B93,菜品输入!A:V,8,FALSE)&amp;";"&amp;VLOOKUP(B93,菜品输入!A:V,6,FALSE)&amp;","&amp;VLOOKUP(B93,菜品输入!A:V,8,FALSE)&amp;";"&amp;VLOOKUP(B93,菜品输入!A:V,7,FALSE)&amp;","&amp;VLOOKUP(B93,菜品输入!A:V,8,FALSE)</f>
        <v>101008,5;102008,5;103008,5;104008,5;105008,5</v>
      </c>
    </row>
    <row r="94" spans="1:10">
      <c r="A94">
        <v>93</v>
      </c>
      <c r="B94">
        <f t="shared" si="5"/>
        <v>8</v>
      </c>
      <c r="C94">
        <f t="shared" si="6"/>
        <v>2</v>
      </c>
      <c r="D94">
        <f t="shared" si="4"/>
        <v>3</v>
      </c>
      <c r="E94" t="str">
        <f>IF(C94=1,VLOOKUP(B94,数据导入!$B:$F,2,FALSE)&amp;","&amp;VLOOKUP(B94,数据导入!$B:$F,3,FALSE)*$D94,VLOOKUP(B94,数据导入!$I:$M,2,FALSE)&amp;","&amp;VLOOKUP(B94,数据导入!$I:$M,3,FALSE)*$D94)</f>
        <v>31002,9</v>
      </c>
      <c r="F94">
        <f>IF(D94=1,VLOOKUP(C94,数据导入!$B:$F,4,FALSE)*$D94,VLOOKUP(C94,数据导入!$I:$M,4,FALSE)*$D94)</f>
        <v>480</v>
      </c>
      <c r="G94">
        <f>IF(E94=1,VLOOKUP(D94,数据导入!$B:$F,5,FALSE)*$D94,VLOOKUP(D94,数据导入!$I:$M,5,FALSE)*$D94)</f>
        <v>30</v>
      </c>
      <c r="H94">
        <f>VLOOKUP(B94,菜品数据!$H:$I,2,FALSE)</f>
        <v>4</v>
      </c>
      <c r="I94" t="str">
        <f>VLOOKUP(D94,数据导入!$P$3:$Q$9,2,FALSE)</f>
        <v>2,3</v>
      </c>
      <c r="J94" t="str">
        <f>VLOOKUP(B94,菜品输入!A:V,3,FALSE)&amp;","&amp;VLOOKUP(B94,菜品输入!A:V,8,FALSE)&amp;";"&amp;VLOOKUP(B94,菜品输入!A:V,4,FALSE)&amp;","&amp;VLOOKUP(B94,菜品输入!A:V,8,FALSE)&amp;";"&amp;VLOOKUP(B94,菜品输入!A:V,5,FALSE)&amp;","&amp;VLOOKUP(B94,菜品输入!A:V,8,FALSE)&amp;";"&amp;VLOOKUP(B94,菜品输入!A:V,6,FALSE)&amp;","&amp;VLOOKUP(B94,菜品输入!A:V,8,FALSE)&amp;";"&amp;VLOOKUP(B94,菜品输入!A:V,7,FALSE)&amp;","&amp;VLOOKUP(B94,菜品输入!A:V,8,FALSE)</f>
        <v>101008,5;102008,5;103008,5;104008,5;105008,5</v>
      </c>
    </row>
    <row r="95" spans="1:10">
      <c r="A95">
        <v>94</v>
      </c>
      <c r="B95">
        <f t="shared" si="5"/>
        <v>8</v>
      </c>
      <c r="C95">
        <f t="shared" si="6"/>
        <v>2</v>
      </c>
      <c r="D95">
        <f t="shared" si="4"/>
        <v>4</v>
      </c>
      <c r="E95" t="str">
        <f>IF(C95=1,VLOOKUP(B95,数据导入!$B:$F,2,FALSE)&amp;","&amp;VLOOKUP(B95,数据导入!$B:$F,3,FALSE)*$D95,VLOOKUP(B95,数据导入!$I:$M,2,FALSE)&amp;","&amp;VLOOKUP(B95,数据导入!$I:$M,3,FALSE)*$D95)</f>
        <v>31002,12</v>
      </c>
      <c r="F95">
        <f>IF(D95=1,VLOOKUP(C95,数据导入!$B:$F,4,FALSE)*$D95,VLOOKUP(C95,数据导入!$I:$M,4,FALSE)*$D95)</f>
        <v>640</v>
      </c>
      <c r="G95">
        <f>IF(E95=1,VLOOKUP(D95,数据导入!$B:$F,5,FALSE)*$D95,VLOOKUP(D95,数据导入!$I:$M,5,FALSE)*$D95)</f>
        <v>40</v>
      </c>
      <c r="H95">
        <f>VLOOKUP(B95,菜品数据!$H:$I,2,FALSE)</f>
        <v>4</v>
      </c>
      <c r="I95" t="str">
        <f>VLOOKUP(D95,数据导入!$P$3:$Q$9,2,FALSE)</f>
        <v>3,4</v>
      </c>
      <c r="J95" t="str">
        <f>VLOOKUP(B95,菜品输入!A:V,3,FALSE)&amp;","&amp;VLOOKUP(B95,菜品输入!A:V,8,FALSE)&amp;";"&amp;VLOOKUP(B95,菜品输入!A:V,4,FALSE)&amp;","&amp;VLOOKUP(B95,菜品输入!A:V,8,FALSE)&amp;";"&amp;VLOOKUP(B95,菜品输入!A:V,5,FALSE)&amp;","&amp;VLOOKUP(B95,菜品输入!A:V,8,FALSE)&amp;";"&amp;VLOOKUP(B95,菜品输入!A:V,6,FALSE)&amp;","&amp;VLOOKUP(B95,菜品输入!A:V,8,FALSE)&amp;";"&amp;VLOOKUP(B95,菜品输入!A:V,7,FALSE)&amp;","&amp;VLOOKUP(B95,菜品输入!A:V,8,FALSE)</f>
        <v>101008,5;102008,5;103008,5;104008,5;105008,5</v>
      </c>
    </row>
    <row r="96" spans="1:10">
      <c r="A96">
        <v>95</v>
      </c>
      <c r="B96">
        <f t="shared" si="5"/>
        <v>8</v>
      </c>
      <c r="C96">
        <f t="shared" si="6"/>
        <v>2</v>
      </c>
      <c r="D96">
        <f t="shared" si="4"/>
        <v>5</v>
      </c>
      <c r="E96" t="str">
        <f>IF(C96=1,VLOOKUP(B96,数据导入!$B:$F,2,FALSE)&amp;","&amp;VLOOKUP(B96,数据导入!$B:$F,3,FALSE)*$D96,VLOOKUP(B96,数据导入!$I:$M,2,FALSE)&amp;","&amp;VLOOKUP(B96,数据导入!$I:$M,3,FALSE)*$D96)</f>
        <v>31002,15</v>
      </c>
      <c r="F96">
        <f>IF(D96=1,VLOOKUP(C96,数据导入!$B:$F,4,FALSE)*$D96,VLOOKUP(C96,数据导入!$I:$M,4,FALSE)*$D96)</f>
        <v>800</v>
      </c>
      <c r="G96">
        <f>IF(E96=1,VLOOKUP(D96,数据导入!$B:$F,5,FALSE)*$D96,VLOOKUP(D96,数据导入!$I:$M,5,FALSE)*$D96)</f>
        <v>50</v>
      </c>
      <c r="H96">
        <f>VLOOKUP(B96,菜品数据!$H:$I,2,FALSE)</f>
        <v>4</v>
      </c>
      <c r="I96" t="str">
        <f>VLOOKUP(D96,数据导入!$P$3:$Q$9,2,FALSE)</f>
        <v>4,5</v>
      </c>
      <c r="J96" t="str">
        <f>VLOOKUP(B96,菜品输入!A:V,3,FALSE)&amp;","&amp;VLOOKUP(B96,菜品输入!A:V,8,FALSE)&amp;";"&amp;VLOOKUP(B96,菜品输入!A:V,4,FALSE)&amp;","&amp;VLOOKUP(B96,菜品输入!A:V,8,FALSE)&amp;";"&amp;VLOOKUP(B96,菜品输入!A:V,5,FALSE)&amp;","&amp;VLOOKUP(B96,菜品输入!A:V,8,FALSE)&amp;";"&amp;VLOOKUP(B96,菜品输入!A:V,6,FALSE)&amp;","&amp;VLOOKUP(B96,菜品输入!A:V,8,FALSE)&amp;";"&amp;VLOOKUP(B96,菜品输入!A:V,7,FALSE)&amp;","&amp;VLOOKUP(B96,菜品输入!A:V,8,FALSE)</f>
        <v>101008,5;102008,5;103008,5;104008,5;105008,5</v>
      </c>
    </row>
    <row r="97" spans="1:10">
      <c r="A97">
        <v>96</v>
      </c>
      <c r="B97">
        <f t="shared" si="5"/>
        <v>8</v>
      </c>
      <c r="C97">
        <f t="shared" si="6"/>
        <v>2</v>
      </c>
      <c r="D97">
        <f t="shared" si="4"/>
        <v>6</v>
      </c>
      <c r="E97" t="str">
        <f>IF(C97=1,VLOOKUP(B97,数据导入!$B:$F,2,FALSE)&amp;","&amp;VLOOKUP(B97,数据导入!$B:$F,3,FALSE)*$D97,VLOOKUP(B97,数据导入!$I:$M,2,FALSE)&amp;","&amp;VLOOKUP(B97,数据导入!$I:$M,3,FALSE)*$D97)</f>
        <v>31002,18</v>
      </c>
      <c r="F97">
        <f>IF(D97=1,VLOOKUP(C97,数据导入!$B:$F,4,FALSE)*$D97,VLOOKUP(C97,数据导入!$I:$M,4,FALSE)*$D97)</f>
        <v>960</v>
      </c>
      <c r="G97">
        <f>IF(E97=1,VLOOKUP(D97,数据导入!$B:$F,5,FALSE)*$D97,VLOOKUP(D97,数据导入!$I:$M,5,FALSE)*$D97)</f>
        <v>60</v>
      </c>
      <c r="H97">
        <f>VLOOKUP(B97,菜品数据!$H:$I,2,FALSE)</f>
        <v>4</v>
      </c>
      <c r="I97" t="str">
        <f>VLOOKUP(D97,数据导入!$P$3:$Q$9,2,FALSE)</f>
        <v>5,6</v>
      </c>
      <c r="J97" t="str">
        <f>VLOOKUP(B97,菜品输入!A:V,3,FALSE)&amp;","&amp;VLOOKUP(B97,菜品输入!A:V,8,FALSE)&amp;";"&amp;VLOOKUP(B97,菜品输入!A:V,4,FALSE)&amp;","&amp;VLOOKUP(B97,菜品输入!A:V,8,FALSE)&amp;";"&amp;VLOOKUP(B97,菜品输入!A:V,5,FALSE)&amp;","&amp;VLOOKUP(B97,菜品输入!A:V,8,FALSE)&amp;";"&amp;VLOOKUP(B97,菜品输入!A:V,6,FALSE)&amp;","&amp;VLOOKUP(B97,菜品输入!A:V,8,FALSE)&amp;";"&amp;VLOOKUP(B97,菜品输入!A:V,7,FALSE)&amp;","&amp;VLOOKUP(B97,菜品输入!A:V,8,FALSE)</f>
        <v>101008,5;102008,5;103008,5;104008,5;105008,5</v>
      </c>
    </row>
    <row r="98" spans="1:10">
      <c r="A98">
        <v>97</v>
      </c>
      <c r="B98">
        <f t="shared" si="5"/>
        <v>9</v>
      </c>
      <c r="C98">
        <f t="shared" si="6"/>
        <v>1</v>
      </c>
      <c r="D98">
        <f t="shared" si="4"/>
        <v>1</v>
      </c>
      <c r="E98" t="str">
        <f>IF(C98=1,VLOOKUP(B98,数据导入!$B:$F,2,FALSE)&amp;","&amp;VLOOKUP(B98,数据导入!$B:$F,3,FALSE)*$D98,VLOOKUP(B98,数据导入!$I:$M,2,FALSE)&amp;","&amp;VLOOKUP(B98,数据导入!$I:$M,3,FALSE)*$D98)</f>
        <v>30002,4</v>
      </c>
      <c r="F98">
        <f>IF(D98=1,VLOOKUP(C98,数据导入!$B:$F,4,FALSE)*$D98,VLOOKUP(C98,数据导入!$I:$M,4,FALSE)*$D98)</f>
        <v>70</v>
      </c>
      <c r="G98">
        <f>IF(E98=1,VLOOKUP(D98,数据导入!$B:$F,5,FALSE)*$D98,VLOOKUP(D98,数据导入!$I:$M,5,FALSE)*$D98)</f>
        <v>5</v>
      </c>
      <c r="H98">
        <f>VLOOKUP(B98,菜品数据!$H:$I,2,FALSE)</f>
        <v>4</v>
      </c>
      <c r="I98">
        <f>VLOOKUP(D98,数据导入!$P$3:$Q$9,2,FALSE)</f>
        <v>1</v>
      </c>
      <c r="J98" t="str">
        <f>VLOOKUP(B98,菜品输入!A:V,3,FALSE)&amp;","&amp;VLOOKUP(B98,菜品输入!A:V,8,FALSE)&amp;";"&amp;VLOOKUP(B98,菜品输入!A:V,4,FALSE)&amp;","&amp;VLOOKUP(B98,菜品输入!A:V,8,FALSE)&amp;";"&amp;VLOOKUP(B98,菜品输入!A:V,5,FALSE)&amp;","&amp;VLOOKUP(B98,菜品输入!A:V,8,FALSE)&amp;";"&amp;VLOOKUP(B98,菜品输入!A:V,6,FALSE)&amp;","&amp;VLOOKUP(B98,菜品输入!A:V,8,FALSE)&amp;";"&amp;VLOOKUP(B98,菜品输入!A:V,7,FALSE)&amp;","&amp;VLOOKUP(B98,菜品输入!A:V,8,FALSE)</f>
        <v>101009,5;102009,5;103009,5;104009,5;105009,5</v>
      </c>
    </row>
    <row r="99" spans="1:10">
      <c r="A99">
        <v>98</v>
      </c>
      <c r="B99">
        <f t="shared" si="5"/>
        <v>9</v>
      </c>
      <c r="C99">
        <f t="shared" si="6"/>
        <v>1</v>
      </c>
      <c r="D99">
        <f t="shared" si="4"/>
        <v>2</v>
      </c>
      <c r="E99" t="str">
        <f>IF(C99=1,VLOOKUP(B99,数据导入!$B:$F,2,FALSE)&amp;","&amp;VLOOKUP(B99,数据导入!$B:$F,3,FALSE)*$D99,VLOOKUP(B99,数据导入!$I:$M,2,FALSE)&amp;","&amp;VLOOKUP(B99,数据导入!$I:$M,3,FALSE)*$D99)</f>
        <v>30002,8</v>
      </c>
      <c r="F99">
        <f>IF(D99=1,VLOOKUP(C99,数据导入!$B:$F,4,FALSE)*$D99,VLOOKUP(C99,数据导入!$I:$M,4,FALSE)*$D99)</f>
        <v>140</v>
      </c>
      <c r="G99">
        <f>IF(E99=1,VLOOKUP(D99,数据导入!$B:$F,5,FALSE)*$D99,VLOOKUP(D99,数据导入!$I:$M,5,FALSE)*$D99)</f>
        <v>10</v>
      </c>
      <c r="H99">
        <f>VLOOKUP(B99,菜品数据!$H:$I,2,FALSE)</f>
        <v>4</v>
      </c>
      <c r="I99" t="str">
        <f>VLOOKUP(D99,数据导入!$P$3:$Q$9,2,FALSE)</f>
        <v>1,2</v>
      </c>
      <c r="J99" t="str">
        <f>VLOOKUP(B99,菜品输入!A:V,3,FALSE)&amp;","&amp;VLOOKUP(B99,菜品输入!A:V,8,FALSE)&amp;";"&amp;VLOOKUP(B99,菜品输入!A:V,4,FALSE)&amp;","&amp;VLOOKUP(B99,菜品输入!A:V,8,FALSE)&amp;";"&amp;VLOOKUP(B99,菜品输入!A:V,5,FALSE)&amp;","&amp;VLOOKUP(B99,菜品输入!A:V,8,FALSE)&amp;";"&amp;VLOOKUP(B99,菜品输入!A:V,6,FALSE)&amp;","&amp;VLOOKUP(B99,菜品输入!A:V,8,FALSE)&amp;";"&amp;VLOOKUP(B99,菜品输入!A:V,7,FALSE)&amp;","&amp;VLOOKUP(B99,菜品输入!A:V,8,FALSE)</f>
        <v>101009,5;102009,5;103009,5;104009,5;105009,5</v>
      </c>
    </row>
    <row r="100" spans="1:10">
      <c r="A100">
        <v>99</v>
      </c>
      <c r="B100">
        <f t="shared" si="5"/>
        <v>9</v>
      </c>
      <c r="C100">
        <f t="shared" si="6"/>
        <v>1</v>
      </c>
      <c r="D100">
        <f t="shared" si="4"/>
        <v>3</v>
      </c>
      <c r="E100" t="str">
        <f>IF(C100=1,VLOOKUP(B100,数据导入!$B:$F,2,FALSE)&amp;","&amp;VLOOKUP(B100,数据导入!$B:$F,3,FALSE)*$D100,VLOOKUP(B100,数据导入!$I:$M,2,FALSE)&amp;","&amp;VLOOKUP(B100,数据导入!$I:$M,3,FALSE)*$D100)</f>
        <v>30002,12</v>
      </c>
      <c r="F100">
        <f>IF(D100=1,VLOOKUP(C100,数据导入!$B:$F,4,FALSE)*$D100,VLOOKUP(C100,数据导入!$I:$M,4,FALSE)*$D100)</f>
        <v>210</v>
      </c>
      <c r="G100">
        <f>IF(E100=1,VLOOKUP(D100,数据导入!$B:$F,5,FALSE)*$D100,VLOOKUP(D100,数据导入!$I:$M,5,FALSE)*$D100)</f>
        <v>30</v>
      </c>
      <c r="H100">
        <f>VLOOKUP(B100,菜品数据!$H:$I,2,FALSE)</f>
        <v>4</v>
      </c>
      <c r="I100" t="str">
        <f>VLOOKUP(D100,数据导入!$P$3:$Q$9,2,FALSE)</f>
        <v>2,3</v>
      </c>
      <c r="J100" t="str">
        <f>VLOOKUP(B100,菜品输入!A:V,3,FALSE)&amp;","&amp;VLOOKUP(B100,菜品输入!A:V,8,FALSE)&amp;";"&amp;VLOOKUP(B100,菜品输入!A:V,4,FALSE)&amp;","&amp;VLOOKUP(B100,菜品输入!A:V,8,FALSE)&amp;";"&amp;VLOOKUP(B100,菜品输入!A:V,5,FALSE)&amp;","&amp;VLOOKUP(B100,菜品输入!A:V,8,FALSE)&amp;";"&amp;VLOOKUP(B100,菜品输入!A:V,6,FALSE)&amp;","&amp;VLOOKUP(B100,菜品输入!A:V,8,FALSE)&amp;";"&amp;VLOOKUP(B100,菜品输入!A:V,7,FALSE)&amp;","&amp;VLOOKUP(B100,菜品输入!A:V,8,FALSE)</f>
        <v>101009,5;102009,5;103009,5;104009,5;105009,5</v>
      </c>
    </row>
    <row r="101" spans="1:10">
      <c r="A101">
        <v>100</v>
      </c>
      <c r="B101">
        <f t="shared" si="5"/>
        <v>9</v>
      </c>
      <c r="C101">
        <f t="shared" si="6"/>
        <v>1</v>
      </c>
      <c r="D101">
        <f t="shared" si="4"/>
        <v>4</v>
      </c>
      <c r="E101" t="str">
        <f>IF(C101=1,VLOOKUP(B101,数据导入!$B:$F,2,FALSE)&amp;","&amp;VLOOKUP(B101,数据导入!$B:$F,3,FALSE)*$D101,VLOOKUP(B101,数据导入!$I:$M,2,FALSE)&amp;","&amp;VLOOKUP(B101,数据导入!$I:$M,3,FALSE)*$D101)</f>
        <v>30002,16</v>
      </c>
      <c r="F101">
        <f>IF(D101=1,VLOOKUP(C101,数据导入!$B:$F,4,FALSE)*$D101,VLOOKUP(C101,数据导入!$I:$M,4,FALSE)*$D101)</f>
        <v>280</v>
      </c>
      <c r="G101">
        <f>IF(E101=1,VLOOKUP(D101,数据导入!$B:$F,5,FALSE)*$D101,VLOOKUP(D101,数据导入!$I:$M,5,FALSE)*$D101)</f>
        <v>40</v>
      </c>
      <c r="H101">
        <f>VLOOKUP(B101,菜品数据!$H:$I,2,FALSE)</f>
        <v>4</v>
      </c>
      <c r="I101" t="str">
        <f>VLOOKUP(D101,数据导入!$P$3:$Q$9,2,FALSE)</f>
        <v>3,4</v>
      </c>
      <c r="J101" t="str">
        <f>VLOOKUP(B101,菜品输入!A:V,3,FALSE)&amp;","&amp;VLOOKUP(B101,菜品输入!A:V,8,FALSE)&amp;";"&amp;VLOOKUP(B101,菜品输入!A:V,4,FALSE)&amp;","&amp;VLOOKUP(B101,菜品输入!A:V,8,FALSE)&amp;";"&amp;VLOOKUP(B101,菜品输入!A:V,5,FALSE)&amp;","&amp;VLOOKUP(B101,菜品输入!A:V,8,FALSE)&amp;";"&amp;VLOOKUP(B101,菜品输入!A:V,6,FALSE)&amp;","&amp;VLOOKUP(B101,菜品输入!A:V,8,FALSE)&amp;";"&amp;VLOOKUP(B101,菜品输入!A:V,7,FALSE)&amp;","&amp;VLOOKUP(B101,菜品输入!A:V,8,FALSE)</f>
        <v>101009,5;102009,5;103009,5;104009,5;105009,5</v>
      </c>
    </row>
    <row r="102" spans="1:10">
      <c r="A102">
        <v>101</v>
      </c>
      <c r="B102">
        <f t="shared" si="5"/>
        <v>9</v>
      </c>
      <c r="C102">
        <f t="shared" si="6"/>
        <v>1</v>
      </c>
      <c r="D102">
        <f t="shared" si="4"/>
        <v>5</v>
      </c>
      <c r="E102" t="str">
        <f>IF(C102=1,VLOOKUP(B102,数据导入!$B:$F,2,FALSE)&amp;","&amp;VLOOKUP(B102,数据导入!$B:$F,3,FALSE)*$D102,VLOOKUP(B102,数据导入!$I:$M,2,FALSE)&amp;","&amp;VLOOKUP(B102,数据导入!$I:$M,3,FALSE)*$D102)</f>
        <v>30002,20</v>
      </c>
      <c r="F102">
        <f>IF(D102=1,VLOOKUP(C102,数据导入!$B:$F,4,FALSE)*$D102,VLOOKUP(C102,数据导入!$I:$M,4,FALSE)*$D102)</f>
        <v>350</v>
      </c>
      <c r="G102">
        <f>IF(E102=1,VLOOKUP(D102,数据导入!$B:$F,5,FALSE)*$D102,VLOOKUP(D102,数据导入!$I:$M,5,FALSE)*$D102)</f>
        <v>50</v>
      </c>
      <c r="H102">
        <f>VLOOKUP(B102,菜品数据!$H:$I,2,FALSE)</f>
        <v>4</v>
      </c>
      <c r="I102" t="str">
        <f>VLOOKUP(D102,数据导入!$P$3:$Q$9,2,FALSE)</f>
        <v>4,5</v>
      </c>
      <c r="J102" t="str">
        <f>VLOOKUP(B102,菜品输入!A:V,3,FALSE)&amp;","&amp;VLOOKUP(B102,菜品输入!A:V,8,FALSE)&amp;";"&amp;VLOOKUP(B102,菜品输入!A:V,4,FALSE)&amp;","&amp;VLOOKUP(B102,菜品输入!A:V,8,FALSE)&amp;";"&amp;VLOOKUP(B102,菜品输入!A:V,5,FALSE)&amp;","&amp;VLOOKUP(B102,菜品输入!A:V,8,FALSE)&amp;";"&amp;VLOOKUP(B102,菜品输入!A:V,6,FALSE)&amp;","&amp;VLOOKUP(B102,菜品输入!A:V,8,FALSE)&amp;";"&amp;VLOOKUP(B102,菜品输入!A:V,7,FALSE)&amp;","&amp;VLOOKUP(B102,菜品输入!A:V,8,FALSE)</f>
        <v>101009,5;102009,5;103009,5;104009,5;105009,5</v>
      </c>
    </row>
    <row r="103" spans="1:10">
      <c r="A103">
        <v>102</v>
      </c>
      <c r="B103">
        <f t="shared" si="5"/>
        <v>9</v>
      </c>
      <c r="C103">
        <f t="shared" si="6"/>
        <v>1</v>
      </c>
      <c r="D103">
        <f t="shared" si="4"/>
        <v>6</v>
      </c>
      <c r="E103" t="str">
        <f>IF(C103=1,VLOOKUP(B103,数据导入!$B:$F,2,FALSE)&amp;","&amp;VLOOKUP(B103,数据导入!$B:$F,3,FALSE)*$D103,VLOOKUP(B103,数据导入!$I:$M,2,FALSE)&amp;","&amp;VLOOKUP(B103,数据导入!$I:$M,3,FALSE)*$D103)</f>
        <v>30002,24</v>
      </c>
      <c r="F103">
        <f>IF(D103=1,VLOOKUP(C103,数据导入!$B:$F,4,FALSE)*$D103,VLOOKUP(C103,数据导入!$I:$M,4,FALSE)*$D103)</f>
        <v>420</v>
      </c>
      <c r="G103">
        <f>IF(E103=1,VLOOKUP(D103,数据导入!$B:$F,5,FALSE)*$D103,VLOOKUP(D103,数据导入!$I:$M,5,FALSE)*$D103)</f>
        <v>60</v>
      </c>
      <c r="H103">
        <f>VLOOKUP(B103,菜品数据!$H:$I,2,FALSE)</f>
        <v>4</v>
      </c>
      <c r="I103" t="str">
        <f>VLOOKUP(D103,数据导入!$P$3:$Q$9,2,FALSE)</f>
        <v>5,6</v>
      </c>
      <c r="J103" t="str">
        <f>VLOOKUP(B103,菜品输入!A:V,3,FALSE)&amp;","&amp;VLOOKUP(B103,菜品输入!A:V,8,FALSE)&amp;";"&amp;VLOOKUP(B103,菜品输入!A:V,4,FALSE)&amp;","&amp;VLOOKUP(B103,菜品输入!A:V,8,FALSE)&amp;";"&amp;VLOOKUP(B103,菜品输入!A:V,5,FALSE)&amp;","&amp;VLOOKUP(B103,菜品输入!A:V,8,FALSE)&amp;";"&amp;VLOOKUP(B103,菜品输入!A:V,6,FALSE)&amp;","&amp;VLOOKUP(B103,菜品输入!A:V,8,FALSE)&amp;";"&amp;VLOOKUP(B103,菜品输入!A:V,7,FALSE)&amp;","&amp;VLOOKUP(B103,菜品输入!A:V,8,FALSE)</f>
        <v>101009,5;102009,5;103009,5;104009,5;105009,5</v>
      </c>
    </row>
    <row r="104" spans="1:10">
      <c r="A104">
        <v>103</v>
      </c>
      <c r="B104">
        <f t="shared" si="5"/>
        <v>9</v>
      </c>
      <c r="C104">
        <f t="shared" si="6"/>
        <v>2</v>
      </c>
      <c r="D104">
        <f t="shared" si="4"/>
        <v>1</v>
      </c>
      <c r="E104" t="str">
        <f>IF(C104=1,VLOOKUP(B104,数据导入!$B:$F,2,FALSE)&amp;","&amp;VLOOKUP(B104,数据导入!$B:$F,3,FALSE)*$D104,VLOOKUP(B104,数据导入!$I:$M,2,FALSE)&amp;","&amp;VLOOKUP(B104,数据导入!$I:$M,3,FALSE)*$D104)</f>
        <v>31002,4</v>
      </c>
      <c r="F104">
        <f>IF(D104=1,VLOOKUP(C104,数据导入!$B:$F,4,FALSE)*$D104,VLOOKUP(C104,数据导入!$I:$M,4,FALSE)*$D104)</f>
        <v>160</v>
      </c>
      <c r="G104">
        <f>IF(E104=1,VLOOKUP(D104,数据导入!$B:$F,5,FALSE)*$D104,VLOOKUP(D104,数据导入!$I:$M,5,FALSE)*$D104)</f>
        <v>5</v>
      </c>
      <c r="H104">
        <f>VLOOKUP(B104,菜品数据!$H:$I,2,FALSE)</f>
        <v>4</v>
      </c>
      <c r="I104">
        <f>VLOOKUP(D104,数据导入!$P$3:$Q$9,2,FALSE)</f>
        <v>1</v>
      </c>
      <c r="J104" t="str">
        <f>VLOOKUP(B104,菜品输入!A:V,3,FALSE)&amp;","&amp;VLOOKUP(B104,菜品输入!A:V,8,FALSE)&amp;";"&amp;VLOOKUP(B104,菜品输入!A:V,4,FALSE)&amp;","&amp;VLOOKUP(B104,菜品输入!A:V,8,FALSE)&amp;";"&amp;VLOOKUP(B104,菜品输入!A:V,5,FALSE)&amp;","&amp;VLOOKUP(B104,菜品输入!A:V,8,FALSE)&amp;";"&amp;VLOOKUP(B104,菜品输入!A:V,6,FALSE)&amp;","&amp;VLOOKUP(B104,菜品输入!A:V,8,FALSE)&amp;";"&amp;VLOOKUP(B104,菜品输入!A:V,7,FALSE)&amp;","&amp;VLOOKUP(B104,菜品输入!A:V,8,FALSE)</f>
        <v>101009,5;102009,5;103009,5;104009,5;105009,5</v>
      </c>
    </row>
    <row r="105" spans="1:10">
      <c r="A105">
        <v>104</v>
      </c>
      <c r="B105">
        <f t="shared" si="5"/>
        <v>9</v>
      </c>
      <c r="C105">
        <f t="shared" si="6"/>
        <v>2</v>
      </c>
      <c r="D105">
        <f t="shared" si="4"/>
        <v>2</v>
      </c>
      <c r="E105" t="str">
        <f>IF(C105=1,VLOOKUP(B105,数据导入!$B:$F,2,FALSE)&amp;","&amp;VLOOKUP(B105,数据导入!$B:$F,3,FALSE)*$D105,VLOOKUP(B105,数据导入!$I:$M,2,FALSE)&amp;","&amp;VLOOKUP(B105,数据导入!$I:$M,3,FALSE)*$D105)</f>
        <v>31002,8</v>
      </c>
      <c r="F105">
        <f>IF(D105=1,VLOOKUP(C105,数据导入!$B:$F,4,FALSE)*$D105,VLOOKUP(C105,数据导入!$I:$M,4,FALSE)*$D105)</f>
        <v>320</v>
      </c>
      <c r="G105">
        <f>IF(E105=1,VLOOKUP(D105,数据导入!$B:$F,5,FALSE)*$D105,VLOOKUP(D105,数据导入!$I:$M,5,FALSE)*$D105)</f>
        <v>10</v>
      </c>
      <c r="H105">
        <f>VLOOKUP(B105,菜品数据!$H:$I,2,FALSE)</f>
        <v>4</v>
      </c>
      <c r="I105" t="str">
        <f>VLOOKUP(D105,数据导入!$P$3:$Q$9,2,FALSE)</f>
        <v>1,2</v>
      </c>
      <c r="J105" t="str">
        <f>VLOOKUP(B105,菜品输入!A:V,3,FALSE)&amp;","&amp;VLOOKUP(B105,菜品输入!A:V,8,FALSE)&amp;";"&amp;VLOOKUP(B105,菜品输入!A:V,4,FALSE)&amp;","&amp;VLOOKUP(B105,菜品输入!A:V,8,FALSE)&amp;";"&amp;VLOOKUP(B105,菜品输入!A:V,5,FALSE)&amp;","&amp;VLOOKUP(B105,菜品输入!A:V,8,FALSE)&amp;";"&amp;VLOOKUP(B105,菜品输入!A:V,6,FALSE)&amp;","&amp;VLOOKUP(B105,菜品输入!A:V,8,FALSE)&amp;";"&amp;VLOOKUP(B105,菜品输入!A:V,7,FALSE)&amp;","&amp;VLOOKUP(B105,菜品输入!A:V,8,FALSE)</f>
        <v>101009,5;102009,5;103009,5;104009,5;105009,5</v>
      </c>
    </row>
    <row r="106" spans="1:10">
      <c r="A106">
        <v>105</v>
      </c>
      <c r="B106">
        <f t="shared" si="5"/>
        <v>9</v>
      </c>
      <c r="C106">
        <f t="shared" si="6"/>
        <v>2</v>
      </c>
      <c r="D106">
        <f t="shared" si="4"/>
        <v>3</v>
      </c>
      <c r="E106" t="str">
        <f>IF(C106=1,VLOOKUP(B106,数据导入!$B:$F,2,FALSE)&amp;","&amp;VLOOKUP(B106,数据导入!$B:$F,3,FALSE)*$D106,VLOOKUP(B106,数据导入!$I:$M,2,FALSE)&amp;","&amp;VLOOKUP(B106,数据导入!$I:$M,3,FALSE)*$D106)</f>
        <v>31002,12</v>
      </c>
      <c r="F106">
        <f>IF(D106=1,VLOOKUP(C106,数据导入!$B:$F,4,FALSE)*$D106,VLOOKUP(C106,数据导入!$I:$M,4,FALSE)*$D106)</f>
        <v>480</v>
      </c>
      <c r="G106">
        <f>IF(E106=1,VLOOKUP(D106,数据导入!$B:$F,5,FALSE)*$D106,VLOOKUP(D106,数据导入!$I:$M,5,FALSE)*$D106)</f>
        <v>30</v>
      </c>
      <c r="H106">
        <f>VLOOKUP(B106,菜品数据!$H:$I,2,FALSE)</f>
        <v>4</v>
      </c>
      <c r="I106" t="str">
        <f>VLOOKUP(D106,数据导入!$P$3:$Q$9,2,FALSE)</f>
        <v>2,3</v>
      </c>
      <c r="J106" t="str">
        <f>VLOOKUP(B106,菜品输入!A:V,3,FALSE)&amp;","&amp;VLOOKUP(B106,菜品输入!A:V,8,FALSE)&amp;";"&amp;VLOOKUP(B106,菜品输入!A:V,4,FALSE)&amp;","&amp;VLOOKUP(B106,菜品输入!A:V,8,FALSE)&amp;";"&amp;VLOOKUP(B106,菜品输入!A:V,5,FALSE)&amp;","&amp;VLOOKUP(B106,菜品输入!A:V,8,FALSE)&amp;";"&amp;VLOOKUP(B106,菜品输入!A:V,6,FALSE)&amp;","&amp;VLOOKUP(B106,菜品输入!A:V,8,FALSE)&amp;";"&amp;VLOOKUP(B106,菜品输入!A:V,7,FALSE)&amp;","&amp;VLOOKUP(B106,菜品输入!A:V,8,FALSE)</f>
        <v>101009,5;102009,5;103009,5;104009,5;105009,5</v>
      </c>
    </row>
    <row r="107" spans="1:10">
      <c r="A107">
        <v>106</v>
      </c>
      <c r="B107">
        <f t="shared" si="5"/>
        <v>9</v>
      </c>
      <c r="C107">
        <f t="shared" si="6"/>
        <v>2</v>
      </c>
      <c r="D107">
        <f t="shared" si="4"/>
        <v>4</v>
      </c>
      <c r="E107" t="str">
        <f>IF(C107=1,VLOOKUP(B107,数据导入!$B:$F,2,FALSE)&amp;","&amp;VLOOKUP(B107,数据导入!$B:$F,3,FALSE)*$D107,VLOOKUP(B107,数据导入!$I:$M,2,FALSE)&amp;","&amp;VLOOKUP(B107,数据导入!$I:$M,3,FALSE)*$D107)</f>
        <v>31002,16</v>
      </c>
      <c r="F107">
        <f>IF(D107=1,VLOOKUP(C107,数据导入!$B:$F,4,FALSE)*$D107,VLOOKUP(C107,数据导入!$I:$M,4,FALSE)*$D107)</f>
        <v>640</v>
      </c>
      <c r="G107">
        <f>IF(E107=1,VLOOKUP(D107,数据导入!$B:$F,5,FALSE)*$D107,VLOOKUP(D107,数据导入!$I:$M,5,FALSE)*$D107)</f>
        <v>40</v>
      </c>
      <c r="H107">
        <f>VLOOKUP(B107,菜品数据!$H:$I,2,FALSE)</f>
        <v>4</v>
      </c>
      <c r="I107" t="str">
        <f>VLOOKUP(D107,数据导入!$P$3:$Q$9,2,FALSE)</f>
        <v>3,4</v>
      </c>
      <c r="J107" t="str">
        <f>VLOOKUP(B107,菜品输入!A:V,3,FALSE)&amp;","&amp;VLOOKUP(B107,菜品输入!A:V,8,FALSE)&amp;";"&amp;VLOOKUP(B107,菜品输入!A:V,4,FALSE)&amp;","&amp;VLOOKUP(B107,菜品输入!A:V,8,FALSE)&amp;";"&amp;VLOOKUP(B107,菜品输入!A:V,5,FALSE)&amp;","&amp;VLOOKUP(B107,菜品输入!A:V,8,FALSE)&amp;";"&amp;VLOOKUP(B107,菜品输入!A:V,6,FALSE)&amp;","&amp;VLOOKUP(B107,菜品输入!A:V,8,FALSE)&amp;";"&amp;VLOOKUP(B107,菜品输入!A:V,7,FALSE)&amp;","&amp;VLOOKUP(B107,菜品输入!A:V,8,FALSE)</f>
        <v>101009,5;102009,5;103009,5;104009,5;105009,5</v>
      </c>
    </row>
    <row r="108" spans="1:10">
      <c r="A108">
        <v>107</v>
      </c>
      <c r="B108">
        <f t="shared" si="5"/>
        <v>9</v>
      </c>
      <c r="C108">
        <f t="shared" si="6"/>
        <v>2</v>
      </c>
      <c r="D108">
        <f t="shared" si="4"/>
        <v>5</v>
      </c>
      <c r="E108" t="str">
        <f>IF(C108=1,VLOOKUP(B108,数据导入!$B:$F,2,FALSE)&amp;","&amp;VLOOKUP(B108,数据导入!$B:$F,3,FALSE)*$D108,VLOOKUP(B108,数据导入!$I:$M,2,FALSE)&amp;","&amp;VLOOKUP(B108,数据导入!$I:$M,3,FALSE)*$D108)</f>
        <v>31002,20</v>
      </c>
      <c r="F108">
        <f>IF(D108=1,VLOOKUP(C108,数据导入!$B:$F,4,FALSE)*$D108,VLOOKUP(C108,数据导入!$I:$M,4,FALSE)*$D108)</f>
        <v>800</v>
      </c>
      <c r="G108">
        <f>IF(E108=1,VLOOKUP(D108,数据导入!$B:$F,5,FALSE)*$D108,VLOOKUP(D108,数据导入!$I:$M,5,FALSE)*$D108)</f>
        <v>50</v>
      </c>
      <c r="H108">
        <f>VLOOKUP(B108,菜品数据!$H:$I,2,FALSE)</f>
        <v>4</v>
      </c>
      <c r="I108" t="str">
        <f>VLOOKUP(D108,数据导入!$P$3:$Q$9,2,FALSE)</f>
        <v>4,5</v>
      </c>
      <c r="J108" t="str">
        <f>VLOOKUP(B108,菜品输入!A:V,3,FALSE)&amp;","&amp;VLOOKUP(B108,菜品输入!A:V,8,FALSE)&amp;";"&amp;VLOOKUP(B108,菜品输入!A:V,4,FALSE)&amp;","&amp;VLOOKUP(B108,菜品输入!A:V,8,FALSE)&amp;";"&amp;VLOOKUP(B108,菜品输入!A:V,5,FALSE)&amp;","&amp;VLOOKUP(B108,菜品输入!A:V,8,FALSE)&amp;";"&amp;VLOOKUP(B108,菜品输入!A:V,6,FALSE)&amp;","&amp;VLOOKUP(B108,菜品输入!A:V,8,FALSE)&amp;";"&amp;VLOOKUP(B108,菜品输入!A:V,7,FALSE)&amp;","&amp;VLOOKUP(B108,菜品输入!A:V,8,FALSE)</f>
        <v>101009,5;102009,5;103009,5;104009,5;105009,5</v>
      </c>
    </row>
    <row r="109" spans="1:10">
      <c r="A109">
        <v>108</v>
      </c>
      <c r="B109">
        <f t="shared" si="5"/>
        <v>9</v>
      </c>
      <c r="C109">
        <f t="shared" si="6"/>
        <v>2</v>
      </c>
      <c r="D109">
        <f t="shared" si="4"/>
        <v>6</v>
      </c>
      <c r="E109" t="str">
        <f>IF(C109=1,VLOOKUP(B109,数据导入!$B:$F,2,FALSE)&amp;","&amp;VLOOKUP(B109,数据导入!$B:$F,3,FALSE)*$D109,VLOOKUP(B109,数据导入!$I:$M,2,FALSE)&amp;","&amp;VLOOKUP(B109,数据导入!$I:$M,3,FALSE)*$D109)</f>
        <v>31002,24</v>
      </c>
      <c r="F109">
        <f>IF(D109=1,VLOOKUP(C109,数据导入!$B:$F,4,FALSE)*$D109,VLOOKUP(C109,数据导入!$I:$M,4,FALSE)*$D109)</f>
        <v>960</v>
      </c>
      <c r="G109">
        <f>IF(E109=1,VLOOKUP(D109,数据导入!$B:$F,5,FALSE)*$D109,VLOOKUP(D109,数据导入!$I:$M,5,FALSE)*$D109)</f>
        <v>60</v>
      </c>
      <c r="H109">
        <f>VLOOKUP(B109,菜品数据!$H:$I,2,FALSE)</f>
        <v>4</v>
      </c>
      <c r="I109" t="str">
        <f>VLOOKUP(D109,数据导入!$P$3:$Q$9,2,FALSE)</f>
        <v>5,6</v>
      </c>
      <c r="J109" t="str">
        <f>VLOOKUP(B109,菜品输入!A:V,3,FALSE)&amp;","&amp;VLOOKUP(B109,菜品输入!A:V,8,FALSE)&amp;";"&amp;VLOOKUP(B109,菜品输入!A:V,4,FALSE)&amp;","&amp;VLOOKUP(B109,菜品输入!A:V,8,FALSE)&amp;";"&amp;VLOOKUP(B109,菜品输入!A:V,5,FALSE)&amp;","&amp;VLOOKUP(B109,菜品输入!A:V,8,FALSE)&amp;";"&amp;VLOOKUP(B109,菜品输入!A:V,6,FALSE)&amp;","&amp;VLOOKUP(B109,菜品输入!A:V,8,FALSE)&amp;";"&amp;VLOOKUP(B109,菜品输入!A:V,7,FALSE)&amp;","&amp;VLOOKUP(B109,菜品输入!A:V,8,FALSE)</f>
        <v>101009,5;102009,5;103009,5;104009,5;105009,5</v>
      </c>
    </row>
    <row r="110" spans="1:10">
      <c r="A110">
        <v>109</v>
      </c>
      <c r="B110">
        <f t="shared" si="5"/>
        <v>10</v>
      </c>
      <c r="C110">
        <f t="shared" si="6"/>
        <v>1</v>
      </c>
      <c r="D110">
        <f t="shared" si="4"/>
        <v>1</v>
      </c>
      <c r="E110" t="str">
        <f>IF(C110=1,VLOOKUP(B110,数据导入!$B:$F,2,FALSE)&amp;","&amp;VLOOKUP(B110,数据导入!$B:$F,3,FALSE)*$D110,VLOOKUP(B110,数据导入!$I:$M,2,FALSE)&amp;","&amp;VLOOKUP(B110,数据导入!$I:$M,3,FALSE)*$D110)</f>
        <v>30002,4</v>
      </c>
      <c r="F110">
        <f>IF(D110=1,VLOOKUP(C110,数据导入!$B:$F,4,FALSE)*$D110,VLOOKUP(C110,数据导入!$I:$M,4,FALSE)*$D110)</f>
        <v>70</v>
      </c>
      <c r="G110">
        <f>IF(E110=1,VLOOKUP(D110,数据导入!$B:$F,5,FALSE)*$D110,VLOOKUP(D110,数据导入!$I:$M,5,FALSE)*$D110)</f>
        <v>5</v>
      </c>
      <c r="H110">
        <f>VLOOKUP(B110,菜品数据!$H:$I,2,FALSE)</f>
        <v>4</v>
      </c>
      <c r="I110">
        <f>VLOOKUP(D110,数据导入!$P$3:$Q$9,2,FALSE)</f>
        <v>1</v>
      </c>
      <c r="J110" t="str">
        <f>VLOOKUP(B110,菜品输入!A:V,3,FALSE)&amp;","&amp;VLOOKUP(B110,菜品输入!A:V,8,FALSE)&amp;";"&amp;VLOOKUP(B110,菜品输入!A:V,4,FALSE)&amp;","&amp;VLOOKUP(B110,菜品输入!A:V,8,FALSE)&amp;";"&amp;VLOOKUP(B110,菜品输入!A:V,5,FALSE)&amp;","&amp;VLOOKUP(B110,菜品输入!A:V,8,FALSE)&amp;";"&amp;VLOOKUP(B110,菜品输入!A:V,6,FALSE)&amp;","&amp;VLOOKUP(B110,菜品输入!A:V,8,FALSE)&amp;";"&amp;VLOOKUP(B110,菜品输入!A:V,7,FALSE)&amp;","&amp;VLOOKUP(B110,菜品输入!A:V,8,FALSE)</f>
        <v>101010,5;102010,5;103010,5;104010,5;105010,5</v>
      </c>
    </row>
    <row r="111" spans="1:10">
      <c r="A111">
        <v>110</v>
      </c>
      <c r="B111">
        <f t="shared" si="5"/>
        <v>10</v>
      </c>
      <c r="C111">
        <f t="shared" si="6"/>
        <v>1</v>
      </c>
      <c r="D111">
        <f t="shared" si="4"/>
        <v>2</v>
      </c>
      <c r="E111" t="str">
        <f>IF(C111=1,VLOOKUP(B111,数据导入!$B:$F,2,FALSE)&amp;","&amp;VLOOKUP(B111,数据导入!$B:$F,3,FALSE)*$D111,VLOOKUP(B111,数据导入!$I:$M,2,FALSE)&amp;","&amp;VLOOKUP(B111,数据导入!$I:$M,3,FALSE)*$D111)</f>
        <v>30002,8</v>
      </c>
      <c r="F111">
        <f>IF(D111=1,VLOOKUP(C111,数据导入!$B:$F,4,FALSE)*$D111,VLOOKUP(C111,数据导入!$I:$M,4,FALSE)*$D111)</f>
        <v>140</v>
      </c>
      <c r="G111">
        <f>IF(E111=1,VLOOKUP(D111,数据导入!$B:$F,5,FALSE)*$D111,VLOOKUP(D111,数据导入!$I:$M,5,FALSE)*$D111)</f>
        <v>10</v>
      </c>
      <c r="H111">
        <f>VLOOKUP(B111,菜品数据!$H:$I,2,FALSE)</f>
        <v>4</v>
      </c>
      <c r="I111" t="str">
        <f>VLOOKUP(D111,数据导入!$P$3:$Q$9,2,FALSE)</f>
        <v>1,2</v>
      </c>
      <c r="J111" t="str">
        <f>VLOOKUP(B111,菜品输入!A:V,3,FALSE)&amp;","&amp;VLOOKUP(B111,菜品输入!A:V,8,FALSE)&amp;";"&amp;VLOOKUP(B111,菜品输入!A:V,4,FALSE)&amp;","&amp;VLOOKUP(B111,菜品输入!A:V,8,FALSE)&amp;";"&amp;VLOOKUP(B111,菜品输入!A:V,5,FALSE)&amp;","&amp;VLOOKUP(B111,菜品输入!A:V,8,FALSE)&amp;";"&amp;VLOOKUP(B111,菜品输入!A:V,6,FALSE)&amp;","&amp;VLOOKUP(B111,菜品输入!A:V,8,FALSE)&amp;";"&amp;VLOOKUP(B111,菜品输入!A:V,7,FALSE)&amp;","&amp;VLOOKUP(B111,菜品输入!A:V,8,FALSE)</f>
        <v>101010,5;102010,5;103010,5;104010,5;105010,5</v>
      </c>
    </row>
    <row r="112" spans="1:10">
      <c r="A112">
        <v>111</v>
      </c>
      <c r="B112">
        <f t="shared" si="5"/>
        <v>10</v>
      </c>
      <c r="C112">
        <f t="shared" si="6"/>
        <v>1</v>
      </c>
      <c r="D112">
        <f t="shared" si="4"/>
        <v>3</v>
      </c>
      <c r="E112" t="str">
        <f>IF(C112=1,VLOOKUP(B112,数据导入!$B:$F,2,FALSE)&amp;","&amp;VLOOKUP(B112,数据导入!$B:$F,3,FALSE)*$D112,VLOOKUP(B112,数据导入!$I:$M,2,FALSE)&amp;","&amp;VLOOKUP(B112,数据导入!$I:$M,3,FALSE)*$D112)</f>
        <v>30002,12</v>
      </c>
      <c r="F112">
        <f>IF(D112=1,VLOOKUP(C112,数据导入!$B:$F,4,FALSE)*$D112,VLOOKUP(C112,数据导入!$I:$M,4,FALSE)*$D112)</f>
        <v>210</v>
      </c>
      <c r="G112">
        <f>IF(E112=1,VLOOKUP(D112,数据导入!$B:$F,5,FALSE)*$D112,VLOOKUP(D112,数据导入!$I:$M,5,FALSE)*$D112)</f>
        <v>30</v>
      </c>
      <c r="H112">
        <f>VLOOKUP(B112,菜品数据!$H:$I,2,FALSE)</f>
        <v>4</v>
      </c>
      <c r="I112" t="str">
        <f>VLOOKUP(D112,数据导入!$P$3:$Q$9,2,FALSE)</f>
        <v>2,3</v>
      </c>
      <c r="J112" t="str">
        <f>VLOOKUP(B112,菜品输入!A:V,3,FALSE)&amp;","&amp;VLOOKUP(B112,菜品输入!A:V,8,FALSE)&amp;";"&amp;VLOOKUP(B112,菜品输入!A:V,4,FALSE)&amp;","&amp;VLOOKUP(B112,菜品输入!A:V,8,FALSE)&amp;";"&amp;VLOOKUP(B112,菜品输入!A:V,5,FALSE)&amp;","&amp;VLOOKUP(B112,菜品输入!A:V,8,FALSE)&amp;";"&amp;VLOOKUP(B112,菜品输入!A:V,6,FALSE)&amp;","&amp;VLOOKUP(B112,菜品输入!A:V,8,FALSE)&amp;";"&amp;VLOOKUP(B112,菜品输入!A:V,7,FALSE)&amp;","&amp;VLOOKUP(B112,菜品输入!A:V,8,FALSE)</f>
        <v>101010,5;102010,5;103010,5;104010,5;105010,5</v>
      </c>
    </row>
    <row r="113" spans="1:10">
      <c r="A113">
        <v>112</v>
      </c>
      <c r="B113">
        <f t="shared" si="5"/>
        <v>10</v>
      </c>
      <c r="C113">
        <f t="shared" si="6"/>
        <v>1</v>
      </c>
      <c r="D113">
        <f t="shared" si="4"/>
        <v>4</v>
      </c>
      <c r="E113" t="str">
        <f>IF(C113=1,VLOOKUP(B113,数据导入!$B:$F,2,FALSE)&amp;","&amp;VLOOKUP(B113,数据导入!$B:$F,3,FALSE)*$D113,VLOOKUP(B113,数据导入!$I:$M,2,FALSE)&amp;","&amp;VLOOKUP(B113,数据导入!$I:$M,3,FALSE)*$D113)</f>
        <v>30002,16</v>
      </c>
      <c r="F113">
        <f>IF(D113=1,VLOOKUP(C113,数据导入!$B:$F,4,FALSE)*$D113,VLOOKUP(C113,数据导入!$I:$M,4,FALSE)*$D113)</f>
        <v>280</v>
      </c>
      <c r="G113">
        <f>IF(E113=1,VLOOKUP(D113,数据导入!$B:$F,5,FALSE)*$D113,VLOOKUP(D113,数据导入!$I:$M,5,FALSE)*$D113)</f>
        <v>40</v>
      </c>
      <c r="H113">
        <f>VLOOKUP(B113,菜品数据!$H:$I,2,FALSE)</f>
        <v>4</v>
      </c>
      <c r="I113" t="str">
        <f>VLOOKUP(D113,数据导入!$P$3:$Q$9,2,FALSE)</f>
        <v>3,4</v>
      </c>
      <c r="J113" t="str">
        <f>VLOOKUP(B113,菜品输入!A:V,3,FALSE)&amp;","&amp;VLOOKUP(B113,菜品输入!A:V,8,FALSE)&amp;";"&amp;VLOOKUP(B113,菜品输入!A:V,4,FALSE)&amp;","&amp;VLOOKUP(B113,菜品输入!A:V,8,FALSE)&amp;";"&amp;VLOOKUP(B113,菜品输入!A:V,5,FALSE)&amp;","&amp;VLOOKUP(B113,菜品输入!A:V,8,FALSE)&amp;";"&amp;VLOOKUP(B113,菜品输入!A:V,6,FALSE)&amp;","&amp;VLOOKUP(B113,菜品输入!A:V,8,FALSE)&amp;";"&amp;VLOOKUP(B113,菜品输入!A:V,7,FALSE)&amp;","&amp;VLOOKUP(B113,菜品输入!A:V,8,FALSE)</f>
        <v>101010,5;102010,5;103010,5;104010,5;105010,5</v>
      </c>
    </row>
    <row r="114" spans="1:10">
      <c r="A114">
        <v>113</v>
      </c>
      <c r="B114">
        <f t="shared" si="5"/>
        <v>10</v>
      </c>
      <c r="C114">
        <f t="shared" si="6"/>
        <v>1</v>
      </c>
      <c r="D114">
        <f t="shared" si="4"/>
        <v>5</v>
      </c>
      <c r="E114" t="str">
        <f>IF(C114=1,VLOOKUP(B114,数据导入!$B:$F,2,FALSE)&amp;","&amp;VLOOKUP(B114,数据导入!$B:$F,3,FALSE)*$D114,VLOOKUP(B114,数据导入!$I:$M,2,FALSE)&amp;","&amp;VLOOKUP(B114,数据导入!$I:$M,3,FALSE)*$D114)</f>
        <v>30002,20</v>
      </c>
      <c r="F114">
        <f>IF(D114=1,VLOOKUP(C114,数据导入!$B:$F,4,FALSE)*$D114,VLOOKUP(C114,数据导入!$I:$M,4,FALSE)*$D114)</f>
        <v>350</v>
      </c>
      <c r="G114">
        <f>IF(E114=1,VLOOKUP(D114,数据导入!$B:$F,5,FALSE)*$D114,VLOOKUP(D114,数据导入!$I:$M,5,FALSE)*$D114)</f>
        <v>50</v>
      </c>
      <c r="H114">
        <f>VLOOKUP(B114,菜品数据!$H:$I,2,FALSE)</f>
        <v>4</v>
      </c>
      <c r="I114" t="str">
        <f>VLOOKUP(D114,数据导入!$P$3:$Q$9,2,FALSE)</f>
        <v>4,5</v>
      </c>
      <c r="J114" t="str">
        <f>VLOOKUP(B114,菜品输入!A:V,3,FALSE)&amp;","&amp;VLOOKUP(B114,菜品输入!A:V,8,FALSE)&amp;";"&amp;VLOOKUP(B114,菜品输入!A:V,4,FALSE)&amp;","&amp;VLOOKUP(B114,菜品输入!A:V,8,FALSE)&amp;";"&amp;VLOOKUP(B114,菜品输入!A:V,5,FALSE)&amp;","&amp;VLOOKUP(B114,菜品输入!A:V,8,FALSE)&amp;";"&amp;VLOOKUP(B114,菜品输入!A:V,6,FALSE)&amp;","&amp;VLOOKUP(B114,菜品输入!A:V,8,FALSE)&amp;";"&amp;VLOOKUP(B114,菜品输入!A:V,7,FALSE)&amp;","&amp;VLOOKUP(B114,菜品输入!A:V,8,FALSE)</f>
        <v>101010,5;102010,5;103010,5;104010,5;105010,5</v>
      </c>
    </row>
    <row r="115" spans="1:10">
      <c r="A115">
        <v>114</v>
      </c>
      <c r="B115">
        <f t="shared" si="5"/>
        <v>10</v>
      </c>
      <c r="C115">
        <f t="shared" si="6"/>
        <v>1</v>
      </c>
      <c r="D115">
        <f t="shared" si="4"/>
        <v>6</v>
      </c>
      <c r="E115" t="str">
        <f>IF(C115=1,VLOOKUP(B115,数据导入!$B:$F,2,FALSE)&amp;","&amp;VLOOKUP(B115,数据导入!$B:$F,3,FALSE)*$D115,VLOOKUP(B115,数据导入!$I:$M,2,FALSE)&amp;","&amp;VLOOKUP(B115,数据导入!$I:$M,3,FALSE)*$D115)</f>
        <v>30002,24</v>
      </c>
      <c r="F115">
        <f>IF(D115=1,VLOOKUP(C115,数据导入!$B:$F,4,FALSE)*$D115,VLOOKUP(C115,数据导入!$I:$M,4,FALSE)*$D115)</f>
        <v>420</v>
      </c>
      <c r="G115">
        <f>IF(E115=1,VLOOKUP(D115,数据导入!$B:$F,5,FALSE)*$D115,VLOOKUP(D115,数据导入!$I:$M,5,FALSE)*$D115)</f>
        <v>60</v>
      </c>
      <c r="H115">
        <f>VLOOKUP(B115,菜品数据!$H:$I,2,FALSE)</f>
        <v>4</v>
      </c>
      <c r="I115" t="str">
        <f>VLOOKUP(D115,数据导入!$P$3:$Q$9,2,FALSE)</f>
        <v>5,6</v>
      </c>
      <c r="J115" t="str">
        <f>VLOOKUP(B115,菜品输入!A:V,3,FALSE)&amp;","&amp;VLOOKUP(B115,菜品输入!A:V,8,FALSE)&amp;";"&amp;VLOOKUP(B115,菜品输入!A:V,4,FALSE)&amp;","&amp;VLOOKUP(B115,菜品输入!A:V,8,FALSE)&amp;";"&amp;VLOOKUP(B115,菜品输入!A:V,5,FALSE)&amp;","&amp;VLOOKUP(B115,菜品输入!A:V,8,FALSE)&amp;";"&amp;VLOOKUP(B115,菜品输入!A:V,6,FALSE)&amp;","&amp;VLOOKUP(B115,菜品输入!A:V,8,FALSE)&amp;";"&amp;VLOOKUP(B115,菜品输入!A:V,7,FALSE)&amp;","&amp;VLOOKUP(B115,菜品输入!A:V,8,FALSE)</f>
        <v>101010,5;102010,5;103010,5;104010,5;105010,5</v>
      </c>
    </row>
    <row r="116" spans="1:10">
      <c r="A116">
        <v>115</v>
      </c>
      <c r="B116">
        <f t="shared" si="5"/>
        <v>10</v>
      </c>
      <c r="C116">
        <f t="shared" si="6"/>
        <v>2</v>
      </c>
      <c r="D116">
        <f t="shared" si="4"/>
        <v>1</v>
      </c>
      <c r="E116" t="str">
        <f>IF(C116=1,VLOOKUP(B116,数据导入!$B:$F,2,FALSE)&amp;","&amp;VLOOKUP(B116,数据导入!$B:$F,3,FALSE)*$D116,VLOOKUP(B116,数据导入!$I:$M,2,FALSE)&amp;","&amp;VLOOKUP(B116,数据导入!$I:$M,3,FALSE)*$D116)</f>
        <v>31002,4</v>
      </c>
      <c r="F116">
        <f>IF(D116=1,VLOOKUP(C116,数据导入!$B:$F,4,FALSE)*$D116,VLOOKUP(C116,数据导入!$I:$M,4,FALSE)*$D116)</f>
        <v>160</v>
      </c>
      <c r="G116">
        <f>IF(E116=1,VLOOKUP(D116,数据导入!$B:$F,5,FALSE)*$D116,VLOOKUP(D116,数据导入!$I:$M,5,FALSE)*$D116)</f>
        <v>5</v>
      </c>
      <c r="H116">
        <f>VLOOKUP(B116,菜品数据!$H:$I,2,FALSE)</f>
        <v>4</v>
      </c>
      <c r="I116">
        <f>VLOOKUP(D116,数据导入!$P$3:$Q$9,2,FALSE)</f>
        <v>1</v>
      </c>
      <c r="J116" t="str">
        <f>VLOOKUP(B116,菜品输入!A:V,3,FALSE)&amp;","&amp;VLOOKUP(B116,菜品输入!A:V,8,FALSE)&amp;";"&amp;VLOOKUP(B116,菜品输入!A:V,4,FALSE)&amp;","&amp;VLOOKUP(B116,菜品输入!A:V,8,FALSE)&amp;";"&amp;VLOOKUP(B116,菜品输入!A:V,5,FALSE)&amp;","&amp;VLOOKUP(B116,菜品输入!A:V,8,FALSE)&amp;";"&amp;VLOOKUP(B116,菜品输入!A:V,6,FALSE)&amp;","&amp;VLOOKUP(B116,菜品输入!A:V,8,FALSE)&amp;";"&amp;VLOOKUP(B116,菜品输入!A:V,7,FALSE)&amp;","&amp;VLOOKUP(B116,菜品输入!A:V,8,FALSE)</f>
        <v>101010,5;102010,5;103010,5;104010,5;105010,5</v>
      </c>
    </row>
    <row r="117" spans="1:10">
      <c r="A117">
        <v>116</v>
      </c>
      <c r="B117">
        <f t="shared" si="5"/>
        <v>10</v>
      </c>
      <c r="C117">
        <f t="shared" si="6"/>
        <v>2</v>
      </c>
      <c r="D117">
        <f t="shared" si="4"/>
        <v>2</v>
      </c>
      <c r="E117" t="str">
        <f>IF(C117=1,VLOOKUP(B117,数据导入!$B:$F,2,FALSE)&amp;","&amp;VLOOKUP(B117,数据导入!$B:$F,3,FALSE)*$D117,VLOOKUP(B117,数据导入!$I:$M,2,FALSE)&amp;","&amp;VLOOKUP(B117,数据导入!$I:$M,3,FALSE)*$D117)</f>
        <v>31002,8</v>
      </c>
      <c r="F117">
        <f>IF(D117=1,VLOOKUP(C117,数据导入!$B:$F,4,FALSE)*$D117,VLOOKUP(C117,数据导入!$I:$M,4,FALSE)*$D117)</f>
        <v>320</v>
      </c>
      <c r="G117">
        <f>IF(E117=1,VLOOKUP(D117,数据导入!$B:$F,5,FALSE)*$D117,VLOOKUP(D117,数据导入!$I:$M,5,FALSE)*$D117)</f>
        <v>10</v>
      </c>
      <c r="H117">
        <f>VLOOKUP(B117,菜品数据!$H:$I,2,FALSE)</f>
        <v>4</v>
      </c>
      <c r="I117" t="str">
        <f>VLOOKUP(D117,数据导入!$P$3:$Q$9,2,FALSE)</f>
        <v>1,2</v>
      </c>
      <c r="J117" t="str">
        <f>VLOOKUP(B117,菜品输入!A:V,3,FALSE)&amp;","&amp;VLOOKUP(B117,菜品输入!A:V,8,FALSE)&amp;";"&amp;VLOOKUP(B117,菜品输入!A:V,4,FALSE)&amp;","&amp;VLOOKUP(B117,菜品输入!A:V,8,FALSE)&amp;";"&amp;VLOOKUP(B117,菜品输入!A:V,5,FALSE)&amp;","&amp;VLOOKUP(B117,菜品输入!A:V,8,FALSE)&amp;";"&amp;VLOOKUP(B117,菜品输入!A:V,6,FALSE)&amp;","&amp;VLOOKUP(B117,菜品输入!A:V,8,FALSE)&amp;";"&amp;VLOOKUP(B117,菜品输入!A:V,7,FALSE)&amp;","&amp;VLOOKUP(B117,菜品输入!A:V,8,FALSE)</f>
        <v>101010,5;102010,5;103010,5;104010,5;105010,5</v>
      </c>
    </row>
    <row r="118" spans="1:10">
      <c r="A118">
        <v>117</v>
      </c>
      <c r="B118">
        <f t="shared" si="5"/>
        <v>10</v>
      </c>
      <c r="C118">
        <f t="shared" si="6"/>
        <v>2</v>
      </c>
      <c r="D118">
        <f t="shared" si="4"/>
        <v>3</v>
      </c>
      <c r="E118" t="str">
        <f>IF(C118=1,VLOOKUP(B118,数据导入!$B:$F,2,FALSE)&amp;","&amp;VLOOKUP(B118,数据导入!$B:$F,3,FALSE)*$D118,VLOOKUP(B118,数据导入!$I:$M,2,FALSE)&amp;","&amp;VLOOKUP(B118,数据导入!$I:$M,3,FALSE)*$D118)</f>
        <v>31002,12</v>
      </c>
      <c r="F118">
        <f>IF(D118=1,VLOOKUP(C118,数据导入!$B:$F,4,FALSE)*$D118,VLOOKUP(C118,数据导入!$I:$M,4,FALSE)*$D118)</f>
        <v>480</v>
      </c>
      <c r="G118">
        <f>IF(E118=1,VLOOKUP(D118,数据导入!$B:$F,5,FALSE)*$D118,VLOOKUP(D118,数据导入!$I:$M,5,FALSE)*$D118)</f>
        <v>30</v>
      </c>
      <c r="H118">
        <f>VLOOKUP(B118,菜品数据!$H:$I,2,FALSE)</f>
        <v>4</v>
      </c>
      <c r="I118" t="str">
        <f>VLOOKUP(D118,数据导入!$P$3:$Q$9,2,FALSE)</f>
        <v>2,3</v>
      </c>
      <c r="J118" t="str">
        <f>VLOOKUP(B118,菜品输入!A:V,3,FALSE)&amp;","&amp;VLOOKUP(B118,菜品输入!A:V,8,FALSE)&amp;";"&amp;VLOOKUP(B118,菜品输入!A:V,4,FALSE)&amp;","&amp;VLOOKUP(B118,菜品输入!A:V,8,FALSE)&amp;";"&amp;VLOOKUP(B118,菜品输入!A:V,5,FALSE)&amp;","&amp;VLOOKUP(B118,菜品输入!A:V,8,FALSE)&amp;";"&amp;VLOOKUP(B118,菜品输入!A:V,6,FALSE)&amp;","&amp;VLOOKUP(B118,菜品输入!A:V,8,FALSE)&amp;";"&amp;VLOOKUP(B118,菜品输入!A:V,7,FALSE)&amp;","&amp;VLOOKUP(B118,菜品输入!A:V,8,FALSE)</f>
        <v>101010,5;102010,5;103010,5;104010,5;105010,5</v>
      </c>
    </row>
    <row r="119" spans="1:10">
      <c r="A119">
        <v>118</v>
      </c>
      <c r="B119">
        <f t="shared" si="5"/>
        <v>10</v>
      </c>
      <c r="C119">
        <f t="shared" si="6"/>
        <v>2</v>
      </c>
      <c r="D119">
        <f t="shared" si="4"/>
        <v>4</v>
      </c>
      <c r="E119" t="str">
        <f>IF(C119=1,VLOOKUP(B119,数据导入!$B:$F,2,FALSE)&amp;","&amp;VLOOKUP(B119,数据导入!$B:$F,3,FALSE)*$D119,VLOOKUP(B119,数据导入!$I:$M,2,FALSE)&amp;","&amp;VLOOKUP(B119,数据导入!$I:$M,3,FALSE)*$D119)</f>
        <v>31002,16</v>
      </c>
      <c r="F119">
        <f>IF(D119=1,VLOOKUP(C119,数据导入!$B:$F,4,FALSE)*$D119,VLOOKUP(C119,数据导入!$I:$M,4,FALSE)*$D119)</f>
        <v>640</v>
      </c>
      <c r="G119">
        <f>IF(E119=1,VLOOKUP(D119,数据导入!$B:$F,5,FALSE)*$D119,VLOOKUP(D119,数据导入!$I:$M,5,FALSE)*$D119)</f>
        <v>40</v>
      </c>
      <c r="H119">
        <f>VLOOKUP(B119,菜品数据!$H:$I,2,FALSE)</f>
        <v>4</v>
      </c>
      <c r="I119" t="str">
        <f>VLOOKUP(D119,数据导入!$P$3:$Q$9,2,FALSE)</f>
        <v>3,4</v>
      </c>
      <c r="J119" t="str">
        <f>VLOOKUP(B119,菜品输入!A:V,3,FALSE)&amp;","&amp;VLOOKUP(B119,菜品输入!A:V,8,FALSE)&amp;";"&amp;VLOOKUP(B119,菜品输入!A:V,4,FALSE)&amp;","&amp;VLOOKUP(B119,菜品输入!A:V,8,FALSE)&amp;";"&amp;VLOOKUP(B119,菜品输入!A:V,5,FALSE)&amp;","&amp;VLOOKUP(B119,菜品输入!A:V,8,FALSE)&amp;";"&amp;VLOOKUP(B119,菜品输入!A:V,6,FALSE)&amp;","&amp;VLOOKUP(B119,菜品输入!A:V,8,FALSE)&amp;";"&amp;VLOOKUP(B119,菜品输入!A:V,7,FALSE)&amp;","&amp;VLOOKUP(B119,菜品输入!A:V,8,FALSE)</f>
        <v>101010,5;102010,5;103010,5;104010,5;105010,5</v>
      </c>
    </row>
    <row r="120" spans="1:10">
      <c r="A120">
        <v>119</v>
      </c>
      <c r="B120">
        <f t="shared" si="5"/>
        <v>10</v>
      </c>
      <c r="C120">
        <f t="shared" si="6"/>
        <v>2</v>
      </c>
      <c r="D120">
        <f t="shared" si="4"/>
        <v>5</v>
      </c>
      <c r="E120" t="str">
        <f>IF(C120=1,VLOOKUP(B120,数据导入!$B:$F,2,FALSE)&amp;","&amp;VLOOKUP(B120,数据导入!$B:$F,3,FALSE)*$D120,VLOOKUP(B120,数据导入!$I:$M,2,FALSE)&amp;","&amp;VLOOKUP(B120,数据导入!$I:$M,3,FALSE)*$D120)</f>
        <v>31002,20</v>
      </c>
      <c r="F120">
        <f>IF(D120=1,VLOOKUP(C120,数据导入!$B:$F,4,FALSE)*$D120,VLOOKUP(C120,数据导入!$I:$M,4,FALSE)*$D120)</f>
        <v>800</v>
      </c>
      <c r="G120">
        <f>IF(E120=1,VLOOKUP(D120,数据导入!$B:$F,5,FALSE)*$D120,VLOOKUP(D120,数据导入!$I:$M,5,FALSE)*$D120)</f>
        <v>50</v>
      </c>
      <c r="H120">
        <f>VLOOKUP(B120,菜品数据!$H:$I,2,FALSE)</f>
        <v>4</v>
      </c>
      <c r="I120" t="str">
        <f>VLOOKUP(D120,数据导入!$P$3:$Q$9,2,FALSE)</f>
        <v>4,5</v>
      </c>
      <c r="J120" t="str">
        <f>VLOOKUP(B120,菜品输入!A:V,3,FALSE)&amp;","&amp;VLOOKUP(B120,菜品输入!A:V,8,FALSE)&amp;";"&amp;VLOOKUP(B120,菜品输入!A:V,4,FALSE)&amp;","&amp;VLOOKUP(B120,菜品输入!A:V,8,FALSE)&amp;";"&amp;VLOOKUP(B120,菜品输入!A:V,5,FALSE)&amp;","&amp;VLOOKUP(B120,菜品输入!A:V,8,FALSE)&amp;";"&amp;VLOOKUP(B120,菜品输入!A:V,6,FALSE)&amp;","&amp;VLOOKUP(B120,菜品输入!A:V,8,FALSE)&amp;";"&amp;VLOOKUP(B120,菜品输入!A:V,7,FALSE)&amp;","&amp;VLOOKUP(B120,菜品输入!A:V,8,FALSE)</f>
        <v>101010,5;102010,5;103010,5;104010,5;105010,5</v>
      </c>
    </row>
    <row r="121" spans="1:10">
      <c r="A121">
        <v>120</v>
      </c>
      <c r="B121">
        <f t="shared" si="5"/>
        <v>10</v>
      </c>
      <c r="C121">
        <f t="shared" si="6"/>
        <v>2</v>
      </c>
      <c r="D121">
        <f t="shared" si="4"/>
        <v>6</v>
      </c>
      <c r="E121" t="str">
        <f>IF(C121=1,VLOOKUP(B121,数据导入!$B:$F,2,FALSE)&amp;","&amp;VLOOKUP(B121,数据导入!$B:$F,3,FALSE)*$D121,VLOOKUP(B121,数据导入!$I:$M,2,FALSE)&amp;","&amp;VLOOKUP(B121,数据导入!$I:$M,3,FALSE)*$D121)</f>
        <v>31002,24</v>
      </c>
      <c r="F121">
        <f>IF(D121=1,VLOOKUP(C121,数据导入!$B:$F,4,FALSE)*$D121,VLOOKUP(C121,数据导入!$I:$M,4,FALSE)*$D121)</f>
        <v>960</v>
      </c>
      <c r="G121">
        <f>IF(E121=1,VLOOKUP(D121,数据导入!$B:$F,5,FALSE)*$D121,VLOOKUP(D121,数据导入!$I:$M,5,FALSE)*$D121)</f>
        <v>60</v>
      </c>
      <c r="H121">
        <f>VLOOKUP(B121,菜品数据!$H:$I,2,FALSE)</f>
        <v>4</v>
      </c>
      <c r="I121" t="str">
        <f>VLOOKUP(D121,数据导入!$P$3:$Q$9,2,FALSE)</f>
        <v>5,6</v>
      </c>
      <c r="J121" t="str">
        <f>VLOOKUP(B121,菜品输入!A:V,3,FALSE)&amp;","&amp;VLOOKUP(B121,菜品输入!A:V,8,FALSE)&amp;";"&amp;VLOOKUP(B121,菜品输入!A:V,4,FALSE)&amp;","&amp;VLOOKUP(B121,菜品输入!A:V,8,FALSE)&amp;";"&amp;VLOOKUP(B121,菜品输入!A:V,5,FALSE)&amp;","&amp;VLOOKUP(B121,菜品输入!A:V,8,FALSE)&amp;";"&amp;VLOOKUP(B121,菜品输入!A:V,6,FALSE)&amp;","&amp;VLOOKUP(B121,菜品输入!A:V,8,FALSE)&amp;";"&amp;VLOOKUP(B121,菜品输入!A:V,7,FALSE)&amp;","&amp;VLOOKUP(B121,菜品输入!A:V,8,FALSE)</f>
        <v>101010,5;102010,5;103010,5;104010,5;105010,5</v>
      </c>
    </row>
    <row r="122" spans="1:10">
      <c r="A122">
        <v>121</v>
      </c>
      <c r="B122">
        <f t="shared" si="5"/>
        <v>11</v>
      </c>
      <c r="C122">
        <f t="shared" si="6"/>
        <v>1</v>
      </c>
      <c r="D122">
        <f t="shared" si="4"/>
        <v>1</v>
      </c>
      <c r="E122" t="str">
        <f>IF(C122=1,VLOOKUP(B122,数据导入!$B:$F,2,FALSE)&amp;","&amp;VLOOKUP(B122,数据导入!$B:$F,3,FALSE)*$D122,VLOOKUP(B122,数据导入!$I:$M,2,FALSE)&amp;","&amp;VLOOKUP(B122,数据导入!$I:$M,3,FALSE)*$D122)</f>
        <v>30003,5</v>
      </c>
      <c r="F122">
        <f>IF(D122=1,VLOOKUP(C122,数据导入!$B:$F,4,FALSE)*$D122,VLOOKUP(C122,数据导入!$I:$M,4,FALSE)*$D122)</f>
        <v>70</v>
      </c>
      <c r="G122">
        <f>IF(E122=1,VLOOKUP(D122,数据导入!$B:$F,5,FALSE)*$D122,VLOOKUP(D122,数据导入!$I:$M,5,FALSE)*$D122)</f>
        <v>5</v>
      </c>
      <c r="H122">
        <f>VLOOKUP(B122,菜品数据!$H:$I,2,FALSE)</f>
        <v>4</v>
      </c>
      <c r="I122">
        <f>VLOOKUP(D122,数据导入!$P$3:$Q$9,2,FALSE)</f>
        <v>1</v>
      </c>
      <c r="J122" t="str">
        <f>VLOOKUP(B122,菜品输入!A:V,3,FALSE)&amp;","&amp;VLOOKUP(B122,菜品输入!A:V,8,FALSE)&amp;";"&amp;VLOOKUP(B122,菜品输入!A:V,4,FALSE)&amp;","&amp;VLOOKUP(B122,菜品输入!A:V,8,FALSE)&amp;";"&amp;VLOOKUP(B122,菜品输入!A:V,5,FALSE)&amp;","&amp;VLOOKUP(B122,菜品输入!A:V,8,FALSE)&amp;";"&amp;VLOOKUP(B122,菜品输入!A:V,6,FALSE)&amp;","&amp;VLOOKUP(B122,菜品输入!A:V,8,FALSE)&amp;";"&amp;VLOOKUP(B122,菜品输入!A:V,7,FALSE)&amp;","&amp;VLOOKUP(B122,菜品输入!A:V,8,FALSE)</f>
        <v>101010,5;102010,5;103010,5;104010,5;105010,5</v>
      </c>
    </row>
    <row r="123" spans="1:10">
      <c r="A123">
        <v>122</v>
      </c>
      <c r="B123">
        <f t="shared" si="5"/>
        <v>11</v>
      </c>
      <c r="C123">
        <f t="shared" si="6"/>
        <v>1</v>
      </c>
      <c r="D123">
        <f t="shared" si="4"/>
        <v>2</v>
      </c>
      <c r="E123" t="str">
        <f>IF(C123=1,VLOOKUP(B123,数据导入!$B:$F,2,FALSE)&amp;","&amp;VLOOKUP(B123,数据导入!$B:$F,3,FALSE)*$D123,VLOOKUP(B123,数据导入!$I:$M,2,FALSE)&amp;","&amp;VLOOKUP(B123,数据导入!$I:$M,3,FALSE)*$D123)</f>
        <v>30003,10</v>
      </c>
      <c r="F123">
        <f>IF(D123=1,VLOOKUP(C123,数据导入!$B:$F,4,FALSE)*$D123,VLOOKUP(C123,数据导入!$I:$M,4,FALSE)*$D123)</f>
        <v>140</v>
      </c>
      <c r="G123">
        <f>IF(E123=1,VLOOKUP(D123,数据导入!$B:$F,5,FALSE)*$D123,VLOOKUP(D123,数据导入!$I:$M,5,FALSE)*$D123)</f>
        <v>10</v>
      </c>
      <c r="H123">
        <f>VLOOKUP(B123,菜品数据!$H:$I,2,FALSE)</f>
        <v>4</v>
      </c>
      <c r="I123" t="str">
        <f>VLOOKUP(D123,数据导入!$P$3:$Q$9,2,FALSE)</f>
        <v>1,2</v>
      </c>
      <c r="J123" t="str">
        <f>VLOOKUP(B123,菜品输入!A:V,3,FALSE)&amp;","&amp;VLOOKUP(B123,菜品输入!A:V,8,FALSE)&amp;";"&amp;VLOOKUP(B123,菜品输入!A:V,4,FALSE)&amp;","&amp;VLOOKUP(B123,菜品输入!A:V,8,FALSE)&amp;";"&amp;VLOOKUP(B123,菜品输入!A:V,5,FALSE)&amp;","&amp;VLOOKUP(B123,菜品输入!A:V,8,FALSE)&amp;";"&amp;VLOOKUP(B123,菜品输入!A:V,6,FALSE)&amp;","&amp;VLOOKUP(B123,菜品输入!A:V,8,FALSE)&amp;";"&amp;VLOOKUP(B123,菜品输入!A:V,7,FALSE)&amp;","&amp;VLOOKUP(B123,菜品输入!A:V,8,FALSE)</f>
        <v>101010,5;102010,5;103010,5;104010,5;105010,5</v>
      </c>
    </row>
    <row r="124" spans="1:10">
      <c r="A124">
        <v>123</v>
      </c>
      <c r="B124">
        <f t="shared" si="5"/>
        <v>11</v>
      </c>
      <c r="C124">
        <f t="shared" si="6"/>
        <v>1</v>
      </c>
      <c r="D124">
        <f t="shared" si="4"/>
        <v>3</v>
      </c>
      <c r="E124" t="str">
        <f>IF(C124=1,VLOOKUP(B124,数据导入!$B:$F,2,FALSE)&amp;","&amp;VLOOKUP(B124,数据导入!$B:$F,3,FALSE)*$D124,VLOOKUP(B124,数据导入!$I:$M,2,FALSE)&amp;","&amp;VLOOKUP(B124,数据导入!$I:$M,3,FALSE)*$D124)</f>
        <v>30003,15</v>
      </c>
      <c r="F124">
        <f>IF(D124=1,VLOOKUP(C124,数据导入!$B:$F,4,FALSE)*$D124,VLOOKUP(C124,数据导入!$I:$M,4,FALSE)*$D124)</f>
        <v>210</v>
      </c>
      <c r="G124">
        <f>IF(E124=1,VLOOKUP(D124,数据导入!$B:$F,5,FALSE)*$D124,VLOOKUP(D124,数据导入!$I:$M,5,FALSE)*$D124)</f>
        <v>30</v>
      </c>
      <c r="H124">
        <f>VLOOKUP(B124,菜品数据!$H:$I,2,FALSE)</f>
        <v>4</v>
      </c>
      <c r="I124" t="str">
        <f>VLOOKUP(D124,数据导入!$P$3:$Q$9,2,FALSE)</f>
        <v>2,3</v>
      </c>
      <c r="J124" t="str">
        <f>VLOOKUP(B124,菜品输入!A:V,3,FALSE)&amp;","&amp;VLOOKUP(B124,菜品输入!A:V,8,FALSE)&amp;";"&amp;VLOOKUP(B124,菜品输入!A:V,4,FALSE)&amp;","&amp;VLOOKUP(B124,菜品输入!A:V,8,FALSE)&amp;";"&amp;VLOOKUP(B124,菜品输入!A:V,5,FALSE)&amp;","&amp;VLOOKUP(B124,菜品输入!A:V,8,FALSE)&amp;";"&amp;VLOOKUP(B124,菜品输入!A:V,6,FALSE)&amp;","&amp;VLOOKUP(B124,菜品输入!A:V,8,FALSE)&amp;";"&amp;VLOOKUP(B124,菜品输入!A:V,7,FALSE)&amp;","&amp;VLOOKUP(B124,菜品输入!A:V,8,FALSE)</f>
        <v>101010,5;102010,5;103010,5;104010,5;105010,5</v>
      </c>
    </row>
    <row r="125" spans="1:10">
      <c r="A125">
        <v>124</v>
      </c>
      <c r="B125">
        <f t="shared" ref="B125:B156" si="7">B113+1</f>
        <v>11</v>
      </c>
      <c r="C125">
        <f t="shared" si="6"/>
        <v>1</v>
      </c>
      <c r="D125">
        <f t="shared" si="4"/>
        <v>4</v>
      </c>
      <c r="E125" t="str">
        <f>IF(C125=1,VLOOKUP(B125,数据导入!$B:$F,2,FALSE)&amp;","&amp;VLOOKUP(B125,数据导入!$B:$F,3,FALSE)*$D125,VLOOKUP(B125,数据导入!$I:$M,2,FALSE)&amp;","&amp;VLOOKUP(B125,数据导入!$I:$M,3,FALSE)*$D125)</f>
        <v>30003,20</v>
      </c>
      <c r="F125">
        <f>IF(D125=1,VLOOKUP(C125,数据导入!$B:$F,4,FALSE)*$D125,VLOOKUP(C125,数据导入!$I:$M,4,FALSE)*$D125)</f>
        <v>280</v>
      </c>
      <c r="G125">
        <f>IF(E125=1,VLOOKUP(D125,数据导入!$B:$F,5,FALSE)*$D125,VLOOKUP(D125,数据导入!$I:$M,5,FALSE)*$D125)</f>
        <v>40</v>
      </c>
      <c r="H125">
        <f>VLOOKUP(B125,菜品数据!$H:$I,2,FALSE)</f>
        <v>4</v>
      </c>
      <c r="I125" t="str">
        <f>VLOOKUP(D125,数据导入!$P$3:$Q$9,2,FALSE)</f>
        <v>3,4</v>
      </c>
      <c r="J125" t="str">
        <f>VLOOKUP(B125,菜品输入!A:V,3,FALSE)&amp;","&amp;VLOOKUP(B125,菜品输入!A:V,8,FALSE)&amp;";"&amp;VLOOKUP(B125,菜品输入!A:V,4,FALSE)&amp;","&amp;VLOOKUP(B125,菜品输入!A:V,8,FALSE)&amp;";"&amp;VLOOKUP(B125,菜品输入!A:V,5,FALSE)&amp;","&amp;VLOOKUP(B125,菜品输入!A:V,8,FALSE)&amp;";"&amp;VLOOKUP(B125,菜品输入!A:V,6,FALSE)&amp;","&amp;VLOOKUP(B125,菜品输入!A:V,8,FALSE)&amp;";"&amp;VLOOKUP(B125,菜品输入!A:V,7,FALSE)&amp;","&amp;VLOOKUP(B125,菜品输入!A:V,8,FALSE)</f>
        <v>101010,5;102010,5;103010,5;104010,5;105010,5</v>
      </c>
    </row>
    <row r="126" spans="1:10">
      <c r="A126">
        <v>125</v>
      </c>
      <c r="B126">
        <f t="shared" si="7"/>
        <v>11</v>
      </c>
      <c r="C126">
        <f t="shared" si="6"/>
        <v>1</v>
      </c>
      <c r="D126">
        <f t="shared" si="4"/>
        <v>5</v>
      </c>
      <c r="E126" t="str">
        <f>IF(C126=1,VLOOKUP(B126,数据导入!$B:$F,2,FALSE)&amp;","&amp;VLOOKUP(B126,数据导入!$B:$F,3,FALSE)*$D126,VLOOKUP(B126,数据导入!$I:$M,2,FALSE)&amp;","&amp;VLOOKUP(B126,数据导入!$I:$M,3,FALSE)*$D126)</f>
        <v>30003,25</v>
      </c>
      <c r="F126">
        <f>IF(D126=1,VLOOKUP(C126,数据导入!$B:$F,4,FALSE)*$D126,VLOOKUP(C126,数据导入!$I:$M,4,FALSE)*$D126)</f>
        <v>350</v>
      </c>
      <c r="G126">
        <f>IF(E126=1,VLOOKUP(D126,数据导入!$B:$F,5,FALSE)*$D126,VLOOKUP(D126,数据导入!$I:$M,5,FALSE)*$D126)</f>
        <v>50</v>
      </c>
      <c r="H126">
        <f>VLOOKUP(B126,菜品数据!$H:$I,2,FALSE)</f>
        <v>4</v>
      </c>
      <c r="I126" t="str">
        <f>VLOOKUP(D126,数据导入!$P$3:$Q$9,2,FALSE)</f>
        <v>4,5</v>
      </c>
      <c r="J126" t="str">
        <f>VLOOKUP(B126,菜品输入!A:V,3,FALSE)&amp;","&amp;VLOOKUP(B126,菜品输入!A:V,8,FALSE)&amp;";"&amp;VLOOKUP(B126,菜品输入!A:V,4,FALSE)&amp;","&amp;VLOOKUP(B126,菜品输入!A:V,8,FALSE)&amp;";"&amp;VLOOKUP(B126,菜品输入!A:V,5,FALSE)&amp;","&amp;VLOOKUP(B126,菜品输入!A:V,8,FALSE)&amp;";"&amp;VLOOKUP(B126,菜品输入!A:V,6,FALSE)&amp;","&amp;VLOOKUP(B126,菜品输入!A:V,8,FALSE)&amp;";"&amp;VLOOKUP(B126,菜品输入!A:V,7,FALSE)&amp;","&amp;VLOOKUP(B126,菜品输入!A:V,8,FALSE)</f>
        <v>101010,5;102010,5;103010,5;104010,5;105010,5</v>
      </c>
    </row>
    <row r="127" spans="1:10">
      <c r="A127">
        <v>126</v>
      </c>
      <c r="B127">
        <f t="shared" si="7"/>
        <v>11</v>
      </c>
      <c r="C127">
        <f t="shared" si="6"/>
        <v>1</v>
      </c>
      <c r="D127">
        <f t="shared" si="4"/>
        <v>6</v>
      </c>
      <c r="E127" t="str">
        <f>IF(C127=1,VLOOKUP(B127,数据导入!$B:$F,2,FALSE)&amp;","&amp;VLOOKUP(B127,数据导入!$B:$F,3,FALSE)*$D127,VLOOKUP(B127,数据导入!$I:$M,2,FALSE)&amp;","&amp;VLOOKUP(B127,数据导入!$I:$M,3,FALSE)*$D127)</f>
        <v>30003,30</v>
      </c>
      <c r="F127">
        <f>IF(D127=1,VLOOKUP(C127,数据导入!$B:$F,4,FALSE)*$D127,VLOOKUP(C127,数据导入!$I:$M,4,FALSE)*$D127)</f>
        <v>420</v>
      </c>
      <c r="G127">
        <f>IF(E127=1,VLOOKUP(D127,数据导入!$B:$F,5,FALSE)*$D127,VLOOKUP(D127,数据导入!$I:$M,5,FALSE)*$D127)</f>
        <v>60</v>
      </c>
      <c r="H127">
        <f>VLOOKUP(B127,菜品数据!$H:$I,2,FALSE)</f>
        <v>4</v>
      </c>
      <c r="I127" t="str">
        <f>VLOOKUP(D127,数据导入!$P$3:$Q$9,2,FALSE)</f>
        <v>5,6</v>
      </c>
      <c r="J127" t="str">
        <f>VLOOKUP(B127,菜品输入!A:V,3,FALSE)&amp;","&amp;VLOOKUP(B127,菜品输入!A:V,8,FALSE)&amp;";"&amp;VLOOKUP(B127,菜品输入!A:V,4,FALSE)&amp;","&amp;VLOOKUP(B127,菜品输入!A:V,8,FALSE)&amp;";"&amp;VLOOKUP(B127,菜品输入!A:V,5,FALSE)&amp;","&amp;VLOOKUP(B127,菜品输入!A:V,8,FALSE)&amp;";"&amp;VLOOKUP(B127,菜品输入!A:V,6,FALSE)&amp;","&amp;VLOOKUP(B127,菜品输入!A:V,8,FALSE)&amp;";"&amp;VLOOKUP(B127,菜品输入!A:V,7,FALSE)&amp;","&amp;VLOOKUP(B127,菜品输入!A:V,8,FALSE)</f>
        <v>101010,5;102010,5;103010,5;104010,5;105010,5</v>
      </c>
    </row>
    <row r="128" spans="1:10">
      <c r="A128">
        <v>127</v>
      </c>
      <c r="B128">
        <f t="shared" si="7"/>
        <v>11</v>
      </c>
      <c r="C128">
        <f t="shared" si="6"/>
        <v>2</v>
      </c>
      <c r="D128">
        <f t="shared" si="4"/>
        <v>1</v>
      </c>
      <c r="E128" t="str">
        <f>IF(C128=1,VLOOKUP(B128,数据导入!$B:$F,2,FALSE)&amp;","&amp;VLOOKUP(B128,数据导入!$B:$F,3,FALSE)*$D128,VLOOKUP(B128,数据导入!$I:$M,2,FALSE)&amp;","&amp;VLOOKUP(B128,数据导入!$I:$M,3,FALSE)*$D128)</f>
        <v>31003,5</v>
      </c>
      <c r="F128">
        <f>IF(D128=1,VLOOKUP(C128,数据导入!$B:$F,4,FALSE)*$D128,VLOOKUP(C128,数据导入!$I:$M,4,FALSE)*$D128)</f>
        <v>160</v>
      </c>
      <c r="G128">
        <f>IF(E128=1,VLOOKUP(D128,数据导入!$B:$F,5,FALSE)*$D128,VLOOKUP(D128,数据导入!$I:$M,5,FALSE)*$D128)</f>
        <v>5</v>
      </c>
      <c r="H128">
        <f>VLOOKUP(B128,菜品数据!$H:$I,2,FALSE)</f>
        <v>4</v>
      </c>
      <c r="I128">
        <f>VLOOKUP(D128,数据导入!$P$3:$Q$9,2,FALSE)</f>
        <v>1</v>
      </c>
      <c r="J128" t="str">
        <f>VLOOKUP(B128,菜品输入!A:V,3,FALSE)&amp;","&amp;VLOOKUP(B128,菜品输入!A:V,8,FALSE)&amp;";"&amp;VLOOKUP(B128,菜品输入!A:V,4,FALSE)&amp;","&amp;VLOOKUP(B128,菜品输入!A:V,8,FALSE)&amp;";"&amp;VLOOKUP(B128,菜品输入!A:V,5,FALSE)&amp;","&amp;VLOOKUP(B128,菜品输入!A:V,8,FALSE)&amp;";"&amp;VLOOKUP(B128,菜品输入!A:V,6,FALSE)&amp;","&amp;VLOOKUP(B128,菜品输入!A:V,8,FALSE)&amp;";"&amp;VLOOKUP(B128,菜品输入!A:V,7,FALSE)&amp;","&amp;VLOOKUP(B128,菜品输入!A:V,8,FALSE)</f>
        <v>101010,5;102010,5;103010,5;104010,5;105010,5</v>
      </c>
    </row>
    <row r="129" spans="1:10">
      <c r="A129">
        <v>128</v>
      </c>
      <c r="B129">
        <f t="shared" si="7"/>
        <v>11</v>
      </c>
      <c r="C129">
        <f t="shared" si="6"/>
        <v>2</v>
      </c>
      <c r="D129">
        <f t="shared" si="4"/>
        <v>2</v>
      </c>
      <c r="E129" t="str">
        <f>IF(C129=1,VLOOKUP(B129,数据导入!$B:$F,2,FALSE)&amp;","&amp;VLOOKUP(B129,数据导入!$B:$F,3,FALSE)*$D129,VLOOKUP(B129,数据导入!$I:$M,2,FALSE)&amp;","&amp;VLOOKUP(B129,数据导入!$I:$M,3,FALSE)*$D129)</f>
        <v>31003,10</v>
      </c>
      <c r="F129">
        <f>IF(D129=1,VLOOKUP(C129,数据导入!$B:$F,4,FALSE)*$D129,VLOOKUP(C129,数据导入!$I:$M,4,FALSE)*$D129)</f>
        <v>320</v>
      </c>
      <c r="G129">
        <f>IF(E129=1,VLOOKUP(D129,数据导入!$B:$F,5,FALSE)*$D129,VLOOKUP(D129,数据导入!$I:$M,5,FALSE)*$D129)</f>
        <v>10</v>
      </c>
      <c r="H129">
        <f>VLOOKUP(B129,菜品数据!$H:$I,2,FALSE)</f>
        <v>4</v>
      </c>
      <c r="I129" t="str">
        <f>VLOOKUP(D129,数据导入!$P$3:$Q$9,2,FALSE)</f>
        <v>1,2</v>
      </c>
      <c r="J129" t="str">
        <f>VLOOKUP(B129,菜品输入!A:V,3,FALSE)&amp;","&amp;VLOOKUP(B129,菜品输入!A:V,8,FALSE)&amp;";"&amp;VLOOKUP(B129,菜品输入!A:V,4,FALSE)&amp;","&amp;VLOOKUP(B129,菜品输入!A:V,8,FALSE)&amp;";"&amp;VLOOKUP(B129,菜品输入!A:V,5,FALSE)&amp;","&amp;VLOOKUP(B129,菜品输入!A:V,8,FALSE)&amp;";"&amp;VLOOKUP(B129,菜品输入!A:V,6,FALSE)&amp;","&amp;VLOOKUP(B129,菜品输入!A:V,8,FALSE)&amp;";"&amp;VLOOKUP(B129,菜品输入!A:V,7,FALSE)&amp;","&amp;VLOOKUP(B129,菜品输入!A:V,8,FALSE)</f>
        <v>101010,5;102010,5;103010,5;104010,5;105010,5</v>
      </c>
    </row>
    <row r="130" spans="1:10">
      <c r="A130">
        <v>129</v>
      </c>
      <c r="B130">
        <f t="shared" si="7"/>
        <v>11</v>
      </c>
      <c r="C130">
        <f t="shared" si="6"/>
        <v>2</v>
      </c>
      <c r="D130">
        <f t="shared" si="4"/>
        <v>3</v>
      </c>
      <c r="E130" t="str">
        <f>IF(C130=1,VLOOKUP(B130,数据导入!$B:$F,2,FALSE)&amp;","&amp;VLOOKUP(B130,数据导入!$B:$F,3,FALSE)*$D130,VLOOKUP(B130,数据导入!$I:$M,2,FALSE)&amp;","&amp;VLOOKUP(B130,数据导入!$I:$M,3,FALSE)*$D130)</f>
        <v>31003,15</v>
      </c>
      <c r="F130">
        <f>IF(D130=1,VLOOKUP(C130,数据导入!$B:$F,4,FALSE)*$D130,VLOOKUP(C130,数据导入!$I:$M,4,FALSE)*$D130)</f>
        <v>480</v>
      </c>
      <c r="G130">
        <f>IF(E130=1,VLOOKUP(D130,数据导入!$B:$F,5,FALSE)*$D130,VLOOKUP(D130,数据导入!$I:$M,5,FALSE)*$D130)</f>
        <v>30</v>
      </c>
      <c r="H130">
        <f>VLOOKUP(B130,菜品数据!$H:$I,2,FALSE)</f>
        <v>4</v>
      </c>
      <c r="I130" t="str">
        <f>VLOOKUP(D130,数据导入!$P$3:$Q$9,2,FALSE)</f>
        <v>2,3</v>
      </c>
      <c r="J130" t="str">
        <f>VLOOKUP(B130,菜品输入!A:V,3,FALSE)&amp;","&amp;VLOOKUP(B130,菜品输入!A:V,8,FALSE)&amp;";"&amp;VLOOKUP(B130,菜品输入!A:V,4,FALSE)&amp;","&amp;VLOOKUP(B130,菜品输入!A:V,8,FALSE)&amp;";"&amp;VLOOKUP(B130,菜品输入!A:V,5,FALSE)&amp;","&amp;VLOOKUP(B130,菜品输入!A:V,8,FALSE)&amp;";"&amp;VLOOKUP(B130,菜品输入!A:V,6,FALSE)&amp;","&amp;VLOOKUP(B130,菜品输入!A:V,8,FALSE)&amp;";"&amp;VLOOKUP(B130,菜品输入!A:V,7,FALSE)&amp;","&amp;VLOOKUP(B130,菜品输入!A:V,8,FALSE)</f>
        <v>101010,5;102010,5;103010,5;104010,5;105010,5</v>
      </c>
    </row>
    <row r="131" spans="1:10">
      <c r="A131">
        <v>130</v>
      </c>
      <c r="B131">
        <f t="shared" si="7"/>
        <v>11</v>
      </c>
      <c r="C131">
        <f t="shared" si="6"/>
        <v>2</v>
      </c>
      <c r="D131">
        <f t="shared" si="4"/>
        <v>4</v>
      </c>
      <c r="E131" t="str">
        <f>IF(C131=1,VLOOKUP(B131,数据导入!$B:$F,2,FALSE)&amp;","&amp;VLOOKUP(B131,数据导入!$B:$F,3,FALSE)*$D131,VLOOKUP(B131,数据导入!$I:$M,2,FALSE)&amp;","&amp;VLOOKUP(B131,数据导入!$I:$M,3,FALSE)*$D131)</f>
        <v>31003,20</v>
      </c>
      <c r="F131">
        <f>IF(D131=1,VLOOKUP(C131,数据导入!$B:$F,4,FALSE)*$D131,VLOOKUP(C131,数据导入!$I:$M,4,FALSE)*$D131)</f>
        <v>640</v>
      </c>
      <c r="G131">
        <f>IF(E131=1,VLOOKUP(D131,数据导入!$B:$F,5,FALSE)*$D131,VLOOKUP(D131,数据导入!$I:$M,5,FALSE)*$D131)</f>
        <v>40</v>
      </c>
      <c r="H131">
        <f>VLOOKUP(B131,菜品数据!$H:$I,2,FALSE)</f>
        <v>4</v>
      </c>
      <c r="I131" t="str">
        <f>VLOOKUP(D131,数据导入!$P$3:$Q$9,2,FALSE)</f>
        <v>3,4</v>
      </c>
      <c r="J131" t="str">
        <f>VLOOKUP(B131,菜品输入!A:V,3,FALSE)&amp;","&amp;VLOOKUP(B131,菜品输入!A:V,8,FALSE)&amp;";"&amp;VLOOKUP(B131,菜品输入!A:V,4,FALSE)&amp;","&amp;VLOOKUP(B131,菜品输入!A:V,8,FALSE)&amp;";"&amp;VLOOKUP(B131,菜品输入!A:V,5,FALSE)&amp;","&amp;VLOOKUP(B131,菜品输入!A:V,8,FALSE)&amp;";"&amp;VLOOKUP(B131,菜品输入!A:V,6,FALSE)&amp;","&amp;VLOOKUP(B131,菜品输入!A:V,8,FALSE)&amp;";"&amp;VLOOKUP(B131,菜品输入!A:V,7,FALSE)&amp;","&amp;VLOOKUP(B131,菜品输入!A:V,8,FALSE)</f>
        <v>101010,5;102010,5;103010,5;104010,5;105010,5</v>
      </c>
    </row>
    <row r="132" spans="1:10">
      <c r="A132">
        <v>131</v>
      </c>
      <c r="B132">
        <f t="shared" si="7"/>
        <v>11</v>
      </c>
      <c r="C132">
        <f t="shared" si="6"/>
        <v>2</v>
      </c>
      <c r="D132">
        <f t="shared" si="4"/>
        <v>5</v>
      </c>
      <c r="E132" t="str">
        <f>IF(C132=1,VLOOKUP(B132,数据导入!$B:$F,2,FALSE)&amp;","&amp;VLOOKUP(B132,数据导入!$B:$F,3,FALSE)*$D132,VLOOKUP(B132,数据导入!$I:$M,2,FALSE)&amp;","&amp;VLOOKUP(B132,数据导入!$I:$M,3,FALSE)*$D132)</f>
        <v>31003,25</v>
      </c>
      <c r="F132">
        <f>IF(D132=1,VLOOKUP(C132,数据导入!$B:$F,4,FALSE)*$D132,VLOOKUP(C132,数据导入!$I:$M,4,FALSE)*$D132)</f>
        <v>800</v>
      </c>
      <c r="G132">
        <f>IF(E132=1,VLOOKUP(D132,数据导入!$B:$F,5,FALSE)*$D132,VLOOKUP(D132,数据导入!$I:$M,5,FALSE)*$D132)</f>
        <v>50</v>
      </c>
      <c r="H132">
        <f>VLOOKUP(B132,菜品数据!$H:$I,2,FALSE)</f>
        <v>4</v>
      </c>
      <c r="I132" t="str">
        <f>VLOOKUP(D132,数据导入!$P$3:$Q$9,2,FALSE)</f>
        <v>4,5</v>
      </c>
      <c r="J132" t="str">
        <f>VLOOKUP(B132,菜品输入!A:V,3,FALSE)&amp;","&amp;VLOOKUP(B132,菜品输入!A:V,8,FALSE)&amp;";"&amp;VLOOKUP(B132,菜品输入!A:V,4,FALSE)&amp;","&amp;VLOOKUP(B132,菜品输入!A:V,8,FALSE)&amp;";"&amp;VLOOKUP(B132,菜品输入!A:V,5,FALSE)&amp;","&amp;VLOOKUP(B132,菜品输入!A:V,8,FALSE)&amp;";"&amp;VLOOKUP(B132,菜品输入!A:V,6,FALSE)&amp;","&amp;VLOOKUP(B132,菜品输入!A:V,8,FALSE)&amp;";"&amp;VLOOKUP(B132,菜品输入!A:V,7,FALSE)&amp;","&amp;VLOOKUP(B132,菜品输入!A:V,8,FALSE)</f>
        <v>101010,5;102010,5;103010,5;104010,5;105010,5</v>
      </c>
    </row>
    <row r="133" spans="1:10">
      <c r="A133">
        <v>132</v>
      </c>
      <c r="B133">
        <f t="shared" si="7"/>
        <v>11</v>
      </c>
      <c r="C133">
        <f t="shared" si="6"/>
        <v>2</v>
      </c>
      <c r="D133">
        <f t="shared" si="4"/>
        <v>6</v>
      </c>
      <c r="E133" t="str">
        <f>IF(C133=1,VLOOKUP(B133,数据导入!$B:$F,2,FALSE)&amp;","&amp;VLOOKUP(B133,数据导入!$B:$F,3,FALSE)*$D133,VLOOKUP(B133,数据导入!$I:$M,2,FALSE)&amp;","&amp;VLOOKUP(B133,数据导入!$I:$M,3,FALSE)*$D133)</f>
        <v>31003,30</v>
      </c>
      <c r="F133">
        <f>IF(D133=1,VLOOKUP(C133,数据导入!$B:$F,4,FALSE)*$D133,VLOOKUP(C133,数据导入!$I:$M,4,FALSE)*$D133)</f>
        <v>960</v>
      </c>
      <c r="G133">
        <f>IF(E133=1,VLOOKUP(D133,数据导入!$B:$F,5,FALSE)*$D133,VLOOKUP(D133,数据导入!$I:$M,5,FALSE)*$D133)</f>
        <v>60</v>
      </c>
      <c r="H133">
        <f>VLOOKUP(B133,菜品数据!$H:$I,2,FALSE)</f>
        <v>4</v>
      </c>
      <c r="I133" t="str">
        <f>VLOOKUP(D133,数据导入!$P$3:$Q$9,2,FALSE)</f>
        <v>5,6</v>
      </c>
      <c r="J133" t="str">
        <f>VLOOKUP(B133,菜品输入!A:V,3,FALSE)&amp;","&amp;VLOOKUP(B133,菜品输入!A:V,8,FALSE)&amp;";"&amp;VLOOKUP(B133,菜品输入!A:V,4,FALSE)&amp;","&amp;VLOOKUP(B133,菜品输入!A:V,8,FALSE)&amp;";"&amp;VLOOKUP(B133,菜品输入!A:V,5,FALSE)&amp;","&amp;VLOOKUP(B133,菜品输入!A:V,8,FALSE)&amp;";"&amp;VLOOKUP(B133,菜品输入!A:V,6,FALSE)&amp;","&amp;VLOOKUP(B133,菜品输入!A:V,8,FALSE)&amp;";"&amp;VLOOKUP(B133,菜品输入!A:V,7,FALSE)&amp;","&amp;VLOOKUP(B133,菜品输入!A:V,8,FALSE)</f>
        <v>101010,5;102010,5;103010,5;104010,5;105010,5</v>
      </c>
    </row>
    <row r="134" spans="1:10">
      <c r="A134">
        <v>133</v>
      </c>
      <c r="B134">
        <f t="shared" si="7"/>
        <v>12</v>
      </c>
      <c r="C134">
        <f t="shared" si="6"/>
        <v>1</v>
      </c>
      <c r="D134">
        <f t="shared" si="4"/>
        <v>1</v>
      </c>
      <c r="E134" t="str">
        <f>IF(C134=1,VLOOKUP(B134,数据导入!$B:$F,2,FALSE)&amp;","&amp;VLOOKUP(B134,数据导入!$B:$F,3,FALSE)*$D134,VLOOKUP(B134,数据导入!$I:$M,2,FALSE)&amp;","&amp;VLOOKUP(B134,数据导入!$I:$M,3,FALSE)*$D134)</f>
        <v>30003,6</v>
      </c>
      <c r="F134">
        <f>IF(D134=1,VLOOKUP(C134,数据导入!$B:$F,4,FALSE)*$D134,VLOOKUP(C134,数据导入!$I:$M,4,FALSE)*$D134)</f>
        <v>70</v>
      </c>
      <c r="G134">
        <f>IF(E134=1,VLOOKUP(D134,数据导入!$B:$F,5,FALSE)*$D134,VLOOKUP(D134,数据导入!$I:$M,5,FALSE)*$D134)</f>
        <v>5</v>
      </c>
      <c r="H134">
        <f>VLOOKUP(B134,菜品数据!$H:$I,2,FALSE)</f>
        <v>4</v>
      </c>
      <c r="I134">
        <f>VLOOKUP(D134,数据导入!$P$3:$Q$9,2,FALSE)</f>
        <v>1</v>
      </c>
      <c r="J134" t="str">
        <f>VLOOKUP(B134,菜品输入!A:V,3,FALSE)&amp;","&amp;VLOOKUP(B134,菜品输入!A:V,8,FALSE)&amp;";"&amp;VLOOKUP(B134,菜品输入!A:V,4,FALSE)&amp;","&amp;VLOOKUP(B134,菜品输入!A:V,8,FALSE)&amp;";"&amp;VLOOKUP(B134,菜品输入!A:V,5,FALSE)&amp;","&amp;VLOOKUP(B134,菜品输入!A:V,8,FALSE)&amp;";"&amp;VLOOKUP(B134,菜品输入!A:V,6,FALSE)&amp;","&amp;VLOOKUP(B134,菜品输入!A:V,8,FALSE)&amp;";"&amp;VLOOKUP(B134,菜品输入!A:V,7,FALSE)&amp;","&amp;VLOOKUP(B134,菜品输入!A:V,8,FALSE)</f>
        <v>101010,5;102010,5;103010,5;104010,5;105010,5</v>
      </c>
    </row>
    <row r="135" spans="1:10">
      <c r="A135">
        <v>134</v>
      </c>
      <c r="B135">
        <f t="shared" si="7"/>
        <v>12</v>
      </c>
      <c r="C135">
        <f t="shared" si="6"/>
        <v>1</v>
      </c>
      <c r="D135">
        <f t="shared" si="4"/>
        <v>2</v>
      </c>
      <c r="E135" t="str">
        <f>IF(C135=1,VLOOKUP(B135,数据导入!$B:$F,2,FALSE)&amp;","&amp;VLOOKUP(B135,数据导入!$B:$F,3,FALSE)*$D135,VLOOKUP(B135,数据导入!$I:$M,2,FALSE)&amp;","&amp;VLOOKUP(B135,数据导入!$I:$M,3,FALSE)*$D135)</f>
        <v>30003,12</v>
      </c>
      <c r="F135">
        <f>IF(D135=1,VLOOKUP(C135,数据导入!$B:$F,4,FALSE)*$D135,VLOOKUP(C135,数据导入!$I:$M,4,FALSE)*$D135)</f>
        <v>140</v>
      </c>
      <c r="G135">
        <f>IF(E135=1,VLOOKUP(D135,数据导入!$B:$F,5,FALSE)*$D135,VLOOKUP(D135,数据导入!$I:$M,5,FALSE)*$D135)</f>
        <v>10</v>
      </c>
      <c r="H135">
        <f>VLOOKUP(B135,菜品数据!$H:$I,2,FALSE)</f>
        <v>4</v>
      </c>
      <c r="I135" t="str">
        <f>VLOOKUP(D135,数据导入!$P$3:$Q$9,2,FALSE)</f>
        <v>1,2</v>
      </c>
      <c r="J135" t="str">
        <f>VLOOKUP(B135,菜品输入!A:V,3,FALSE)&amp;","&amp;VLOOKUP(B135,菜品输入!A:V,8,FALSE)&amp;";"&amp;VLOOKUP(B135,菜品输入!A:V,4,FALSE)&amp;","&amp;VLOOKUP(B135,菜品输入!A:V,8,FALSE)&amp;";"&amp;VLOOKUP(B135,菜品输入!A:V,5,FALSE)&amp;","&amp;VLOOKUP(B135,菜品输入!A:V,8,FALSE)&amp;";"&amp;VLOOKUP(B135,菜品输入!A:V,6,FALSE)&amp;","&amp;VLOOKUP(B135,菜品输入!A:V,8,FALSE)&amp;";"&amp;VLOOKUP(B135,菜品输入!A:V,7,FALSE)&amp;","&amp;VLOOKUP(B135,菜品输入!A:V,8,FALSE)</f>
        <v>101010,5;102010,5;103010,5;104010,5;105010,5</v>
      </c>
    </row>
    <row r="136" spans="1:10">
      <c r="A136">
        <v>135</v>
      </c>
      <c r="B136">
        <f t="shared" si="7"/>
        <v>12</v>
      </c>
      <c r="C136">
        <f t="shared" si="6"/>
        <v>1</v>
      </c>
      <c r="D136">
        <f t="shared" si="4"/>
        <v>3</v>
      </c>
      <c r="E136" t="str">
        <f>IF(C136=1,VLOOKUP(B136,数据导入!$B:$F,2,FALSE)&amp;","&amp;VLOOKUP(B136,数据导入!$B:$F,3,FALSE)*$D136,VLOOKUP(B136,数据导入!$I:$M,2,FALSE)&amp;","&amp;VLOOKUP(B136,数据导入!$I:$M,3,FALSE)*$D136)</f>
        <v>30003,18</v>
      </c>
      <c r="F136">
        <f>IF(D136=1,VLOOKUP(C136,数据导入!$B:$F,4,FALSE)*$D136,VLOOKUP(C136,数据导入!$I:$M,4,FALSE)*$D136)</f>
        <v>210</v>
      </c>
      <c r="G136">
        <f>IF(E136=1,VLOOKUP(D136,数据导入!$B:$F,5,FALSE)*$D136,VLOOKUP(D136,数据导入!$I:$M,5,FALSE)*$D136)</f>
        <v>30</v>
      </c>
      <c r="H136">
        <f>VLOOKUP(B136,菜品数据!$H:$I,2,FALSE)</f>
        <v>4</v>
      </c>
      <c r="I136" t="str">
        <f>VLOOKUP(D136,数据导入!$P$3:$Q$9,2,FALSE)</f>
        <v>2,3</v>
      </c>
      <c r="J136" t="str">
        <f>VLOOKUP(B136,菜品输入!A:V,3,FALSE)&amp;","&amp;VLOOKUP(B136,菜品输入!A:V,8,FALSE)&amp;";"&amp;VLOOKUP(B136,菜品输入!A:V,4,FALSE)&amp;","&amp;VLOOKUP(B136,菜品输入!A:V,8,FALSE)&amp;";"&amp;VLOOKUP(B136,菜品输入!A:V,5,FALSE)&amp;","&amp;VLOOKUP(B136,菜品输入!A:V,8,FALSE)&amp;";"&amp;VLOOKUP(B136,菜品输入!A:V,6,FALSE)&amp;","&amp;VLOOKUP(B136,菜品输入!A:V,8,FALSE)&amp;";"&amp;VLOOKUP(B136,菜品输入!A:V,7,FALSE)&amp;","&amp;VLOOKUP(B136,菜品输入!A:V,8,FALSE)</f>
        <v>101010,5;102010,5;103010,5;104010,5;105010,5</v>
      </c>
    </row>
    <row r="137" spans="1:10">
      <c r="A137">
        <v>136</v>
      </c>
      <c r="B137">
        <f t="shared" si="7"/>
        <v>12</v>
      </c>
      <c r="C137">
        <f t="shared" si="6"/>
        <v>1</v>
      </c>
      <c r="D137">
        <f t="shared" ref="D137:D200" si="8">D131</f>
        <v>4</v>
      </c>
      <c r="E137" t="str">
        <f>IF(C137=1,VLOOKUP(B137,数据导入!$B:$F,2,FALSE)&amp;","&amp;VLOOKUP(B137,数据导入!$B:$F,3,FALSE)*$D137,VLOOKUP(B137,数据导入!$I:$M,2,FALSE)&amp;","&amp;VLOOKUP(B137,数据导入!$I:$M,3,FALSE)*$D137)</f>
        <v>30003,24</v>
      </c>
      <c r="F137">
        <f>IF(D137=1,VLOOKUP(C137,数据导入!$B:$F,4,FALSE)*$D137,VLOOKUP(C137,数据导入!$I:$M,4,FALSE)*$D137)</f>
        <v>280</v>
      </c>
      <c r="G137">
        <f>IF(E137=1,VLOOKUP(D137,数据导入!$B:$F,5,FALSE)*$D137,VLOOKUP(D137,数据导入!$I:$M,5,FALSE)*$D137)</f>
        <v>40</v>
      </c>
      <c r="H137">
        <f>VLOOKUP(B137,菜品数据!$H:$I,2,FALSE)</f>
        <v>4</v>
      </c>
      <c r="I137" t="str">
        <f>VLOOKUP(D137,数据导入!$P$3:$Q$9,2,FALSE)</f>
        <v>3,4</v>
      </c>
      <c r="J137" t="str">
        <f>VLOOKUP(B137,菜品输入!A:V,3,FALSE)&amp;","&amp;VLOOKUP(B137,菜品输入!A:V,8,FALSE)&amp;";"&amp;VLOOKUP(B137,菜品输入!A:V,4,FALSE)&amp;","&amp;VLOOKUP(B137,菜品输入!A:V,8,FALSE)&amp;";"&amp;VLOOKUP(B137,菜品输入!A:V,5,FALSE)&amp;","&amp;VLOOKUP(B137,菜品输入!A:V,8,FALSE)&amp;";"&amp;VLOOKUP(B137,菜品输入!A:V,6,FALSE)&amp;","&amp;VLOOKUP(B137,菜品输入!A:V,8,FALSE)&amp;";"&amp;VLOOKUP(B137,菜品输入!A:V,7,FALSE)&amp;","&amp;VLOOKUP(B137,菜品输入!A:V,8,FALSE)</f>
        <v>101010,5;102010,5;103010,5;104010,5;105010,5</v>
      </c>
    </row>
    <row r="138" spans="1:10">
      <c r="A138">
        <v>137</v>
      </c>
      <c r="B138">
        <f t="shared" si="7"/>
        <v>12</v>
      </c>
      <c r="C138">
        <f t="shared" si="6"/>
        <v>1</v>
      </c>
      <c r="D138">
        <f t="shared" si="8"/>
        <v>5</v>
      </c>
      <c r="E138" t="str">
        <f>IF(C138=1,VLOOKUP(B138,数据导入!$B:$F,2,FALSE)&amp;","&amp;VLOOKUP(B138,数据导入!$B:$F,3,FALSE)*$D138,VLOOKUP(B138,数据导入!$I:$M,2,FALSE)&amp;","&amp;VLOOKUP(B138,数据导入!$I:$M,3,FALSE)*$D138)</f>
        <v>30003,30</v>
      </c>
      <c r="F138">
        <f>IF(D138=1,VLOOKUP(C138,数据导入!$B:$F,4,FALSE)*$D138,VLOOKUP(C138,数据导入!$I:$M,4,FALSE)*$D138)</f>
        <v>350</v>
      </c>
      <c r="G138">
        <f>IF(E138=1,VLOOKUP(D138,数据导入!$B:$F,5,FALSE)*$D138,VLOOKUP(D138,数据导入!$I:$M,5,FALSE)*$D138)</f>
        <v>50</v>
      </c>
      <c r="H138">
        <f>VLOOKUP(B138,菜品数据!$H:$I,2,FALSE)</f>
        <v>4</v>
      </c>
      <c r="I138" t="str">
        <f>VLOOKUP(D138,数据导入!$P$3:$Q$9,2,FALSE)</f>
        <v>4,5</v>
      </c>
      <c r="J138" t="str">
        <f>VLOOKUP(B138,菜品输入!A:V,3,FALSE)&amp;","&amp;VLOOKUP(B138,菜品输入!A:V,8,FALSE)&amp;";"&amp;VLOOKUP(B138,菜品输入!A:V,4,FALSE)&amp;","&amp;VLOOKUP(B138,菜品输入!A:V,8,FALSE)&amp;";"&amp;VLOOKUP(B138,菜品输入!A:V,5,FALSE)&amp;","&amp;VLOOKUP(B138,菜品输入!A:V,8,FALSE)&amp;";"&amp;VLOOKUP(B138,菜品输入!A:V,6,FALSE)&amp;","&amp;VLOOKUP(B138,菜品输入!A:V,8,FALSE)&amp;";"&amp;VLOOKUP(B138,菜品输入!A:V,7,FALSE)&amp;","&amp;VLOOKUP(B138,菜品输入!A:V,8,FALSE)</f>
        <v>101010,5;102010,5;103010,5;104010,5;105010,5</v>
      </c>
    </row>
    <row r="139" spans="1:10">
      <c r="A139">
        <v>138</v>
      </c>
      <c r="B139">
        <f t="shared" si="7"/>
        <v>12</v>
      </c>
      <c r="C139">
        <f t="shared" si="6"/>
        <v>1</v>
      </c>
      <c r="D139">
        <f t="shared" si="8"/>
        <v>6</v>
      </c>
      <c r="E139" t="str">
        <f>IF(C139=1,VLOOKUP(B139,数据导入!$B:$F,2,FALSE)&amp;","&amp;VLOOKUP(B139,数据导入!$B:$F,3,FALSE)*$D139,VLOOKUP(B139,数据导入!$I:$M,2,FALSE)&amp;","&amp;VLOOKUP(B139,数据导入!$I:$M,3,FALSE)*$D139)</f>
        <v>30003,36</v>
      </c>
      <c r="F139">
        <f>IF(D139=1,VLOOKUP(C139,数据导入!$B:$F,4,FALSE)*$D139,VLOOKUP(C139,数据导入!$I:$M,4,FALSE)*$D139)</f>
        <v>420</v>
      </c>
      <c r="G139">
        <f>IF(E139=1,VLOOKUP(D139,数据导入!$B:$F,5,FALSE)*$D139,VLOOKUP(D139,数据导入!$I:$M,5,FALSE)*$D139)</f>
        <v>60</v>
      </c>
      <c r="H139">
        <f>VLOOKUP(B139,菜品数据!$H:$I,2,FALSE)</f>
        <v>4</v>
      </c>
      <c r="I139" t="str">
        <f>VLOOKUP(D139,数据导入!$P$3:$Q$9,2,FALSE)</f>
        <v>5,6</v>
      </c>
      <c r="J139" t="str">
        <f>VLOOKUP(B139,菜品输入!A:V,3,FALSE)&amp;","&amp;VLOOKUP(B139,菜品输入!A:V,8,FALSE)&amp;";"&amp;VLOOKUP(B139,菜品输入!A:V,4,FALSE)&amp;","&amp;VLOOKUP(B139,菜品输入!A:V,8,FALSE)&amp;";"&amp;VLOOKUP(B139,菜品输入!A:V,5,FALSE)&amp;","&amp;VLOOKUP(B139,菜品输入!A:V,8,FALSE)&amp;";"&amp;VLOOKUP(B139,菜品输入!A:V,6,FALSE)&amp;","&amp;VLOOKUP(B139,菜品输入!A:V,8,FALSE)&amp;";"&amp;VLOOKUP(B139,菜品输入!A:V,7,FALSE)&amp;","&amp;VLOOKUP(B139,菜品输入!A:V,8,FALSE)</f>
        <v>101010,5;102010,5;103010,5;104010,5;105010,5</v>
      </c>
    </row>
    <row r="140" spans="1:10">
      <c r="A140">
        <v>139</v>
      </c>
      <c r="B140">
        <f t="shared" si="7"/>
        <v>12</v>
      </c>
      <c r="C140">
        <f t="shared" si="6"/>
        <v>2</v>
      </c>
      <c r="D140">
        <f t="shared" si="8"/>
        <v>1</v>
      </c>
      <c r="E140" t="str">
        <f>IF(C140=1,VLOOKUP(B140,数据导入!$B:$F,2,FALSE)&amp;","&amp;VLOOKUP(B140,数据导入!$B:$F,3,FALSE)*$D140,VLOOKUP(B140,数据导入!$I:$M,2,FALSE)&amp;","&amp;VLOOKUP(B140,数据导入!$I:$M,3,FALSE)*$D140)</f>
        <v>31003,6</v>
      </c>
      <c r="F140">
        <f>IF(D140=1,VLOOKUP(C140,数据导入!$B:$F,4,FALSE)*$D140,VLOOKUP(C140,数据导入!$I:$M,4,FALSE)*$D140)</f>
        <v>160</v>
      </c>
      <c r="G140">
        <f>IF(E140=1,VLOOKUP(D140,数据导入!$B:$F,5,FALSE)*$D140,VLOOKUP(D140,数据导入!$I:$M,5,FALSE)*$D140)</f>
        <v>5</v>
      </c>
      <c r="H140">
        <f>VLOOKUP(B140,菜品数据!$H:$I,2,FALSE)</f>
        <v>4</v>
      </c>
      <c r="I140">
        <f>VLOOKUP(D140,数据导入!$P$3:$Q$9,2,FALSE)</f>
        <v>1</v>
      </c>
      <c r="J140" t="str">
        <f>VLOOKUP(B140,菜品输入!A:V,3,FALSE)&amp;","&amp;VLOOKUP(B140,菜品输入!A:V,8,FALSE)&amp;";"&amp;VLOOKUP(B140,菜品输入!A:V,4,FALSE)&amp;","&amp;VLOOKUP(B140,菜品输入!A:V,8,FALSE)&amp;";"&amp;VLOOKUP(B140,菜品输入!A:V,5,FALSE)&amp;","&amp;VLOOKUP(B140,菜品输入!A:V,8,FALSE)&amp;";"&amp;VLOOKUP(B140,菜品输入!A:V,6,FALSE)&amp;","&amp;VLOOKUP(B140,菜品输入!A:V,8,FALSE)&amp;";"&amp;VLOOKUP(B140,菜品输入!A:V,7,FALSE)&amp;","&amp;VLOOKUP(B140,菜品输入!A:V,8,FALSE)</f>
        <v>101010,5;102010,5;103010,5;104010,5;105010,5</v>
      </c>
    </row>
    <row r="141" spans="1:10">
      <c r="A141">
        <v>140</v>
      </c>
      <c r="B141">
        <f t="shared" si="7"/>
        <v>12</v>
      </c>
      <c r="C141">
        <f t="shared" si="6"/>
        <v>2</v>
      </c>
      <c r="D141">
        <f t="shared" si="8"/>
        <v>2</v>
      </c>
      <c r="E141" t="str">
        <f>IF(C141=1,VLOOKUP(B141,数据导入!$B:$F,2,FALSE)&amp;","&amp;VLOOKUP(B141,数据导入!$B:$F,3,FALSE)*$D141,VLOOKUP(B141,数据导入!$I:$M,2,FALSE)&amp;","&amp;VLOOKUP(B141,数据导入!$I:$M,3,FALSE)*$D141)</f>
        <v>31003,12</v>
      </c>
      <c r="F141">
        <f>IF(D141=1,VLOOKUP(C141,数据导入!$B:$F,4,FALSE)*$D141,VLOOKUP(C141,数据导入!$I:$M,4,FALSE)*$D141)</f>
        <v>320</v>
      </c>
      <c r="G141">
        <f>IF(E141=1,VLOOKUP(D141,数据导入!$B:$F,5,FALSE)*$D141,VLOOKUP(D141,数据导入!$I:$M,5,FALSE)*$D141)</f>
        <v>10</v>
      </c>
      <c r="H141">
        <f>VLOOKUP(B141,菜品数据!$H:$I,2,FALSE)</f>
        <v>4</v>
      </c>
      <c r="I141" t="str">
        <f>VLOOKUP(D141,数据导入!$P$3:$Q$9,2,FALSE)</f>
        <v>1,2</v>
      </c>
      <c r="J141" t="str">
        <f>VLOOKUP(B141,菜品输入!A:V,3,FALSE)&amp;","&amp;VLOOKUP(B141,菜品输入!A:V,8,FALSE)&amp;";"&amp;VLOOKUP(B141,菜品输入!A:V,4,FALSE)&amp;","&amp;VLOOKUP(B141,菜品输入!A:V,8,FALSE)&amp;";"&amp;VLOOKUP(B141,菜品输入!A:V,5,FALSE)&amp;","&amp;VLOOKUP(B141,菜品输入!A:V,8,FALSE)&amp;";"&amp;VLOOKUP(B141,菜品输入!A:V,6,FALSE)&amp;","&amp;VLOOKUP(B141,菜品输入!A:V,8,FALSE)&amp;";"&amp;VLOOKUP(B141,菜品输入!A:V,7,FALSE)&amp;","&amp;VLOOKUP(B141,菜品输入!A:V,8,FALSE)</f>
        <v>101010,5;102010,5;103010,5;104010,5;105010,5</v>
      </c>
    </row>
    <row r="142" spans="1:10">
      <c r="A142">
        <v>141</v>
      </c>
      <c r="B142">
        <f t="shared" si="7"/>
        <v>12</v>
      </c>
      <c r="C142">
        <f t="shared" si="6"/>
        <v>2</v>
      </c>
      <c r="D142">
        <f t="shared" si="8"/>
        <v>3</v>
      </c>
      <c r="E142" t="str">
        <f>IF(C142=1,VLOOKUP(B142,数据导入!$B:$F,2,FALSE)&amp;","&amp;VLOOKUP(B142,数据导入!$B:$F,3,FALSE)*$D142,VLOOKUP(B142,数据导入!$I:$M,2,FALSE)&amp;","&amp;VLOOKUP(B142,数据导入!$I:$M,3,FALSE)*$D142)</f>
        <v>31003,18</v>
      </c>
      <c r="F142">
        <f>IF(D142=1,VLOOKUP(C142,数据导入!$B:$F,4,FALSE)*$D142,VLOOKUP(C142,数据导入!$I:$M,4,FALSE)*$D142)</f>
        <v>480</v>
      </c>
      <c r="G142">
        <f>IF(E142=1,VLOOKUP(D142,数据导入!$B:$F,5,FALSE)*$D142,VLOOKUP(D142,数据导入!$I:$M,5,FALSE)*$D142)</f>
        <v>30</v>
      </c>
      <c r="H142">
        <f>VLOOKUP(B142,菜品数据!$H:$I,2,FALSE)</f>
        <v>4</v>
      </c>
      <c r="I142" t="str">
        <f>VLOOKUP(D142,数据导入!$P$3:$Q$9,2,FALSE)</f>
        <v>2,3</v>
      </c>
      <c r="J142" t="str">
        <f>VLOOKUP(B142,菜品输入!A:V,3,FALSE)&amp;","&amp;VLOOKUP(B142,菜品输入!A:V,8,FALSE)&amp;";"&amp;VLOOKUP(B142,菜品输入!A:V,4,FALSE)&amp;","&amp;VLOOKUP(B142,菜品输入!A:V,8,FALSE)&amp;";"&amp;VLOOKUP(B142,菜品输入!A:V,5,FALSE)&amp;","&amp;VLOOKUP(B142,菜品输入!A:V,8,FALSE)&amp;";"&amp;VLOOKUP(B142,菜品输入!A:V,6,FALSE)&amp;","&amp;VLOOKUP(B142,菜品输入!A:V,8,FALSE)&amp;";"&amp;VLOOKUP(B142,菜品输入!A:V,7,FALSE)&amp;","&amp;VLOOKUP(B142,菜品输入!A:V,8,FALSE)</f>
        <v>101010,5;102010,5;103010,5;104010,5;105010,5</v>
      </c>
    </row>
    <row r="143" spans="1:10">
      <c r="A143">
        <v>142</v>
      </c>
      <c r="B143">
        <f t="shared" si="7"/>
        <v>12</v>
      </c>
      <c r="C143">
        <f t="shared" ref="C143:C206" si="9">C131</f>
        <v>2</v>
      </c>
      <c r="D143">
        <f t="shared" si="8"/>
        <v>4</v>
      </c>
      <c r="E143" t="str">
        <f>IF(C143=1,VLOOKUP(B143,数据导入!$B:$F,2,FALSE)&amp;","&amp;VLOOKUP(B143,数据导入!$B:$F,3,FALSE)*$D143,VLOOKUP(B143,数据导入!$I:$M,2,FALSE)&amp;","&amp;VLOOKUP(B143,数据导入!$I:$M,3,FALSE)*$D143)</f>
        <v>31003,24</v>
      </c>
      <c r="F143">
        <f>IF(D143=1,VLOOKUP(C143,数据导入!$B:$F,4,FALSE)*$D143,VLOOKUP(C143,数据导入!$I:$M,4,FALSE)*$D143)</f>
        <v>640</v>
      </c>
      <c r="G143">
        <f>IF(E143=1,VLOOKUP(D143,数据导入!$B:$F,5,FALSE)*$D143,VLOOKUP(D143,数据导入!$I:$M,5,FALSE)*$D143)</f>
        <v>40</v>
      </c>
      <c r="H143">
        <f>VLOOKUP(B143,菜品数据!$H:$I,2,FALSE)</f>
        <v>4</v>
      </c>
      <c r="I143" t="str">
        <f>VLOOKUP(D143,数据导入!$P$3:$Q$9,2,FALSE)</f>
        <v>3,4</v>
      </c>
      <c r="J143" t="str">
        <f>VLOOKUP(B143,菜品输入!A:V,3,FALSE)&amp;","&amp;VLOOKUP(B143,菜品输入!A:V,8,FALSE)&amp;";"&amp;VLOOKUP(B143,菜品输入!A:V,4,FALSE)&amp;","&amp;VLOOKUP(B143,菜品输入!A:V,8,FALSE)&amp;";"&amp;VLOOKUP(B143,菜品输入!A:V,5,FALSE)&amp;","&amp;VLOOKUP(B143,菜品输入!A:V,8,FALSE)&amp;";"&amp;VLOOKUP(B143,菜品输入!A:V,6,FALSE)&amp;","&amp;VLOOKUP(B143,菜品输入!A:V,8,FALSE)&amp;";"&amp;VLOOKUP(B143,菜品输入!A:V,7,FALSE)&amp;","&amp;VLOOKUP(B143,菜品输入!A:V,8,FALSE)</f>
        <v>101010,5;102010,5;103010,5;104010,5;105010,5</v>
      </c>
    </row>
    <row r="144" spans="1:10">
      <c r="A144">
        <v>143</v>
      </c>
      <c r="B144">
        <f t="shared" si="7"/>
        <v>12</v>
      </c>
      <c r="C144">
        <f t="shared" si="9"/>
        <v>2</v>
      </c>
      <c r="D144">
        <f t="shared" si="8"/>
        <v>5</v>
      </c>
      <c r="E144" t="str">
        <f>IF(C144=1,VLOOKUP(B144,数据导入!$B:$F,2,FALSE)&amp;","&amp;VLOOKUP(B144,数据导入!$B:$F,3,FALSE)*$D144,VLOOKUP(B144,数据导入!$I:$M,2,FALSE)&amp;","&amp;VLOOKUP(B144,数据导入!$I:$M,3,FALSE)*$D144)</f>
        <v>31003,30</v>
      </c>
      <c r="F144">
        <f>IF(D144=1,VLOOKUP(C144,数据导入!$B:$F,4,FALSE)*$D144,VLOOKUP(C144,数据导入!$I:$M,4,FALSE)*$D144)</f>
        <v>800</v>
      </c>
      <c r="G144">
        <f>IF(E144=1,VLOOKUP(D144,数据导入!$B:$F,5,FALSE)*$D144,VLOOKUP(D144,数据导入!$I:$M,5,FALSE)*$D144)</f>
        <v>50</v>
      </c>
      <c r="H144">
        <f>VLOOKUP(B144,菜品数据!$H:$I,2,FALSE)</f>
        <v>4</v>
      </c>
      <c r="I144" t="str">
        <f>VLOOKUP(D144,数据导入!$P$3:$Q$9,2,FALSE)</f>
        <v>4,5</v>
      </c>
      <c r="J144" t="str">
        <f>VLOOKUP(B144,菜品输入!A:V,3,FALSE)&amp;","&amp;VLOOKUP(B144,菜品输入!A:V,8,FALSE)&amp;";"&amp;VLOOKUP(B144,菜品输入!A:V,4,FALSE)&amp;","&amp;VLOOKUP(B144,菜品输入!A:V,8,FALSE)&amp;";"&amp;VLOOKUP(B144,菜品输入!A:V,5,FALSE)&amp;","&amp;VLOOKUP(B144,菜品输入!A:V,8,FALSE)&amp;";"&amp;VLOOKUP(B144,菜品输入!A:V,6,FALSE)&amp;","&amp;VLOOKUP(B144,菜品输入!A:V,8,FALSE)&amp;";"&amp;VLOOKUP(B144,菜品输入!A:V,7,FALSE)&amp;","&amp;VLOOKUP(B144,菜品输入!A:V,8,FALSE)</f>
        <v>101010,5;102010,5;103010,5;104010,5;105010,5</v>
      </c>
    </row>
    <row r="145" spans="1:10">
      <c r="A145">
        <v>144</v>
      </c>
      <c r="B145">
        <f t="shared" si="7"/>
        <v>12</v>
      </c>
      <c r="C145">
        <f t="shared" si="9"/>
        <v>2</v>
      </c>
      <c r="D145">
        <f t="shared" si="8"/>
        <v>6</v>
      </c>
      <c r="E145" t="str">
        <f>IF(C145=1,VLOOKUP(B145,数据导入!$B:$F,2,FALSE)&amp;","&amp;VLOOKUP(B145,数据导入!$B:$F,3,FALSE)*$D145,VLOOKUP(B145,数据导入!$I:$M,2,FALSE)&amp;","&amp;VLOOKUP(B145,数据导入!$I:$M,3,FALSE)*$D145)</f>
        <v>31003,36</v>
      </c>
      <c r="F145">
        <f>IF(D145=1,VLOOKUP(C145,数据导入!$B:$F,4,FALSE)*$D145,VLOOKUP(C145,数据导入!$I:$M,4,FALSE)*$D145)</f>
        <v>960</v>
      </c>
      <c r="G145">
        <f>IF(E145=1,VLOOKUP(D145,数据导入!$B:$F,5,FALSE)*$D145,VLOOKUP(D145,数据导入!$I:$M,5,FALSE)*$D145)</f>
        <v>60</v>
      </c>
      <c r="H145">
        <f>VLOOKUP(B145,菜品数据!$H:$I,2,FALSE)</f>
        <v>4</v>
      </c>
      <c r="I145" t="str">
        <f>VLOOKUP(D145,数据导入!$P$3:$Q$9,2,FALSE)</f>
        <v>5,6</v>
      </c>
      <c r="J145" t="str">
        <f>VLOOKUP(B145,菜品输入!A:V,3,FALSE)&amp;","&amp;VLOOKUP(B145,菜品输入!A:V,8,FALSE)&amp;";"&amp;VLOOKUP(B145,菜品输入!A:V,4,FALSE)&amp;","&amp;VLOOKUP(B145,菜品输入!A:V,8,FALSE)&amp;";"&amp;VLOOKUP(B145,菜品输入!A:V,5,FALSE)&amp;","&amp;VLOOKUP(B145,菜品输入!A:V,8,FALSE)&amp;";"&amp;VLOOKUP(B145,菜品输入!A:V,6,FALSE)&amp;","&amp;VLOOKUP(B145,菜品输入!A:V,8,FALSE)&amp;";"&amp;VLOOKUP(B145,菜品输入!A:V,7,FALSE)&amp;","&amp;VLOOKUP(B145,菜品输入!A:V,8,FALSE)</f>
        <v>101010,5;102010,5;103010,5;104010,5;105010,5</v>
      </c>
    </row>
    <row r="146" spans="1:10">
      <c r="A146">
        <v>145</v>
      </c>
      <c r="B146">
        <f t="shared" si="7"/>
        <v>13</v>
      </c>
      <c r="C146">
        <f t="shared" si="9"/>
        <v>1</v>
      </c>
      <c r="D146">
        <f t="shared" si="8"/>
        <v>1</v>
      </c>
      <c r="E146" t="str">
        <f>IF(C146=1,VLOOKUP(B146,数据导入!$B:$F,2,FALSE)&amp;","&amp;VLOOKUP(B146,数据导入!$B:$F,3,FALSE)*$D146,VLOOKUP(B146,数据导入!$I:$M,2,FALSE)&amp;","&amp;VLOOKUP(B146,数据导入!$I:$M,3,FALSE)*$D146)</f>
        <v>30003,6</v>
      </c>
      <c r="F146">
        <f>IF(D146=1,VLOOKUP(C146,数据导入!$B:$F,4,FALSE)*$D146,VLOOKUP(C146,数据导入!$I:$M,4,FALSE)*$D146)</f>
        <v>70</v>
      </c>
      <c r="G146">
        <f>IF(E146=1,VLOOKUP(D146,数据导入!$B:$F,5,FALSE)*$D146,VLOOKUP(D146,数据导入!$I:$M,5,FALSE)*$D146)</f>
        <v>5</v>
      </c>
      <c r="H146">
        <f>VLOOKUP(B146,菜品数据!$H:$I,2,FALSE)</f>
        <v>4</v>
      </c>
      <c r="I146">
        <f>VLOOKUP(D146,数据导入!$P$3:$Q$9,2,FALSE)</f>
        <v>1</v>
      </c>
      <c r="J146" t="str">
        <f>VLOOKUP(B146,菜品输入!A:V,3,FALSE)&amp;","&amp;VLOOKUP(B146,菜品输入!A:V,8,FALSE)&amp;";"&amp;VLOOKUP(B146,菜品输入!A:V,4,FALSE)&amp;","&amp;VLOOKUP(B146,菜品输入!A:V,8,FALSE)&amp;";"&amp;VLOOKUP(B146,菜品输入!A:V,5,FALSE)&amp;","&amp;VLOOKUP(B146,菜品输入!A:V,8,FALSE)&amp;";"&amp;VLOOKUP(B146,菜品输入!A:V,6,FALSE)&amp;","&amp;VLOOKUP(B146,菜品输入!A:V,8,FALSE)&amp;";"&amp;VLOOKUP(B146,菜品输入!A:V,7,FALSE)&amp;","&amp;VLOOKUP(B146,菜品输入!A:V,8,FALSE)</f>
        <v>101010,5;102010,5;103010,5;104010,5;105010,5</v>
      </c>
    </row>
    <row r="147" spans="1:10">
      <c r="A147">
        <v>146</v>
      </c>
      <c r="B147">
        <f t="shared" si="7"/>
        <v>13</v>
      </c>
      <c r="C147">
        <f t="shared" si="9"/>
        <v>1</v>
      </c>
      <c r="D147">
        <f t="shared" si="8"/>
        <v>2</v>
      </c>
      <c r="E147" t="str">
        <f>IF(C147=1,VLOOKUP(B147,数据导入!$B:$F,2,FALSE)&amp;","&amp;VLOOKUP(B147,数据导入!$B:$F,3,FALSE)*$D147,VLOOKUP(B147,数据导入!$I:$M,2,FALSE)&amp;","&amp;VLOOKUP(B147,数据导入!$I:$M,3,FALSE)*$D147)</f>
        <v>30003,12</v>
      </c>
      <c r="F147">
        <f>IF(D147=1,VLOOKUP(C147,数据导入!$B:$F,4,FALSE)*$D147,VLOOKUP(C147,数据导入!$I:$M,4,FALSE)*$D147)</f>
        <v>140</v>
      </c>
      <c r="G147">
        <f>IF(E147=1,VLOOKUP(D147,数据导入!$B:$F,5,FALSE)*$D147,VLOOKUP(D147,数据导入!$I:$M,5,FALSE)*$D147)</f>
        <v>10</v>
      </c>
      <c r="H147">
        <f>VLOOKUP(B147,菜品数据!$H:$I,2,FALSE)</f>
        <v>4</v>
      </c>
      <c r="I147" t="str">
        <f>VLOOKUP(D147,数据导入!$P$3:$Q$9,2,FALSE)</f>
        <v>1,2</v>
      </c>
      <c r="J147" t="str">
        <f>VLOOKUP(B147,菜品输入!A:V,3,FALSE)&amp;","&amp;VLOOKUP(B147,菜品输入!A:V,8,FALSE)&amp;";"&amp;VLOOKUP(B147,菜品输入!A:V,4,FALSE)&amp;","&amp;VLOOKUP(B147,菜品输入!A:V,8,FALSE)&amp;";"&amp;VLOOKUP(B147,菜品输入!A:V,5,FALSE)&amp;","&amp;VLOOKUP(B147,菜品输入!A:V,8,FALSE)&amp;";"&amp;VLOOKUP(B147,菜品输入!A:V,6,FALSE)&amp;","&amp;VLOOKUP(B147,菜品输入!A:V,8,FALSE)&amp;";"&amp;VLOOKUP(B147,菜品输入!A:V,7,FALSE)&amp;","&amp;VLOOKUP(B147,菜品输入!A:V,8,FALSE)</f>
        <v>101010,5;102010,5;103010,5;104010,5;105010,5</v>
      </c>
    </row>
    <row r="148" spans="1:10">
      <c r="A148">
        <v>147</v>
      </c>
      <c r="B148">
        <f t="shared" si="7"/>
        <v>13</v>
      </c>
      <c r="C148">
        <f t="shared" si="9"/>
        <v>1</v>
      </c>
      <c r="D148">
        <f t="shared" si="8"/>
        <v>3</v>
      </c>
      <c r="E148" t="str">
        <f>IF(C148=1,VLOOKUP(B148,数据导入!$B:$F,2,FALSE)&amp;","&amp;VLOOKUP(B148,数据导入!$B:$F,3,FALSE)*$D148,VLOOKUP(B148,数据导入!$I:$M,2,FALSE)&amp;","&amp;VLOOKUP(B148,数据导入!$I:$M,3,FALSE)*$D148)</f>
        <v>30003,18</v>
      </c>
      <c r="F148">
        <f>IF(D148=1,VLOOKUP(C148,数据导入!$B:$F,4,FALSE)*$D148,VLOOKUP(C148,数据导入!$I:$M,4,FALSE)*$D148)</f>
        <v>210</v>
      </c>
      <c r="G148">
        <f>IF(E148=1,VLOOKUP(D148,数据导入!$B:$F,5,FALSE)*$D148,VLOOKUP(D148,数据导入!$I:$M,5,FALSE)*$D148)</f>
        <v>30</v>
      </c>
      <c r="H148">
        <f>VLOOKUP(B148,菜品数据!$H:$I,2,FALSE)</f>
        <v>4</v>
      </c>
      <c r="I148" t="str">
        <f>VLOOKUP(D148,数据导入!$P$3:$Q$9,2,FALSE)</f>
        <v>2,3</v>
      </c>
      <c r="J148" t="str">
        <f>VLOOKUP(B148,菜品输入!A:V,3,FALSE)&amp;","&amp;VLOOKUP(B148,菜品输入!A:V,8,FALSE)&amp;";"&amp;VLOOKUP(B148,菜品输入!A:V,4,FALSE)&amp;","&amp;VLOOKUP(B148,菜品输入!A:V,8,FALSE)&amp;";"&amp;VLOOKUP(B148,菜品输入!A:V,5,FALSE)&amp;","&amp;VLOOKUP(B148,菜品输入!A:V,8,FALSE)&amp;";"&amp;VLOOKUP(B148,菜品输入!A:V,6,FALSE)&amp;","&amp;VLOOKUP(B148,菜品输入!A:V,8,FALSE)&amp;";"&amp;VLOOKUP(B148,菜品输入!A:V,7,FALSE)&amp;","&amp;VLOOKUP(B148,菜品输入!A:V,8,FALSE)</f>
        <v>101010,5;102010,5;103010,5;104010,5;105010,5</v>
      </c>
    </row>
    <row r="149" spans="1:10">
      <c r="A149">
        <v>148</v>
      </c>
      <c r="B149">
        <f t="shared" si="7"/>
        <v>13</v>
      </c>
      <c r="C149">
        <f t="shared" si="9"/>
        <v>1</v>
      </c>
      <c r="D149">
        <f t="shared" si="8"/>
        <v>4</v>
      </c>
      <c r="E149" t="str">
        <f>IF(C149=1,VLOOKUP(B149,数据导入!$B:$F,2,FALSE)&amp;","&amp;VLOOKUP(B149,数据导入!$B:$F,3,FALSE)*$D149,VLOOKUP(B149,数据导入!$I:$M,2,FALSE)&amp;","&amp;VLOOKUP(B149,数据导入!$I:$M,3,FALSE)*$D149)</f>
        <v>30003,24</v>
      </c>
      <c r="F149">
        <f>IF(D149=1,VLOOKUP(C149,数据导入!$B:$F,4,FALSE)*$D149,VLOOKUP(C149,数据导入!$I:$M,4,FALSE)*$D149)</f>
        <v>280</v>
      </c>
      <c r="G149">
        <f>IF(E149=1,VLOOKUP(D149,数据导入!$B:$F,5,FALSE)*$D149,VLOOKUP(D149,数据导入!$I:$M,5,FALSE)*$D149)</f>
        <v>40</v>
      </c>
      <c r="H149">
        <f>VLOOKUP(B149,菜品数据!$H:$I,2,FALSE)</f>
        <v>4</v>
      </c>
      <c r="I149" t="str">
        <f>VLOOKUP(D149,数据导入!$P$3:$Q$9,2,FALSE)</f>
        <v>3,4</v>
      </c>
      <c r="J149" t="str">
        <f>VLOOKUP(B149,菜品输入!A:V,3,FALSE)&amp;","&amp;VLOOKUP(B149,菜品输入!A:V,8,FALSE)&amp;";"&amp;VLOOKUP(B149,菜品输入!A:V,4,FALSE)&amp;","&amp;VLOOKUP(B149,菜品输入!A:V,8,FALSE)&amp;";"&amp;VLOOKUP(B149,菜品输入!A:V,5,FALSE)&amp;","&amp;VLOOKUP(B149,菜品输入!A:V,8,FALSE)&amp;";"&amp;VLOOKUP(B149,菜品输入!A:V,6,FALSE)&amp;","&amp;VLOOKUP(B149,菜品输入!A:V,8,FALSE)&amp;";"&amp;VLOOKUP(B149,菜品输入!A:V,7,FALSE)&amp;","&amp;VLOOKUP(B149,菜品输入!A:V,8,FALSE)</f>
        <v>101010,5;102010,5;103010,5;104010,5;105010,5</v>
      </c>
    </row>
    <row r="150" spans="1:10">
      <c r="A150">
        <v>149</v>
      </c>
      <c r="B150">
        <f t="shared" si="7"/>
        <v>13</v>
      </c>
      <c r="C150">
        <f t="shared" si="9"/>
        <v>1</v>
      </c>
      <c r="D150">
        <f t="shared" si="8"/>
        <v>5</v>
      </c>
      <c r="E150" t="str">
        <f>IF(C150=1,VLOOKUP(B150,数据导入!$B:$F,2,FALSE)&amp;","&amp;VLOOKUP(B150,数据导入!$B:$F,3,FALSE)*$D150,VLOOKUP(B150,数据导入!$I:$M,2,FALSE)&amp;","&amp;VLOOKUP(B150,数据导入!$I:$M,3,FALSE)*$D150)</f>
        <v>30003,30</v>
      </c>
      <c r="F150">
        <f>IF(D150=1,VLOOKUP(C150,数据导入!$B:$F,4,FALSE)*$D150,VLOOKUP(C150,数据导入!$I:$M,4,FALSE)*$D150)</f>
        <v>350</v>
      </c>
      <c r="G150">
        <f>IF(E150=1,VLOOKUP(D150,数据导入!$B:$F,5,FALSE)*$D150,VLOOKUP(D150,数据导入!$I:$M,5,FALSE)*$D150)</f>
        <v>50</v>
      </c>
      <c r="H150">
        <f>VLOOKUP(B150,菜品数据!$H:$I,2,FALSE)</f>
        <v>4</v>
      </c>
      <c r="I150" t="str">
        <f>VLOOKUP(D150,数据导入!$P$3:$Q$9,2,FALSE)</f>
        <v>4,5</v>
      </c>
      <c r="J150" t="str">
        <f>VLOOKUP(B150,菜品输入!A:V,3,FALSE)&amp;","&amp;VLOOKUP(B150,菜品输入!A:V,8,FALSE)&amp;";"&amp;VLOOKUP(B150,菜品输入!A:V,4,FALSE)&amp;","&amp;VLOOKUP(B150,菜品输入!A:V,8,FALSE)&amp;";"&amp;VLOOKUP(B150,菜品输入!A:V,5,FALSE)&amp;","&amp;VLOOKUP(B150,菜品输入!A:V,8,FALSE)&amp;";"&amp;VLOOKUP(B150,菜品输入!A:V,6,FALSE)&amp;","&amp;VLOOKUP(B150,菜品输入!A:V,8,FALSE)&amp;";"&amp;VLOOKUP(B150,菜品输入!A:V,7,FALSE)&amp;","&amp;VLOOKUP(B150,菜品输入!A:V,8,FALSE)</f>
        <v>101010,5;102010,5;103010,5;104010,5;105010,5</v>
      </c>
    </row>
    <row r="151" spans="1:10">
      <c r="A151">
        <v>150</v>
      </c>
      <c r="B151">
        <f t="shared" si="7"/>
        <v>13</v>
      </c>
      <c r="C151">
        <f t="shared" si="9"/>
        <v>1</v>
      </c>
      <c r="D151">
        <f t="shared" si="8"/>
        <v>6</v>
      </c>
      <c r="E151" t="str">
        <f>IF(C151=1,VLOOKUP(B151,数据导入!$B:$F,2,FALSE)&amp;","&amp;VLOOKUP(B151,数据导入!$B:$F,3,FALSE)*$D151,VLOOKUP(B151,数据导入!$I:$M,2,FALSE)&amp;","&amp;VLOOKUP(B151,数据导入!$I:$M,3,FALSE)*$D151)</f>
        <v>30003,36</v>
      </c>
      <c r="F151">
        <f>IF(D151=1,VLOOKUP(C151,数据导入!$B:$F,4,FALSE)*$D151,VLOOKUP(C151,数据导入!$I:$M,4,FALSE)*$D151)</f>
        <v>420</v>
      </c>
      <c r="G151">
        <f>IF(E151=1,VLOOKUP(D151,数据导入!$B:$F,5,FALSE)*$D151,VLOOKUP(D151,数据导入!$I:$M,5,FALSE)*$D151)</f>
        <v>60</v>
      </c>
      <c r="H151">
        <f>VLOOKUP(B151,菜品数据!$H:$I,2,FALSE)</f>
        <v>4</v>
      </c>
      <c r="I151" t="str">
        <f>VLOOKUP(D151,数据导入!$P$3:$Q$9,2,FALSE)</f>
        <v>5,6</v>
      </c>
      <c r="J151" t="str">
        <f>VLOOKUP(B151,菜品输入!A:V,3,FALSE)&amp;","&amp;VLOOKUP(B151,菜品输入!A:V,8,FALSE)&amp;";"&amp;VLOOKUP(B151,菜品输入!A:V,4,FALSE)&amp;","&amp;VLOOKUP(B151,菜品输入!A:V,8,FALSE)&amp;";"&amp;VLOOKUP(B151,菜品输入!A:V,5,FALSE)&amp;","&amp;VLOOKUP(B151,菜品输入!A:V,8,FALSE)&amp;";"&amp;VLOOKUP(B151,菜品输入!A:V,6,FALSE)&amp;","&amp;VLOOKUP(B151,菜品输入!A:V,8,FALSE)&amp;";"&amp;VLOOKUP(B151,菜品输入!A:V,7,FALSE)&amp;","&amp;VLOOKUP(B151,菜品输入!A:V,8,FALSE)</f>
        <v>101010,5;102010,5;103010,5;104010,5;105010,5</v>
      </c>
    </row>
    <row r="152" spans="1:10">
      <c r="A152">
        <v>151</v>
      </c>
      <c r="B152">
        <f t="shared" si="7"/>
        <v>13</v>
      </c>
      <c r="C152">
        <f t="shared" si="9"/>
        <v>2</v>
      </c>
      <c r="D152">
        <f t="shared" si="8"/>
        <v>1</v>
      </c>
      <c r="E152" t="str">
        <f>IF(C152=1,VLOOKUP(B152,数据导入!$B:$F,2,FALSE)&amp;","&amp;VLOOKUP(B152,数据导入!$B:$F,3,FALSE)*$D152,VLOOKUP(B152,数据导入!$I:$M,2,FALSE)&amp;","&amp;VLOOKUP(B152,数据导入!$I:$M,3,FALSE)*$D152)</f>
        <v>31003,6</v>
      </c>
      <c r="F152">
        <f>IF(D152=1,VLOOKUP(C152,数据导入!$B:$F,4,FALSE)*$D152,VLOOKUP(C152,数据导入!$I:$M,4,FALSE)*$D152)</f>
        <v>160</v>
      </c>
      <c r="G152">
        <f>IF(E152=1,VLOOKUP(D152,数据导入!$B:$F,5,FALSE)*$D152,VLOOKUP(D152,数据导入!$I:$M,5,FALSE)*$D152)</f>
        <v>5</v>
      </c>
      <c r="H152">
        <f>VLOOKUP(B152,菜品数据!$H:$I,2,FALSE)</f>
        <v>4</v>
      </c>
      <c r="I152">
        <f>VLOOKUP(D152,数据导入!$P$3:$Q$9,2,FALSE)</f>
        <v>1</v>
      </c>
      <c r="J152" t="str">
        <f>VLOOKUP(B152,菜品输入!A:V,3,FALSE)&amp;","&amp;VLOOKUP(B152,菜品输入!A:V,8,FALSE)&amp;";"&amp;VLOOKUP(B152,菜品输入!A:V,4,FALSE)&amp;","&amp;VLOOKUP(B152,菜品输入!A:V,8,FALSE)&amp;";"&amp;VLOOKUP(B152,菜品输入!A:V,5,FALSE)&amp;","&amp;VLOOKUP(B152,菜品输入!A:V,8,FALSE)&amp;";"&amp;VLOOKUP(B152,菜品输入!A:V,6,FALSE)&amp;","&amp;VLOOKUP(B152,菜品输入!A:V,8,FALSE)&amp;";"&amp;VLOOKUP(B152,菜品输入!A:V,7,FALSE)&amp;","&amp;VLOOKUP(B152,菜品输入!A:V,8,FALSE)</f>
        <v>101010,5;102010,5;103010,5;104010,5;105010,5</v>
      </c>
    </row>
    <row r="153" spans="1:10">
      <c r="A153">
        <v>152</v>
      </c>
      <c r="B153">
        <f t="shared" si="7"/>
        <v>13</v>
      </c>
      <c r="C153">
        <f t="shared" si="9"/>
        <v>2</v>
      </c>
      <c r="D153">
        <f t="shared" si="8"/>
        <v>2</v>
      </c>
      <c r="E153" t="str">
        <f>IF(C153=1,VLOOKUP(B153,数据导入!$B:$F,2,FALSE)&amp;","&amp;VLOOKUP(B153,数据导入!$B:$F,3,FALSE)*$D153,VLOOKUP(B153,数据导入!$I:$M,2,FALSE)&amp;","&amp;VLOOKUP(B153,数据导入!$I:$M,3,FALSE)*$D153)</f>
        <v>31003,12</v>
      </c>
      <c r="F153">
        <f>IF(D153=1,VLOOKUP(C153,数据导入!$B:$F,4,FALSE)*$D153,VLOOKUP(C153,数据导入!$I:$M,4,FALSE)*$D153)</f>
        <v>320</v>
      </c>
      <c r="G153">
        <f>IF(E153=1,VLOOKUP(D153,数据导入!$B:$F,5,FALSE)*$D153,VLOOKUP(D153,数据导入!$I:$M,5,FALSE)*$D153)</f>
        <v>10</v>
      </c>
      <c r="H153">
        <f>VLOOKUP(B153,菜品数据!$H:$I,2,FALSE)</f>
        <v>4</v>
      </c>
      <c r="I153" t="str">
        <f>VLOOKUP(D153,数据导入!$P$3:$Q$9,2,FALSE)</f>
        <v>1,2</v>
      </c>
      <c r="J153" t="str">
        <f>VLOOKUP(B153,菜品输入!A:V,3,FALSE)&amp;","&amp;VLOOKUP(B153,菜品输入!A:V,8,FALSE)&amp;";"&amp;VLOOKUP(B153,菜品输入!A:V,4,FALSE)&amp;","&amp;VLOOKUP(B153,菜品输入!A:V,8,FALSE)&amp;";"&amp;VLOOKUP(B153,菜品输入!A:V,5,FALSE)&amp;","&amp;VLOOKUP(B153,菜品输入!A:V,8,FALSE)&amp;";"&amp;VLOOKUP(B153,菜品输入!A:V,6,FALSE)&amp;","&amp;VLOOKUP(B153,菜品输入!A:V,8,FALSE)&amp;";"&amp;VLOOKUP(B153,菜品输入!A:V,7,FALSE)&amp;","&amp;VLOOKUP(B153,菜品输入!A:V,8,FALSE)</f>
        <v>101010,5;102010,5;103010,5;104010,5;105010,5</v>
      </c>
    </row>
    <row r="154" spans="1:10">
      <c r="A154">
        <v>153</v>
      </c>
      <c r="B154">
        <f t="shared" si="7"/>
        <v>13</v>
      </c>
      <c r="C154">
        <f t="shared" si="9"/>
        <v>2</v>
      </c>
      <c r="D154">
        <f t="shared" si="8"/>
        <v>3</v>
      </c>
      <c r="E154" t="str">
        <f>IF(C154=1,VLOOKUP(B154,数据导入!$B:$F,2,FALSE)&amp;","&amp;VLOOKUP(B154,数据导入!$B:$F,3,FALSE)*$D154,VLOOKUP(B154,数据导入!$I:$M,2,FALSE)&amp;","&amp;VLOOKUP(B154,数据导入!$I:$M,3,FALSE)*$D154)</f>
        <v>31003,18</v>
      </c>
      <c r="F154">
        <f>IF(D154=1,VLOOKUP(C154,数据导入!$B:$F,4,FALSE)*$D154,VLOOKUP(C154,数据导入!$I:$M,4,FALSE)*$D154)</f>
        <v>480</v>
      </c>
      <c r="G154">
        <f>IF(E154=1,VLOOKUP(D154,数据导入!$B:$F,5,FALSE)*$D154,VLOOKUP(D154,数据导入!$I:$M,5,FALSE)*$D154)</f>
        <v>30</v>
      </c>
      <c r="H154">
        <f>VLOOKUP(B154,菜品数据!$H:$I,2,FALSE)</f>
        <v>4</v>
      </c>
      <c r="I154" t="str">
        <f>VLOOKUP(D154,数据导入!$P$3:$Q$9,2,FALSE)</f>
        <v>2,3</v>
      </c>
      <c r="J154" t="str">
        <f>VLOOKUP(B154,菜品输入!A:V,3,FALSE)&amp;","&amp;VLOOKUP(B154,菜品输入!A:V,8,FALSE)&amp;";"&amp;VLOOKUP(B154,菜品输入!A:V,4,FALSE)&amp;","&amp;VLOOKUP(B154,菜品输入!A:V,8,FALSE)&amp;";"&amp;VLOOKUP(B154,菜品输入!A:V,5,FALSE)&amp;","&amp;VLOOKUP(B154,菜品输入!A:V,8,FALSE)&amp;";"&amp;VLOOKUP(B154,菜品输入!A:V,6,FALSE)&amp;","&amp;VLOOKUP(B154,菜品输入!A:V,8,FALSE)&amp;";"&amp;VLOOKUP(B154,菜品输入!A:V,7,FALSE)&amp;","&amp;VLOOKUP(B154,菜品输入!A:V,8,FALSE)</f>
        <v>101010,5;102010,5;103010,5;104010,5;105010,5</v>
      </c>
    </row>
    <row r="155" spans="1:10">
      <c r="A155">
        <v>154</v>
      </c>
      <c r="B155">
        <f t="shared" si="7"/>
        <v>13</v>
      </c>
      <c r="C155">
        <f t="shared" si="9"/>
        <v>2</v>
      </c>
      <c r="D155">
        <f t="shared" si="8"/>
        <v>4</v>
      </c>
      <c r="E155" t="str">
        <f>IF(C155=1,VLOOKUP(B155,数据导入!$B:$F,2,FALSE)&amp;","&amp;VLOOKUP(B155,数据导入!$B:$F,3,FALSE)*$D155,VLOOKUP(B155,数据导入!$I:$M,2,FALSE)&amp;","&amp;VLOOKUP(B155,数据导入!$I:$M,3,FALSE)*$D155)</f>
        <v>31003,24</v>
      </c>
      <c r="F155">
        <f>IF(D155=1,VLOOKUP(C155,数据导入!$B:$F,4,FALSE)*$D155,VLOOKUP(C155,数据导入!$I:$M,4,FALSE)*$D155)</f>
        <v>640</v>
      </c>
      <c r="G155">
        <f>IF(E155=1,VLOOKUP(D155,数据导入!$B:$F,5,FALSE)*$D155,VLOOKUP(D155,数据导入!$I:$M,5,FALSE)*$D155)</f>
        <v>40</v>
      </c>
      <c r="H155">
        <f>VLOOKUP(B155,菜品数据!$H:$I,2,FALSE)</f>
        <v>4</v>
      </c>
      <c r="I155" t="str">
        <f>VLOOKUP(D155,数据导入!$P$3:$Q$9,2,FALSE)</f>
        <v>3,4</v>
      </c>
      <c r="J155" t="str">
        <f>VLOOKUP(B155,菜品输入!A:V,3,FALSE)&amp;","&amp;VLOOKUP(B155,菜品输入!A:V,8,FALSE)&amp;";"&amp;VLOOKUP(B155,菜品输入!A:V,4,FALSE)&amp;","&amp;VLOOKUP(B155,菜品输入!A:V,8,FALSE)&amp;";"&amp;VLOOKUP(B155,菜品输入!A:V,5,FALSE)&amp;","&amp;VLOOKUP(B155,菜品输入!A:V,8,FALSE)&amp;";"&amp;VLOOKUP(B155,菜品输入!A:V,6,FALSE)&amp;","&amp;VLOOKUP(B155,菜品输入!A:V,8,FALSE)&amp;";"&amp;VLOOKUP(B155,菜品输入!A:V,7,FALSE)&amp;","&amp;VLOOKUP(B155,菜品输入!A:V,8,FALSE)</f>
        <v>101010,5;102010,5;103010,5;104010,5;105010,5</v>
      </c>
    </row>
    <row r="156" spans="1:10">
      <c r="A156">
        <v>155</v>
      </c>
      <c r="B156">
        <f t="shared" si="7"/>
        <v>13</v>
      </c>
      <c r="C156">
        <f t="shared" si="9"/>
        <v>2</v>
      </c>
      <c r="D156">
        <f t="shared" si="8"/>
        <v>5</v>
      </c>
      <c r="E156" t="str">
        <f>IF(C156=1,VLOOKUP(B156,数据导入!$B:$F,2,FALSE)&amp;","&amp;VLOOKUP(B156,数据导入!$B:$F,3,FALSE)*$D156,VLOOKUP(B156,数据导入!$I:$M,2,FALSE)&amp;","&amp;VLOOKUP(B156,数据导入!$I:$M,3,FALSE)*$D156)</f>
        <v>31003,30</v>
      </c>
      <c r="F156">
        <f>IF(D156=1,VLOOKUP(C156,数据导入!$B:$F,4,FALSE)*$D156,VLOOKUP(C156,数据导入!$I:$M,4,FALSE)*$D156)</f>
        <v>800</v>
      </c>
      <c r="G156">
        <f>IF(E156=1,VLOOKUP(D156,数据导入!$B:$F,5,FALSE)*$D156,VLOOKUP(D156,数据导入!$I:$M,5,FALSE)*$D156)</f>
        <v>50</v>
      </c>
      <c r="H156">
        <f>VLOOKUP(B156,菜品数据!$H:$I,2,FALSE)</f>
        <v>4</v>
      </c>
      <c r="I156" t="str">
        <f>VLOOKUP(D156,数据导入!$P$3:$Q$9,2,FALSE)</f>
        <v>4,5</v>
      </c>
      <c r="J156" t="str">
        <f>VLOOKUP(B156,菜品输入!A:V,3,FALSE)&amp;","&amp;VLOOKUP(B156,菜品输入!A:V,8,FALSE)&amp;";"&amp;VLOOKUP(B156,菜品输入!A:V,4,FALSE)&amp;","&amp;VLOOKUP(B156,菜品输入!A:V,8,FALSE)&amp;";"&amp;VLOOKUP(B156,菜品输入!A:V,5,FALSE)&amp;","&amp;VLOOKUP(B156,菜品输入!A:V,8,FALSE)&amp;";"&amp;VLOOKUP(B156,菜品输入!A:V,6,FALSE)&amp;","&amp;VLOOKUP(B156,菜品输入!A:V,8,FALSE)&amp;";"&amp;VLOOKUP(B156,菜品输入!A:V,7,FALSE)&amp;","&amp;VLOOKUP(B156,菜品输入!A:V,8,FALSE)</f>
        <v>101010,5;102010,5;103010,5;104010,5;105010,5</v>
      </c>
    </row>
    <row r="157" spans="1:10">
      <c r="A157">
        <v>156</v>
      </c>
      <c r="B157">
        <f t="shared" ref="B157:B188" si="10">B145+1</f>
        <v>13</v>
      </c>
      <c r="C157">
        <f t="shared" si="9"/>
        <v>2</v>
      </c>
      <c r="D157">
        <f t="shared" si="8"/>
        <v>6</v>
      </c>
      <c r="E157" t="str">
        <f>IF(C157=1,VLOOKUP(B157,数据导入!$B:$F,2,FALSE)&amp;","&amp;VLOOKUP(B157,数据导入!$B:$F,3,FALSE)*$D157,VLOOKUP(B157,数据导入!$I:$M,2,FALSE)&amp;","&amp;VLOOKUP(B157,数据导入!$I:$M,3,FALSE)*$D157)</f>
        <v>31003,36</v>
      </c>
      <c r="F157">
        <f>IF(D157=1,VLOOKUP(C157,数据导入!$B:$F,4,FALSE)*$D157,VLOOKUP(C157,数据导入!$I:$M,4,FALSE)*$D157)</f>
        <v>960</v>
      </c>
      <c r="G157">
        <f>IF(E157=1,VLOOKUP(D157,数据导入!$B:$F,5,FALSE)*$D157,VLOOKUP(D157,数据导入!$I:$M,5,FALSE)*$D157)</f>
        <v>60</v>
      </c>
      <c r="H157">
        <f>VLOOKUP(B157,菜品数据!$H:$I,2,FALSE)</f>
        <v>4</v>
      </c>
      <c r="I157" t="str">
        <f>VLOOKUP(D157,数据导入!$P$3:$Q$9,2,FALSE)</f>
        <v>5,6</v>
      </c>
      <c r="J157" t="str">
        <f>VLOOKUP(B157,菜品输入!A:V,3,FALSE)&amp;","&amp;VLOOKUP(B157,菜品输入!A:V,8,FALSE)&amp;";"&amp;VLOOKUP(B157,菜品输入!A:V,4,FALSE)&amp;","&amp;VLOOKUP(B157,菜品输入!A:V,8,FALSE)&amp;";"&amp;VLOOKUP(B157,菜品输入!A:V,5,FALSE)&amp;","&amp;VLOOKUP(B157,菜品输入!A:V,8,FALSE)&amp;";"&amp;VLOOKUP(B157,菜品输入!A:V,6,FALSE)&amp;","&amp;VLOOKUP(B157,菜品输入!A:V,8,FALSE)&amp;";"&amp;VLOOKUP(B157,菜品输入!A:V,7,FALSE)&amp;","&amp;VLOOKUP(B157,菜品输入!A:V,8,FALSE)</f>
        <v>101010,5;102010,5;103010,5;104010,5;105010,5</v>
      </c>
    </row>
    <row r="158" spans="1:10">
      <c r="A158">
        <v>157</v>
      </c>
      <c r="B158">
        <f t="shared" si="10"/>
        <v>14</v>
      </c>
      <c r="C158">
        <f t="shared" si="9"/>
        <v>1</v>
      </c>
      <c r="D158">
        <f t="shared" si="8"/>
        <v>1</v>
      </c>
      <c r="E158" t="str">
        <f>IF(C158=1,VLOOKUP(B158,数据导入!$B:$F,2,FALSE)&amp;","&amp;VLOOKUP(B158,数据导入!$B:$F,3,FALSE)*$D158,VLOOKUP(B158,数据导入!$I:$M,2,FALSE)&amp;","&amp;VLOOKUP(B158,数据导入!$I:$M,3,FALSE)*$D158)</f>
        <v>30003,7</v>
      </c>
      <c r="F158">
        <f>IF(D158=1,VLOOKUP(C158,数据导入!$B:$F,4,FALSE)*$D158,VLOOKUP(C158,数据导入!$I:$M,4,FALSE)*$D158)</f>
        <v>70</v>
      </c>
      <c r="G158">
        <f>IF(E158=1,VLOOKUP(D158,数据导入!$B:$F,5,FALSE)*$D158,VLOOKUP(D158,数据导入!$I:$M,5,FALSE)*$D158)</f>
        <v>5</v>
      </c>
      <c r="H158">
        <f>VLOOKUP(B158,菜品数据!$H:$I,2,FALSE)</f>
        <v>4</v>
      </c>
      <c r="I158">
        <f>VLOOKUP(D158,数据导入!$P$3:$Q$9,2,FALSE)</f>
        <v>1</v>
      </c>
      <c r="J158" t="str">
        <f>VLOOKUP(B158,菜品输入!A:V,3,FALSE)&amp;","&amp;VLOOKUP(B158,菜品输入!A:V,8,FALSE)&amp;";"&amp;VLOOKUP(B158,菜品输入!A:V,4,FALSE)&amp;","&amp;VLOOKUP(B158,菜品输入!A:V,8,FALSE)&amp;";"&amp;VLOOKUP(B158,菜品输入!A:V,5,FALSE)&amp;","&amp;VLOOKUP(B158,菜品输入!A:V,8,FALSE)&amp;";"&amp;VLOOKUP(B158,菜品输入!A:V,6,FALSE)&amp;","&amp;VLOOKUP(B158,菜品输入!A:V,8,FALSE)&amp;";"&amp;VLOOKUP(B158,菜品输入!A:V,7,FALSE)&amp;","&amp;VLOOKUP(B158,菜品输入!A:V,8,FALSE)</f>
        <v>101010,5;102010,5;103010,5;104010,5;105010,5</v>
      </c>
    </row>
    <row r="159" spans="1:10">
      <c r="A159">
        <v>158</v>
      </c>
      <c r="B159">
        <f t="shared" si="10"/>
        <v>14</v>
      </c>
      <c r="C159">
        <f t="shared" si="9"/>
        <v>1</v>
      </c>
      <c r="D159">
        <f t="shared" si="8"/>
        <v>2</v>
      </c>
      <c r="E159" t="str">
        <f>IF(C159=1,VLOOKUP(B159,数据导入!$B:$F,2,FALSE)&amp;","&amp;VLOOKUP(B159,数据导入!$B:$F,3,FALSE)*$D159,VLOOKUP(B159,数据导入!$I:$M,2,FALSE)&amp;","&amp;VLOOKUP(B159,数据导入!$I:$M,3,FALSE)*$D159)</f>
        <v>30003,14</v>
      </c>
      <c r="F159">
        <f>IF(D159=1,VLOOKUP(C159,数据导入!$B:$F,4,FALSE)*$D159,VLOOKUP(C159,数据导入!$I:$M,4,FALSE)*$D159)</f>
        <v>140</v>
      </c>
      <c r="G159">
        <f>IF(E159=1,VLOOKUP(D159,数据导入!$B:$F,5,FALSE)*$D159,VLOOKUP(D159,数据导入!$I:$M,5,FALSE)*$D159)</f>
        <v>10</v>
      </c>
      <c r="H159">
        <f>VLOOKUP(B159,菜品数据!$H:$I,2,FALSE)</f>
        <v>4</v>
      </c>
      <c r="I159" t="str">
        <f>VLOOKUP(D159,数据导入!$P$3:$Q$9,2,FALSE)</f>
        <v>1,2</v>
      </c>
      <c r="J159" t="str">
        <f>VLOOKUP(B159,菜品输入!A:V,3,FALSE)&amp;","&amp;VLOOKUP(B159,菜品输入!A:V,8,FALSE)&amp;";"&amp;VLOOKUP(B159,菜品输入!A:V,4,FALSE)&amp;","&amp;VLOOKUP(B159,菜品输入!A:V,8,FALSE)&amp;";"&amp;VLOOKUP(B159,菜品输入!A:V,5,FALSE)&amp;","&amp;VLOOKUP(B159,菜品输入!A:V,8,FALSE)&amp;";"&amp;VLOOKUP(B159,菜品输入!A:V,6,FALSE)&amp;","&amp;VLOOKUP(B159,菜品输入!A:V,8,FALSE)&amp;";"&amp;VLOOKUP(B159,菜品输入!A:V,7,FALSE)&amp;","&amp;VLOOKUP(B159,菜品输入!A:V,8,FALSE)</f>
        <v>101010,5;102010,5;103010,5;104010,5;105010,5</v>
      </c>
    </row>
    <row r="160" spans="1:10">
      <c r="A160">
        <v>159</v>
      </c>
      <c r="B160">
        <f t="shared" si="10"/>
        <v>14</v>
      </c>
      <c r="C160">
        <f t="shared" si="9"/>
        <v>1</v>
      </c>
      <c r="D160">
        <f t="shared" si="8"/>
        <v>3</v>
      </c>
      <c r="E160" t="str">
        <f>IF(C160=1,VLOOKUP(B160,数据导入!$B:$F,2,FALSE)&amp;","&amp;VLOOKUP(B160,数据导入!$B:$F,3,FALSE)*$D160,VLOOKUP(B160,数据导入!$I:$M,2,FALSE)&amp;","&amp;VLOOKUP(B160,数据导入!$I:$M,3,FALSE)*$D160)</f>
        <v>30003,21</v>
      </c>
      <c r="F160">
        <f>IF(D160=1,VLOOKUP(C160,数据导入!$B:$F,4,FALSE)*$D160,VLOOKUP(C160,数据导入!$I:$M,4,FALSE)*$D160)</f>
        <v>210</v>
      </c>
      <c r="G160">
        <f>IF(E160=1,VLOOKUP(D160,数据导入!$B:$F,5,FALSE)*$D160,VLOOKUP(D160,数据导入!$I:$M,5,FALSE)*$D160)</f>
        <v>30</v>
      </c>
      <c r="H160">
        <f>VLOOKUP(B160,菜品数据!$H:$I,2,FALSE)</f>
        <v>4</v>
      </c>
      <c r="I160" t="str">
        <f>VLOOKUP(D160,数据导入!$P$3:$Q$9,2,FALSE)</f>
        <v>2,3</v>
      </c>
      <c r="J160" t="str">
        <f>VLOOKUP(B160,菜品输入!A:V,3,FALSE)&amp;","&amp;VLOOKUP(B160,菜品输入!A:V,8,FALSE)&amp;";"&amp;VLOOKUP(B160,菜品输入!A:V,4,FALSE)&amp;","&amp;VLOOKUP(B160,菜品输入!A:V,8,FALSE)&amp;";"&amp;VLOOKUP(B160,菜品输入!A:V,5,FALSE)&amp;","&amp;VLOOKUP(B160,菜品输入!A:V,8,FALSE)&amp;";"&amp;VLOOKUP(B160,菜品输入!A:V,6,FALSE)&amp;","&amp;VLOOKUP(B160,菜品输入!A:V,8,FALSE)&amp;";"&amp;VLOOKUP(B160,菜品输入!A:V,7,FALSE)&amp;","&amp;VLOOKUP(B160,菜品输入!A:V,8,FALSE)</f>
        <v>101010,5;102010,5;103010,5;104010,5;105010,5</v>
      </c>
    </row>
    <row r="161" spans="1:10">
      <c r="A161">
        <v>160</v>
      </c>
      <c r="B161">
        <f t="shared" si="10"/>
        <v>14</v>
      </c>
      <c r="C161">
        <f t="shared" si="9"/>
        <v>1</v>
      </c>
      <c r="D161">
        <f t="shared" si="8"/>
        <v>4</v>
      </c>
      <c r="E161" t="str">
        <f>IF(C161=1,VLOOKUP(B161,数据导入!$B:$F,2,FALSE)&amp;","&amp;VLOOKUP(B161,数据导入!$B:$F,3,FALSE)*$D161,VLOOKUP(B161,数据导入!$I:$M,2,FALSE)&amp;","&amp;VLOOKUP(B161,数据导入!$I:$M,3,FALSE)*$D161)</f>
        <v>30003,28</v>
      </c>
      <c r="F161">
        <f>IF(D161=1,VLOOKUP(C161,数据导入!$B:$F,4,FALSE)*$D161,VLOOKUP(C161,数据导入!$I:$M,4,FALSE)*$D161)</f>
        <v>280</v>
      </c>
      <c r="G161">
        <f>IF(E161=1,VLOOKUP(D161,数据导入!$B:$F,5,FALSE)*$D161,VLOOKUP(D161,数据导入!$I:$M,5,FALSE)*$D161)</f>
        <v>40</v>
      </c>
      <c r="H161">
        <f>VLOOKUP(B161,菜品数据!$H:$I,2,FALSE)</f>
        <v>4</v>
      </c>
      <c r="I161" t="str">
        <f>VLOOKUP(D161,数据导入!$P$3:$Q$9,2,FALSE)</f>
        <v>3,4</v>
      </c>
      <c r="J161" t="str">
        <f>VLOOKUP(B161,菜品输入!A:V,3,FALSE)&amp;","&amp;VLOOKUP(B161,菜品输入!A:V,8,FALSE)&amp;";"&amp;VLOOKUP(B161,菜品输入!A:V,4,FALSE)&amp;","&amp;VLOOKUP(B161,菜品输入!A:V,8,FALSE)&amp;";"&amp;VLOOKUP(B161,菜品输入!A:V,5,FALSE)&amp;","&amp;VLOOKUP(B161,菜品输入!A:V,8,FALSE)&amp;";"&amp;VLOOKUP(B161,菜品输入!A:V,6,FALSE)&amp;","&amp;VLOOKUP(B161,菜品输入!A:V,8,FALSE)&amp;";"&amp;VLOOKUP(B161,菜品输入!A:V,7,FALSE)&amp;","&amp;VLOOKUP(B161,菜品输入!A:V,8,FALSE)</f>
        <v>101010,5;102010,5;103010,5;104010,5;105010,5</v>
      </c>
    </row>
    <row r="162" spans="1:10">
      <c r="A162">
        <v>161</v>
      </c>
      <c r="B162">
        <f t="shared" si="10"/>
        <v>14</v>
      </c>
      <c r="C162">
        <f t="shared" si="9"/>
        <v>1</v>
      </c>
      <c r="D162">
        <f t="shared" si="8"/>
        <v>5</v>
      </c>
      <c r="E162" t="str">
        <f>IF(C162=1,VLOOKUP(B162,数据导入!$B:$F,2,FALSE)&amp;","&amp;VLOOKUP(B162,数据导入!$B:$F,3,FALSE)*$D162,VLOOKUP(B162,数据导入!$I:$M,2,FALSE)&amp;","&amp;VLOOKUP(B162,数据导入!$I:$M,3,FALSE)*$D162)</f>
        <v>30003,35</v>
      </c>
      <c r="F162">
        <f>IF(D162=1,VLOOKUP(C162,数据导入!$B:$F,4,FALSE)*$D162,VLOOKUP(C162,数据导入!$I:$M,4,FALSE)*$D162)</f>
        <v>350</v>
      </c>
      <c r="G162">
        <f>IF(E162=1,VLOOKUP(D162,数据导入!$B:$F,5,FALSE)*$D162,VLOOKUP(D162,数据导入!$I:$M,5,FALSE)*$D162)</f>
        <v>50</v>
      </c>
      <c r="H162">
        <f>VLOOKUP(B162,菜品数据!$H:$I,2,FALSE)</f>
        <v>4</v>
      </c>
      <c r="I162" t="str">
        <f>VLOOKUP(D162,数据导入!$P$3:$Q$9,2,FALSE)</f>
        <v>4,5</v>
      </c>
      <c r="J162" t="str">
        <f>VLOOKUP(B162,菜品输入!A:V,3,FALSE)&amp;","&amp;VLOOKUP(B162,菜品输入!A:V,8,FALSE)&amp;";"&amp;VLOOKUP(B162,菜品输入!A:V,4,FALSE)&amp;","&amp;VLOOKUP(B162,菜品输入!A:V,8,FALSE)&amp;";"&amp;VLOOKUP(B162,菜品输入!A:V,5,FALSE)&amp;","&amp;VLOOKUP(B162,菜品输入!A:V,8,FALSE)&amp;";"&amp;VLOOKUP(B162,菜品输入!A:V,6,FALSE)&amp;","&amp;VLOOKUP(B162,菜品输入!A:V,8,FALSE)&amp;";"&amp;VLOOKUP(B162,菜品输入!A:V,7,FALSE)&amp;","&amp;VLOOKUP(B162,菜品输入!A:V,8,FALSE)</f>
        <v>101010,5;102010,5;103010,5;104010,5;105010,5</v>
      </c>
    </row>
    <row r="163" spans="1:10">
      <c r="A163">
        <v>162</v>
      </c>
      <c r="B163">
        <f t="shared" si="10"/>
        <v>14</v>
      </c>
      <c r="C163">
        <f t="shared" si="9"/>
        <v>1</v>
      </c>
      <c r="D163">
        <f t="shared" si="8"/>
        <v>6</v>
      </c>
      <c r="E163" t="str">
        <f>IF(C163=1,VLOOKUP(B163,数据导入!$B:$F,2,FALSE)&amp;","&amp;VLOOKUP(B163,数据导入!$B:$F,3,FALSE)*$D163,VLOOKUP(B163,数据导入!$I:$M,2,FALSE)&amp;","&amp;VLOOKUP(B163,数据导入!$I:$M,3,FALSE)*$D163)</f>
        <v>30003,42</v>
      </c>
      <c r="F163">
        <f>IF(D163=1,VLOOKUP(C163,数据导入!$B:$F,4,FALSE)*$D163,VLOOKUP(C163,数据导入!$I:$M,4,FALSE)*$D163)</f>
        <v>420</v>
      </c>
      <c r="G163">
        <f>IF(E163=1,VLOOKUP(D163,数据导入!$B:$F,5,FALSE)*$D163,VLOOKUP(D163,数据导入!$I:$M,5,FALSE)*$D163)</f>
        <v>60</v>
      </c>
      <c r="H163">
        <f>VLOOKUP(B163,菜品数据!$H:$I,2,FALSE)</f>
        <v>4</v>
      </c>
      <c r="I163" t="str">
        <f>VLOOKUP(D163,数据导入!$P$3:$Q$9,2,FALSE)</f>
        <v>5,6</v>
      </c>
      <c r="J163" t="str">
        <f>VLOOKUP(B163,菜品输入!A:V,3,FALSE)&amp;","&amp;VLOOKUP(B163,菜品输入!A:V,8,FALSE)&amp;";"&amp;VLOOKUP(B163,菜品输入!A:V,4,FALSE)&amp;","&amp;VLOOKUP(B163,菜品输入!A:V,8,FALSE)&amp;";"&amp;VLOOKUP(B163,菜品输入!A:V,5,FALSE)&amp;","&amp;VLOOKUP(B163,菜品输入!A:V,8,FALSE)&amp;";"&amp;VLOOKUP(B163,菜品输入!A:V,6,FALSE)&amp;","&amp;VLOOKUP(B163,菜品输入!A:V,8,FALSE)&amp;";"&amp;VLOOKUP(B163,菜品输入!A:V,7,FALSE)&amp;","&amp;VLOOKUP(B163,菜品输入!A:V,8,FALSE)</f>
        <v>101010,5;102010,5;103010,5;104010,5;105010,5</v>
      </c>
    </row>
    <row r="164" spans="1:10">
      <c r="A164">
        <v>163</v>
      </c>
      <c r="B164">
        <f t="shared" si="10"/>
        <v>14</v>
      </c>
      <c r="C164">
        <f t="shared" si="9"/>
        <v>2</v>
      </c>
      <c r="D164">
        <f t="shared" si="8"/>
        <v>1</v>
      </c>
      <c r="E164" t="str">
        <f>IF(C164=1,VLOOKUP(B164,数据导入!$B:$F,2,FALSE)&amp;","&amp;VLOOKUP(B164,数据导入!$B:$F,3,FALSE)*$D164,VLOOKUP(B164,数据导入!$I:$M,2,FALSE)&amp;","&amp;VLOOKUP(B164,数据导入!$I:$M,3,FALSE)*$D164)</f>
        <v>31003,7</v>
      </c>
      <c r="F164">
        <f>IF(D164=1,VLOOKUP(C164,数据导入!$B:$F,4,FALSE)*$D164,VLOOKUP(C164,数据导入!$I:$M,4,FALSE)*$D164)</f>
        <v>160</v>
      </c>
      <c r="G164">
        <f>IF(E164=1,VLOOKUP(D164,数据导入!$B:$F,5,FALSE)*$D164,VLOOKUP(D164,数据导入!$I:$M,5,FALSE)*$D164)</f>
        <v>5</v>
      </c>
      <c r="H164">
        <f>VLOOKUP(B164,菜品数据!$H:$I,2,FALSE)</f>
        <v>4</v>
      </c>
      <c r="I164">
        <f>VLOOKUP(D164,数据导入!$P$3:$Q$9,2,FALSE)</f>
        <v>1</v>
      </c>
      <c r="J164" t="str">
        <f>VLOOKUP(B164,菜品输入!A:V,3,FALSE)&amp;","&amp;VLOOKUP(B164,菜品输入!A:V,8,FALSE)&amp;";"&amp;VLOOKUP(B164,菜品输入!A:V,4,FALSE)&amp;","&amp;VLOOKUP(B164,菜品输入!A:V,8,FALSE)&amp;";"&amp;VLOOKUP(B164,菜品输入!A:V,5,FALSE)&amp;","&amp;VLOOKUP(B164,菜品输入!A:V,8,FALSE)&amp;";"&amp;VLOOKUP(B164,菜品输入!A:V,6,FALSE)&amp;","&amp;VLOOKUP(B164,菜品输入!A:V,8,FALSE)&amp;";"&amp;VLOOKUP(B164,菜品输入!A:V,7,FALSE)&amp;","&amp;VLOOKUP(B164,菜品输入!A:V,8,FALSE)</f>
        <v>101010,5;102010,5;103010,5;104010,5;105010,5</v>
      </c>
    </row>
    <row r="165" spans="1:10">
      <c r="A165">
        <v>164</v>
      </c>
      <c r="B165">
        <f t="shared" si="10"/>
        <v>14</v>
      </c>
      <c r="C165">
        <f t="shared" si="9"/>
        <v>2</v>
      </c>
      <c r="D165">
        <f t="shared" si="8"/>
        <v>2</v>
      </c>
      <c r="E165" t="str">
        <f>IF(C165=1,VLOOKUP(B165,数据导入!$B:$F,2,FALSE)&amp;","&amp;VLOOKUP(B165,数据导入!$B:$F,3,FALSE)*$D165,VLOOKUP(B165,数据导入!$I:$M,2,FALSE)&amp;","&amp;VLOOKUP(B165,数据导入!$I:$M,3,FALSE)*$D165)</f>
        <v>31003,14</v>
      </c>
      <c r="F165">
        <f>IF(D165=1,VLOOKUP(C165,数据导入!$B:$F,4,FALSE)*$D165,VLOOKUP(C165,数据导入!$I:$M,4,FALSE)*$D165)</f>
        <v>320</v>
      </c>
      <c r="G165">
        <f>IF(E165=1,VLOOKUP(D165,数据导入!$B:$F,5,FALSE)*$D165,VLOOKUP(D165,数据导入!$I:$M,5,FALSE)*$D165)</f>
        <v>10</v>
      </c>
      <c r="H165">
        <f>VLOOKUP(B165,菜品数据!$H:$I,2,FALSE)</f>
        <v>4</v>
      </c>
      <c r="I165" t="str">
        <f>VLOOKUP(D165,数据导入!$P$3:$Q$9,2,FALSE)</f>
        <v>1,2</v>
      </c>
      <c r="J165" t="str">
        <f>VLOOKUP(B165,菜品输入!A:V,3,FALSE)&amp;","&amp;VLOOKUP(B165,菜品输入!A:V,8,FALSE)&amp;";"&amp;VLOOKUP(B165,菜品输入!A:V,4,FALSE)&amp;","&amp;VLOOKUP(B165,菜品输入!A:V,8,FALSE)&amp;";"&amp;VLOOKUP(B165,菜品输入!A:V,5,FALSE)&amp;","&amp;VLOOKUP(B165,菜品输入!A:V,8,FALSE)&amp;";"&amp;VLOOKUP(B165,菜品输入!A:V,6,FALSE)&amp;","&amp;VLOOKUP(B165,菜品输入!A:V,8,FALSE)&amp;";"&amp;VLOOKUP(B165,菜品输入!A:V,7,FALSE)&amp;","&amp;VLOOKUP(B165,菜品输入!A:V,8,FALSE)</f>
        <v>101010,5;102010,5;103010,5;104010,5;105010,5</v>
      </c>
    </row>
    <row r="166" spans="1:10">
      <c r="A166">
        <v>165</v>
      </c>
      <c r="B166">
        <f t="shared" si="10"/>
        <v>14</v>
      </c>
      <c r="C166">
        <f t="shared" si="9"/>
        <v>2</v>
      </c>
      <c r="D166">
        <f t="shared" si="8"/>
        <v>3</v>
      </c>
      <c r="E166" t="str">
        <f>IF(C166=1,VLOOKUP(B166,数据导入!$B:$F,2,FALSE)&amp;","&amp;VLOOKUP(B166,数据导入!$B:$F,3,FALSE)*$D166,VLOOKUP(B166,数据导入!$I:$M,2,FALSE)&amp;","&amp;VLOOKUP(B166,数据导入!$I:$M,3,FALSE)*$D166)</f>
        <v>31003,21</v>
      </c>
      <c r="F166">
        <f>IF(D166=1,VLOOKUP(C166,数据导入!$B:$F,4,FALSE)*$D166,VLOOKUP(C166,数据导入!$I:$M,4,FALSE)*$D166)</f>
        <v>480</v>
      </c>
      <c r="G166">
        <f>IF(E166=1,VLOOKUP(D166,数据导入!$B:$F,5,FALSE)*$D166,VLOOKUP(D166,数据导入!$I:$M,5,FALSE)*$D166)</f>
        <v>30</v>
      </c>
      <c r="H166">
        <f>VLOOKUP(B166,菜品数据!$H:$I,2,FALSE)</f>
        <v>4</v>
      </c>
      <c r="I166" t="str">
        <f>VLOOKUP(D166,数据导入!$P$3:$Q$9,2,FALSE)</f>
        <v>2,3</v>
      </c>
      <c r="J166" t="str">
        <f>VLOOKUP(B166,菜品输入!A:V,3,FALSE)&amp;","&amp;VLOOKUP(B166,菜品输入!A:V,8,FALSE)&amp;";"&amp;VLOOKUP(B166,菜品输入!A:V,4,FALSE)&amp;","&amp;VLOOKUP(B166,菜品输入!A:V,8,FALSE)&amp;";"&amp;VLOOKUP(B166,菜品输入!A:V,5,FALSE)&amp;","&amp;VLOOKUP(B166,菜品输入!A:V,8,FALSE)&amp;";"&amp;VLOOKUP(B166,菜品输入!A:V,6,FALSE)&amp;","&amp;VLOOKUP(B166,菜品输入!A:V,8,FALSE)&amp;";"&amp;VLOOKUP(B166,菜品输入!A:V,7,FALSE)&amp;","&amp;VLOOKUP(B166,菜品输入!A:V,8,FALSE)</f>
        <v>101010,5;102010,5;103010,5;104010,5;105010,5</v>
      </c>
    </row>
    <row r="167" spans="1:10">
      <c r="A167">
        <v>166</v>
      </c>
      <c r="B167">
        <f t="shared" si="10"/>
        <v>14</v>
      </c>
      <c r="C167">
        <f t="shared" si="9"/>
        <v>2</v>
      </c>
      <c r="D167">
        <f t="shared" si="8"/>
        <v>4</v>
      </c>
      <c r="E167" t="str">
        <f>IF(C167=1,VLOOKUP(B167,数据导入!$B:$F,2,FALSE)&amp;","&amp;VLOOKUP(B167,数据导入!$B:$F,3,FALSE)*$D167,VLOOKUP(B167,数据导入!$I:$M,2,FALSE)&amp;","&amp;VLOOKUP(B167,数据导入!$I:$M,3,FALSE)*$D167)</f>
        <v>31003,28</v>
      </c>
      <c r="F167">
        <f>IF(D167=1,VLOOKUP(C167,数据导入!$B:$F,4,FALSE)*$D167,VLOOKUP(C167,数据导入!$I:$M,4,FALSE)*$D167)</f>
        <v>640</v>
      </c>
      <c r="G167">
        <f>IF(E167=1,VLOOKUP(D167,数据导入!$B:$F,5,FALSE)*$D167,VLOOKUP(D167,数据导入!$I:$M,5,FALSE)*$D167)</f>
        <v>40</v>
      </c>
      <c r="H167">
        <f>VLOOKUP(B167,菜品数据!$H:$I,2,FALSE)</f>
        <v>4</v>
      </c>
      <c r="I167" t="str">
        <f>VLOOKUP(D167,数据导入!$P$3:$Q$9,2,FALSE)</f>
        <v>3,4</v>
      </c>
      <c r="J167" t="str">
        <f>VLOOKUP(B167,菜品输入!A:V,3,FALSE)&amp;","&amp;VLOOKUP(B167,菜品输入!A:V,8,FALSE)&amp;";"&amp;VLOOKUP(B167,菜品输入!A:V,4,FALSE)&amp;","&amp;VLOOKUP(B167,菜品输入!A:V,8,FALSE)&amp;";"&amp;VLOOKUP(B167,菜品输入!A:V,5,FALSE)&amp;","&amp;VLOOKUP(B167,菜品输入!A:V,8,FALSE)&amp;";"&amp;VLOOKUP(B167,菜品输入!A:V,6,FALSE)&amp;","&amp;VLOOKUP(B167,菜品输入!A:V,8,FALSE)&amp;";"&amp;VLOOKUP(B167,菜品输入!A:V,7,FALSE)&amp;","&amp;VLOOKUP(B167,菜品输入!A:V,8,FALSE)</f>
        <v>101010,5;102010,5;103010,5;104010,5;105010,5</v>
      </c>
    </row>
    <row r="168" spans="1:10">
      <c r="A168">
        <v>167</v>
      </c>
      <c r="B168">
        <f t="shared" si="10"/>
        <v>14</v>
      </c>
      <c r="C168">
        <f t="shared" si="9"/>
        <v>2</v>
      </c>
      <c r="D168">
        <f t="shared" si="8"/>
        <v>5</v>
      </c>
      <c r="E168" t="str">
        <f>IF(C168=1,VLOOKUP(B168,数据导入!$B:$F,2,FALSE)&amp;","&amp;VLOOKUP(B168,数据导入!$B:$F,3,FALSE)*$D168,VLOOKUP(B168,数据导入!$I:$M,2,FALSE)&amp;","&amp;VLOOKUP(B168,数据导入!$I:$M,3,FALSE)*$D168)</f>
        <v>31003,35</v>
      </c>
      <c r="F168">
        <f>IF(D168=1,VLOOKUP(C168,数据导入!$B:$F,4,FALSE)*$D168,VLOOKUP(C168,数据导入!$I:$M,4,FALSE)*$D168)</f>
        <v>800</v>
      </c>
      <c r="G168">
        <f>IF(E168=1,VLOOKUP(D168,数据导入!$B:$F,5,FALSE)*$D168,VLOOKUP(D168,数据导入!$I:$M,5,FALSE)*$D168)</f>
        <v>50</v>
      </c>
      <c r="H168">
        <f>VLOOKUP(B168,菜品数据!$H:$I,2,FALSE)</f>
        <v>4</v>
      </c>
      <c r="I168" t="str">
        <f>VLOOKUP(D168,数据导入!$P$3:$Q$9,2,FALSE)</f>
        <v>4,5</v>
      </c>
      <c r="J168" t="str">
        <f>VLOOKUP(B168,菜品输入!A:V,3,FALSE)&amp;","&amp;VLOOKUP(B168,菜品输入!A:V,8,FALSE)&amp;";"&amp;VLOOKUP(B168,菜品输入!A:V,4,FALSE)&amp;","&amp;VLOOKUP(B168,菜品输入!A:V,8,FALSE)&amp;";"&amp;VLOOKUP(B168,菜品输入!A:V,5,FALSE)&amp;","&amp;VLOOKUP(B168,菜品输入!A:V,8,FALSE)&amp;";"&amp;VLOOKUP(B168,菜品输入!A:V,6,FALSE)&amp;","&amp;VLOOKUP(B168,菜品输入!A:V,8,FALSE)&amp;";"&amp;VLOOKUP(B168,菜品输入!A:V,7,FALSE)&amp;","&amp;VLOOKUP(B168,菜品输入!A:V,8,FALSE)</f>
        <v>101010,5;102010,5;103010,5;104010,5;105010,5</v>
      </c>
    </row>
    <row r="169" spans="1:10">
      <c r="A169">
        <v>168</v>
      </c>
      <c r="B169">
        <f t="shared" si="10"/>
        <v>14</v>
      </c>
      <c r="C169">
        <f t="shared" si="9"/>
        <v>2</v>
      </c>
      <c r="D169">
        <f t="shared" si="8"/>
        <v>6</v>
      </c>
      <c r="E169" t="str">
        <f>IF(C169=1,VLOOKUP(B169,数据导入!$B:$F,2,FALSE)&amp;","&amp;VLOOKUP(B169,数据导入!$B:$F,3,FALSE)*$D169,VLOOKUP(B169,数据导入!$I:$M,2,FALSE)&amp;","&amp;VLOOKUP(B169,数据导入!$I:$M,3,FALSE)*$D169)</f>
        <v>31003,42</v>
      </c>
      <c r="F169">
        <f>IF(D169=1,VLOOKUP(C169,数据导入!$B:$F,4,FALSE)*$D169,VLOOKUP(C169,数据导入!$I:$M,4,FALSE)*$D169)</f>
        <v>960</v>
      </c>
      <c r="G169">
        <f>IF(E169=1,VLOOKUP(D169,数据导入!$B:$F,5,FALSE)*$D169,VLOOKUP(D169,数据导入!$I:$M,5,FALSE)*$D169)</f>
        <v>60</v>
      </c>
      <c r="H169">
        <f>VLOOKUP(B169,菜品数据!$H:$I,2,FALSE)</f>
        <v>4</v>
      </c>
      <c r="I169" t="str">
        <f>VLOOKUP(D169,数据导入!$P$3:$Q$9,2,FALSE)</f>
        <v>5,6</v>
      </c>
      <c r="J169" t="str">
        <f>VLOOKUP(B169,菜品输入!A:V,3,FALSE)&amp;","&amp;VLOOKUP(B169,菜品输入!A:V,8,FALSE)&amp;";"&amp;VLOOKUP(B169,菜品输入!A:V,4,FALSE)&amp;","&amp;VLOOKUP(B169,菜品输入!A:V,8,FALSE)&amp;";"&amp;VLOOKUP(B169,菜品输入!A:V,5,FALSE)&amp;","&amp;VLOOKUP(B169,菜品输入!A:V,8,FALSE)&amp;";"&amp;VLOOKUP(B169,菜品输入!A:V,6,FALSE)&amp;","&amp;VLOOKUP(B169,菜品输入!A:V,8,FALSE)&amp;";"&amp;VLOOKUP(B169,菜品输入!A:V,7,FALSE)&amp;","&amp;VLOOKUP(B169,菜品输入!A:V,8,FALSE)</f>
        <v>101010,5;102010,5;103010,5;104010,5;105010,5</v>
      </c>
    </row>
    <row r="170" spans="1:10">
      <c r="A170">
        <v>169</v>
      </c>
      <c r="B170">
        <f t="shared" si="10"/>
        <v>15</v>
      </c>
      <c r="C170">
        <f t="shared" si="9"/>
        <v>1</v>
      </c>
      <c r="D170">
        <f t="shared" si="8"/>
        <v>1</v>
      </c>
      <c r="E170" t="str">
        <f>IF(C170=1,VLOOKUP(B170,数据导入!$B:$F,2,FALSE)&amp;","&amp;VLOOKUP(B170,数据导入!$B:$F,3,FALSE)*$D170,VLOOKUP(B170,数据导入!$I:$M,2,FALSE)&amp;","&amp;VLOOKUP(B170,数据导入!$I:$M,3,FALSE)*$D170)</f>
        <v>30003,7</v>
      </c>
      <c r="F170">
        <f>IF(D170=1,VLOOKUP(C170,数据导入!$B:$F,4,FALSE)*$D170,VLOOKUP(C170,数据导入!$I:$M,4,FALSE)*$D170)</f>
        <v>70</v>
      </c>
      <c r="G170">
        <f>IF(E170=1,VLOOKUP(D170,数据导入!$B:$F,5,FALSE)*$D170,VLOOKUP(D170,数据导入!$I:$M,5,FALSE)*$D170)</f>
        <v>5</v>
      </c>
      <c r="H170">
        <f>VLOOKUP(B170,菜品数据!$H:$I,2,FALSE)</f>
        <v>4</v>
      </c>
      <c r="I170">
        <f>VLOOKUP(D170,数据导入!$P$3:$Q$9,2,FALSE)</f>
        <v>1</v>
      </c>
      <c r="J170" t="str">
        <f>VLOOKUP(B170,菜品输入!A:V,3,FALSE)&amp;","&amp;VLOOKUP(B170,菜品输入!A:V,8,FALSE)&amp;";"&amp;VLOOKUP(B170,菜品输入!A:V,4,FALSE)&amp;","&amp;VLOOKUP(B170,菜品输入!A:V,8,FALSE)&amp;";"&amp;VLOOKUP(B170,菜品输入!A:V,5,FALSE)&amp;","&amp;VLOOKUP(B170,菜品输入!A:V,8,FALSE)&amp;";"&amp;VLOOKUP(B170,菜品输入!A:V,6,FALSE)&amp;","&amp;VLOOKUP(B170,菜品输入!A:V,8,FALSE)&amp;";"&amp;VLOOKUP(B170,菜品输入!A:V,7,FALSE)&amp;","&amp;VLOOKUP(B170,菜品输入!A:V,8,FALSE)</f>
        <v>101010,5;102010,5;103010,5;104010,5;105010,5</v>
      </c>
    </row>
    <row r="171" spans="1:10">
      <c r="A171">
        <v>170</v>
      </c>
      <c r="B171">
        <f t="shared" si="10"/>
        <v>15</v>
      </c>
      <c r="C171">
        <f t="shared" si="9"/>
        <v>1</v>
      </c>
      <c r="D171">
        <f t="shared" si="8"/>
        <v>2</v>
      </c>
      <c r="E171" t="str">
        <f>IF(C171=1,VLOOKUP(B171,数据导入!$B:$F,2,FALSE)&amp;","&amp;VLOOKUP(B171,数据导入!$B:$F,3,FALSE)*$D171,VLOOKUP(B171,数据导入!$I:$M,2,FALSE)&amp;","&amp;VLOOKUP(B171,数据导入!$I:$M,3,FALSE)*$D171)</f>
        <v>30003,14</v>
      </c>
      <c r="F171">
        <f>IF(D171=1,VLOOKUP(C171,数据导入!$B:$F,4,FALSE)*$D171,VLOOKUP(C171,数据导入!$I:$M,4,FALSE)*$D171)</f>
        <v>140</v>
      </c>
      <c r="G171">
        <f>IF(E171=1,VLOOKUP(D171,数据导入!$B:$F,5,FALSE)*$D171,VLOOKUP(D171,数据导入!$I:$M,5,FALSE)*$D171)</f>
        <v>10</v>
      </c>
      <c r="H171">
        <f>VLOOKUP(B171,菜品数据!$H:$I,2,FALSE)</f>
        <v>4</v>
      </c>
      <c r="I171" t="str">
        <f>VLOOKUP(D171,数据导入!$P$3:$Q$9,2,FALSE)</f>
        <v>1,2</v>
      </c>
      <c r="J171" t="str">
        <f>VLOOKUP(B171,菜品输入!A:V,3,FALSE)&amp;","&amp;VLOOKUP(B171,菜品输入!A:V,8,FALSE)&amp;";"&amp;VLOOKUP(B171,菜品输入!A:V,4,FALSE)&amp;","&amp;VLOOKUP(B171,菜品输入!A:V,8,FALSE)&amp;";"&amp;VLOOKUP(B171,菜品输入!A:V,5,FALSE)&amp;","&amp;VLOOKUP(B171,菜品输入!A:V,8,FALSE)&amp;";"&amp;VLOOKUP(B171,菜品输入!A:V,6,FALSE)&amp;","&amp;VLOOKUP(B171,菜品输入!A:V,8,FALSE)&amp;";"&amp;VLOOKUP(B171,菜品输入!A:V,7,FALSE)&amp;","&amp;VLOOKUP(B171,菜品输入!A:V,8,FALSE)</f>
        <v>101010,5;102010,5;103010,5;104010,5;105010,5</v>
      </c>
    </row>
    <row r="172" spans="1:10">
      <c r="A172">
        <v>171</v>
      </c>
      <c r="B172">
        <f t="shared" si="10"/>
        <v>15</v>
      </c>
      <c r="C172">
        <f t="shared" si="9"/>
        <v>1</v>
      </c>
      <c r="D172">
        <f t="shared" si="8"/>
        <v>3</v>
      </c>
      <c r="E172" t="str">
        <f>IF(C172=1,VLOOKUP(B172,数据导入!$B:$F,2,FALSE)&amp;","&amp;VLOOKUP(B172,数据导入!$B:$F,3,FALSE)*$D172,VLOOKUP(B172,数据导入!$I:$M,2,FALSE)&amp;","&amp;VLOOKUP(B172,数据导入!$I:$M,3,FALSE)*$D172)</f>
        <v>30003,21</v>
      </c>
      <c r="F172">
        <f>IF(D172=1,VLOOKUP(C172,数据导入!$B:$F,4,FALSE)*$D172,VLOOKUP(C172,数据导入!$I:$M,4,FALSE)*$D172)</f>
        <v>210</v>
      </c>
      <c r="G172">
        <f>IF(E172=1,VLOOKUP(D172,数据导入!$B:$F,5,FALSE)*$D172,VLOOKUP(D172,数据导入!$I:$M,5,FALSE)*$D172)</f>
        <v>30</v>
      </c>
      <c r="H172">
        <f>VLOOKUP(B172,菜品数据!$H:$I,2,FALSE)</f>
        <v>4</v>
      </c>
      <c r="I172" t="str">
        <f>VLOOKUP(D172,数据导入!$P$3:$Q$9,2,FALSE)</f>
        <v>2,3</v>
      </c>
      <c r="J172" t="str">
        <f>VLOOKUP(B172,菜品输入!A:V,3,FALSE)&amp;","&amp;VLOOKUP(B172,菜品输入!A:V,8,FALSE)&amp;";"&amp;VLOOKUP(B172,菜品输入!A:V,4,FALSE)&amp;","&amp;VLOOKUP(B172,菜品输入!A:V,8,FALSE)&amp;";"&amp;VLOOKUP(B172,菜品输入!A:V,5,FALSE)&amp;","&amp;VLOOKUP(B172,菜品输入!A:V,8,FALSE)&amp;";"&amp;VLOOKUP(B172,菜品输入!A:V,6,FALSE)&amp;","&amp;VLOOKUP(B172,菜品输入!A:V,8,FALSE)&amp;";"&amp;VLOOKUP(B172,菜品输入!A:V,7,FALSE)&amp;","&amp;VLOOKUP(B172,菜品输入!A:V,8,FALSE)</f>
        <v>101010,5;102010,5;103010,5;104010,5;105010,5</v>
      </c>
    </row>
    <row r="173" spans="1:10">
      <c r="A173">
        <v>172</v>
      </c>
      <c r="B173">
        <f t="shared" si="10"/>
        <v>15</v>
      </c>
      <c r="C173">
        <f t="shared" si="9"/>
        <v>1</v>
      </c>
      <c r="D173">
        <f t="shared" si="8"/>
        <v>4</v>
      </c>
      <c r="E173" t="str">
        <f>IF(C173=1,VLOOKUP(B173,数据导入!$B:$F,2,FALSE)&amp;","&amp;VLOOKUP(B173,数据导入!$B:$F,3,FALSE)*$D173,VLOOKUP(B173,数据导入!$I:$M,2,FALSE)&amp;","&amp;VLOOKUP(B173,数据导入!$I:$M,3,FALSE)*$D173)</f>
        <v>30003,28</v>
      </c>
      <c r="F173">
        <f>IF(D173=1,VLOOKUP(C173,数据导入!$B:$F,4,FALSE)*$D173,VLOOKUP(C173,数据导入!$I:$M,4,FALSE)*$D173)</f>
        <v>280</v>
      </c>
      <c r="G173">
        <f>IF(E173=1,VLOOKUP(D173,数据导入!$B:$F,5,FALSE)*$D173,VLOOKUP(D173,数据导入!$I:$M,5,FALSE)*$D173)</f>
        <v>40</v>
      </c>
      <c r="H173">
        <f>VLOOKUP(B173,菜品数据!$H:$I,2,FALSE)</f>
        <v>4</v>
      </c>
      <c r="I173" t="str">
        <f>VLOOKUP(D173,数据导入!$P$3:$Q$9,2,FALSE)</f>
        <v>3,4</v>
      </c>
      <c r="J173" t="str">
        <f>VLOOKUP(B173,菜品输入!A:V,3,FALSE)&amp;","&amp;VLOOKUP(B173,菜品输入!A:V,8,FALSE)&amp;";"&amp;VLOOKUP(B173,菜品输入!A:V,4,FALSE)&amp;","&amp;VLOOKUP(B173,菜品输入!A:V,8,FALSE)&amp;";"&amp;VLOOKUP(B173,菜品输入!A:V,5,FALSE)&amp;","&amp;VLOOKUP(B173,菜品输入!A:V,8,FALSE)&amp;";"&amp;VLOOKUP(B173,菜品输入!A:V,6,FALSE)&amp;","&amp;VLOOKUP(B173,菜品输入!A:V,8,FALSE)&amp;";"&amp;VLOOKUP(B173,菜品输入!A:V,7,FALSE)&amp;","&amp;VLOOKUP(B173,菜品输入!A:V,8,FALSE)</f>
        <v>101010,5;102010,5;103010,5;104010,5;105010,5</v>
      </c>
    </row>
    <row r="174" spans="1:10">
      <c r="A174">
        <v>173</v>
      </c>
      <c r="B174">
        <f t="shared" si="10"/>
        <v>15</v>
      </c>
      <c r="C174">
        <f t="shared" si="9"/>
        <v>1</v>
      </c>
      <c r="D174">
        <f t="shared" si="8"/>
        <v>5</v>
      </c>
      <c r="E174" t="str">
        <f>IF(C174=1,VLOOKUP(B174,数据导入!$B:$F,2,FALSE)&amp;","&amp;VLOOKUP(B174,数据导入!$B:$F,3,FALSE)*$D174,VLOOKUP(B174,数据导入!$I:$M,2,FALSE)&amp;","&amp;VLOOKUP(B174,数据导入!$I:$M,3,FALSE)*$D174)</f>
        <v>30003,35</v>
      </c>
      <c r="F174">
        <f>IF(D174=1,VLOOKUP(C174,数据导入!$B:$F,4,FALSE)*$D174,VLOOKUP(C174,数据导入!$I:$M,4,FALSE)*$D174)</f>
        <v>350</v>
      </c>
      <c r="G174">
        <f>IF(E174=1,VLOOKUP(D174,数据导入!$B:$F,5,FALSE)*$D174,VLOOKUP(D174,数据导入!$I:$M,5,FALSE)*$D174)</f>
        <v>50</v>
      </c>
      <c r="H174">
        <f>VLOOKUP(B174,菜品数据!$H:$I,2,FALSE)</f>
        <v>4</v>
      </c>
      <c r="I174" t="str">
        <f>VLOOKUP(D174,数据导入!$P$3:$Q$9,2,FALSE)</f>
        <v>4,5</v>
      </c>
      <c r="J174" t="str">
        <f>VLOOKUP(B174,菜品输入!A:V,3,FALSE)&amp;","&amp;VLOOKUP(B174,菜品输入!A:V,8,FALSE)&amp;";"&amp;VLOOKUP(B174,菜品输入!A:V,4,FALSE)&amp;","&amp;VLOOKUP(B174,菜品输入!A:V,8,FALSE)&amp;";"&amp;VLOOKUP(B174,菜品输入!A:V,5,FALSE)&amp;","&amp;VLOOKUP(B174,菜品输入!A:V,8,FALSE)&amp;";"&amp;VLOOKUP(B174,菜品输入!A:V,6,FALSE)&amp;","&amp;VLOOKUP(B174,菜品输入!A:V,8,FALSE)&amp;";"&amp;VLOOKUP(B174,菜品输入!A:V,7,FALSE)&amp;","&amp;VLOOKUP(B174,菜品输入!A:V,8,FALSE)</f>
        <v>101010,5;102010,5;103010,5;104010,5;105010,5</v>
      </c>
    </row>
    <row r="175" spans="1:10">
      <c r="A175">
        <v>174</v>
      </c>
      <c r="B175">
        <f t="shared" si="10"/>
        <v>15</v>
      </c>
      <c r="C175">
        <f t="shared" si="9"/>
        <v>1</v>
      </c>
      <c r="D175">
        <f t="shared" si="8"/>
        <v>6</v>
      </c>
      <c r="E175" t="str">
        <f>IF(C175=1,VLOOKUP(B175,数据导入!$B:$F,2,FALSE)&amp;","&amp;VLOOKUP(B175,数据导入!$B:$F,3,FALSE)*$D175,VLOOKUP(B175,数据导入!$I:$M,2,FALSE)&amp;","&amp;VLOOKUP(B175,数据导入!$I:$M,3,FALSE)*$D175)</f>
        <v>30003,42</v>
      </c>
      <c r="F175">
        <f>IF(D175=1,VLOOKUP(C175,数据导入!$B:$F,4,FALSE)*$D175,VLOOKUP(C175,数据导入!$I:$M,4,FALSE)*$D175)</f>
        <v>420</v>
      </c>
      <c r="G175">
        <f>IF(E175=1,VLOOKUP(D175,数据导入!$B:$F,5,FALSE)*$D175,VLOOKUP(D175,数据导入!$I:$M,5,FALSE)*$D175)</f>
        <v>60</v>
      </c>
      <c r="H175">
        <f>VLOOKUP(B175,菜品数据!$H:$I,2,FALSE)</f>
        <v>4</v>
      </c>
      <c r="I175" t="str">
        <f>VLOOKUP(D175,数据导入!$P$3:$Q$9,2,FALSE)</f>
        <v>5,6</v>
      </c>
      <c r="J175" t="str">
        <f>VLOOKUP(B175,菜品输入!A:V,3,FALSE)&amp;","&amp;VLOOKUP(B175,菜品输入!A:V,8,FALSE)&amp;";"&amp;VLOOKUP(B175,菜品输入!A:V,4,FALSE)&amp;","&amp;VLOOKUP(B175,菜品输入!A:V,8,FALSE)&amp;";"&amp;VLOOKUP(B175,菜品输入!A:V,5,FALSE)&amp;","&amp;VLOOKUP(B175,菜品输入!A:V,8,FALSE)&amp;";"&amp;VLOOKUP(B175,菜品输入!A:V,6,FALSE)&amp;","&amp;VLOOKUP(B175,菜品输入!A:V,8,FALSE)&amp;";"&amp;VLOOKUP(B175,菜品输入!A:V,7,FALSE)&amp;","&amp;VLOOKUP(B175,菜品输入!A:V,8,FALSE)</f>
        <v>101010,5;102010,5;103010,5;104010,5;105010,5</v>
      </c>
    </row>
    <row r="176" spans="1:10">
      <c r="A176">
        <v>175</v>
      </c>
      <c r="B176">
        <f t="shared" si="10"/>
        <v>15</v>
      </c>
      <c r="C176">
        <f t="shared" si="9"/>
        <v>2</v>
      </c>
      <c r="D176">
        <f t="shared" si="8"/>
        <v>1</v>
      </c>
      <c r="E176" t="str">
        <f>IF(C176=1,VLOOKUP(B176,数据导入!$B:$F,2,FALSE)&amp;","&amp;VLOOKUP(B176,数据导入!$B:$F,3,FALSE)*$D176,VLOOKUP(B176,数据导入!$I:$M,2,FALSE)&amp;","&amp;VLOOKUP(B176,数据导入!$I:$M,3,FALSE)*$D176)</f>
        <v>31003,7</v>
      </c>
      <c r="F176">
        <f>IF(D176=1,VLOOKUP(C176,数据导入!$B:$F,4,FALSE)*$D176,VLOOKUP(C176,数据导入!$I:$M,4,FALSE)*$D176)</f>
        <v>160</v>
      </c>
      <c r="G176">
        <f>IF(E176=1,VLOOKUP(D176,数据导入!$B:$F,5,FALSE)*$D176,VLOOKUP(D176,数据导入!$I:$M,5,FALSE)*$D176)</f>
        <v>5</v>
      </c>
      <c r="H176">
        <f>VLOOKUP(B176,菜品数据!$H:$I,2,FALSE)</f>
        <v>4</v>
      </c>
      <c r="I176">
        <f>VLOOKUP(D176,数据导入!$P$3:$Q$9,2,FALSE)</f>
        <v>1</v>
      </c>
      <c r="J176" t="str">
        <f>VLOOKUP(B176,菜品输入!A:V,3,FALSE)&amp;","&amp;VLOOKUP(B176,菜品输入!A:V,8,FALSE)&amp;";"&amp;VLOOKUP(B176,菜品输入!A:V,4,FALSE)&amp;","&amp;VLOOKUP(B176,菜品输入!A:V,8,FALSE)&amp;";"&amp;VLOOKUP(B176,菜品输入!A:V,5,FALSE)&amp;","&amp;VLOOKUP(B176,菜品输入!A:V,8,FALSE)&amp;";"&amp;VLOOKUP(B176,菜品输入!A:V,6,FALSE)&amp;","&amp;VLOOKUP(B176,菜品输入!A:V,8,FALSE)&amp;";"&amp;VLOOKUP(B176,菜品输入!A:V,7,FALSE)&amp;","&amp;VLOOKUP(B176,菜品输入!A:V,8,FALSE)</f>
        <v>101010,5;102010,5;103010,5;104010,5;105010,5</v>
      </c>
    </row>
    <row r="177" spans="1:10">
      <c r="A177">
        <v>176</v>
      </c>
      <c r="B177">
        <f t="shared" si="10"/>
        <v>15</v>
      </c>
      <c r="C177">
        <f t="shared" si="9"/>
        <v>2</v>
      </c>
      <c r="D177">
        <f t="shared" si="8"/>
        <v>2</v>
      </c>
      <c r="E177" t="str">
        <f>IF(C177=1,VLOOKUP(B177,数据导入!$B:$F,2,FALSE)&amp;","&amp;VLOOKUP(B177,数据导入!$B:$F,3,FALSE)*$D177,VLOOKUP(B177,数据导入!$I:$M,2,FALSE)&amp;","&amp;VLOOKUP(B177,数据导入!$I:$M,3,FALSE)*$D177)</f>
        <v>31003,14</v>
      </c>
      <c r="F177">
        <f>IF(D177=1,VLOOKUP(C177,数据导入!$B:$F,4,FALSE)*$D177,VLOOKUP(C177,数据导入!$I:$M,4,FALSE)*$D177)</f>
        <v>320</v>
      </c>
      <c r="G177">
        <f>IF(E177=1,VLOOKUP(D177,数据导入!$B:$F,5,FALSE)*$D177,VLOOKUP(D177,数据导入!$I:$M,5,FALSE)*$D177)</f>
        <v>10</v>
      </c>
      <c r="H177">
        <f>VLOOKUP(B177,菜品数据!$H:$I,2,FALSE)</f>
        <v>4</v>
      </c>
      <c r="I177" t="str">
        <f>VLOOKUP(D177,数据导入!$P$3:$Q$9,2,FALSE)</f>
        <v>1,2</v>
      </c>
      <c r="J177" t="str">
        <f>VLOOKUP(B177,菜品输入!A:V,3,FALSE)&amp;","&amp;VLOOKUP(B177,菜品输入!A:V,8,FALSE)&amp;";"&amp;VLOOKUP(B177,菜品输入!A:V,4,FALSE)&amp;","&amp;VLOOKUP(B177,菜品输入!A:V,8,FALSE)&amp;";"&amp;VLOOKUP(B177,菜品输入!A:V,5,FALSE)&amp;","&amp;VLOOKUP(B177,菜品输入!A:V,8,FALSE)&amp;";"&amp;VLOOKUP(B177,菜品输入!A:V,6,FALSE)&amp;","&amp;VLOOKUP(B177,菜品输入!A:V,8,FALSE)&amp;";"&amp;VLOOKUP(B177,菜品输入!A:V,7,FALSE)&amp;","&amp;VLOOKUP(B177,菜品输入!A:V,8,FALSE)</f>
        <v>101010,5;102010,5;103010,5;104010,5;105010,5</v>
      </c>
    </row>
    <row r="178" spans="1:10">
      <c r="A178">
        <v>177</v>
      </c>
      <c r="B178">
        <f t="shared" si="10"/>
        <v>15</v>
      </c>
      <c r="C178">
        <f t="shared" si="9"/>
        <v>2</v>
      </c>
      <c r="D178">
        <f t="shared" si="8"/>
        <v>3</v>
      </c>
      <c r="E178" t="str">
        <f>IF(C178=1,VLOOKUP(B178,数据导入!$B:$F,2,FALSE)&amp;","&amp;VLOOKUP(B178,数据导入!$B:$F,3,FALSE)*$D178,VLOOKUP(B178,数据导入!$I:$M,2,FALSE)&amp;","&amp;VLOOKUP(B178,数据导入!$I:$M,3,FALSE)*$D178)</f>
        <v>31003,21</v>
      </c>
      <c r="F178">
        <f>IF(D178=1,VLOOKUP(C178,数据导入!$B:$F,4,FALSE)*$D178,VLOOKUP(C178,数据导入!$I:$M,4,FALSE)*$D178)</f>
        <v>480</v>
      </c>
      <c r="G178">
        <f>IF(E178=1,VLOOKUP(D178,数据导入!$B:$F,5,FALSE)*$D178,VLOOKUP(D178,数据导入!$I:$M,5,FALSE)*$D178)</f>
        <v>30</v>
      </c>
      <c r="H178">
        <f>VLOOKUP(B178,菜品数据!$H:$I,2,FALSE)</f>
        <v>4</v>
      </c>
      <c r="I178" t="str">
        <f>VLOOKUP(D178,数据导入!$P$3:$Q$9,2,FALSE)</f>
        <v>2,3</v>
      </c>
      <c r="J178" t="str">
        <f>VLOOKUP(B178,菜品输入!A:V,3,FALSE)&amp;","&amp;VLOOKUP(B178,菜品输入!A:V,8,FALSE)&amp;";"&amp;VLOOKUP(B178,菜品输入!A:V,4,FALSE)&amp;","&amp;VLOOKUP(B178,菜品输入!A:V,8,FALSE)&amp;";"&amp;VLOOKUP(B178,菜品输入!A:V,5,FALSE)&amp;","&amp;VLOOKUP(B178,菜品输入!A:V,8,FALSE)&amp;";"&amp;VLOOKUP(B178,菜品输入!A:V,6,FALSE)&amp;","&amp;VLOOKUP(B178,菜品输入!A:V,8,FALSE)&amp;";"&amp;VLOOKUP(B178,菜品输入!A:V,7,FALSE)&amp;","&amp;VLOOKUP(B178,菜品输入!A:V,8,FALSE)</f>
        <v>101010,5;102010,5;103010,5;104010,5;105010,5</v>
      </c>
    </row>
    <row r="179" spans="1:10">
      <c r="A179">
        <v>178</v>
      </c>
      <c r="B179">
        <f t="shared" si="10"/>
        <v>15</v>
      </c>
      <c r="C179">
        <f t="shared" si="9"/>
        <v>2</v>
      </c>
      <c r="D179">
        <f t="shared" si="8"/>
        <v>4</v>
      </c>
      <c r="E179" t="str">
        <f>IF(C179=1,VLOOKUP(B179,数据导入!$B:$F,2,FALSE)&amp;","&amp;VLOOKUP(B179,数据导入!$B:$F,3,FALSE)*$D179,VLOOKUP(B179,数据导入!$I:$M,2,FALSE)&amp;","&amp;VLOOKUP(B179,数据导入!$I:$M,3,FALSE)*$D179)</f>
        <v>31003,28</v>
      </c>
      <c r="F179">
        <f>IF(D179=1,VLOOKUP(C179,数据导入!$B:$F,4,FALSE)*$D179,VLOOKUP(C179,数据导入!$I:$M,4,FALSE)*$D179)</f>
        <v>640</v>
      </c>
      <c r="G179">
        <f>IF(E179=1,VLOOKUP(D179,数据导入!$B:$F,5,FALSE)*$D179,VLOOKUP(D179,数据导入!$I:$M,5,FALSE)*$D179)</f>
        <v>40</v>
      </c>
      <c r="H179">
        <f>VLOOKUP(B179,菜品数据!$H:$I,2,FALSE)</f>
        <v>4</v>
      </c>
      <c r="I179" t="str">
        <f>VLOOKUP(D179,数据导入!$P$3:$Q$9,2,FALSE)</f>
        <v>3,4</v>
      </c>
      <c r="J179" t="str">
        <f>VLOOKUP(B179,菜品输入!A:V,3,FALSE)&amp;","&amp;VLOOKUP(B179,菜品输入!A:V,8,FALSE)&amp;";"&amp;VLOOKUP(B179,菜品输入!A:V,4,FALSE)&amp;","&amp;VLOOKUP(B179,菜品输入!A:V,8,FALSE)&amp;";"&amp;VLOOKUP(B179,菜品输入!A:V,5,FALSE)&amp;","&amp;VLOOKUP(B179,菜品输入!A:V,8,FALSE)&amp;";"&amp;VLOOKUP(B179,菜品输入!A:V,6,FALSE)&amp;","&amp;VLOOKUP(B179,菜品输入!A:V,8,FALSE)&amp;";"&amp;VLOOKUP(B179,菜品输入!A:V,7,FALSE)&amp;","&amp;VLOOKUP(B179,菜品输入!A:V,8,FALSE)</f>
        <v>101010,5;102010,5;103010,5;104010,5;105010,5</v>
      </c>
    </row>
    <row r="180" spans="1:10">
      <c r="A180">
        <v>179</v>
      </c>
      <c r="B180">
        <f t="shared" si="10"/>
        <v>15</v>
      </c>
      <c r="C180">
        <f t="shared" si="9"/>
        <v>2</v>
      </c>
      <c r="D180">
        <f t="shared" si="8"/>
        <v>5</v>
      </c>
      <c r="E180" t="str">
        <f>IF(C180=1,VLOOKUP(B180,数据导入!$B:$F,2,FALSE)&amp;","&amp;VLOOKUP(B180,数据导入!$B:$F,3,FALSE)*$D180,VLOOKUP(B180,数据导入!$I:$M,2,FALSE)&amp;","&amp;VLOOKUP(B180,数据导入!$I:$M,3,FALSE)*$D180)</f>
        <v>31003,35</v>
      </c>
      <c r="F180">
        <f>IF(D180=1,VLOOKUP(C180,数据导入!$B:$F,4,FALSE)*$D180,VLOOKUP(C180,数据导入!$I:$M,4,FALSE)*$D180)</f>
        <v>800</v>
      </c>
      <c r="G180">
        <f>IF(E180=1,VLOOKUP(D180,数据导入!$B:$F,5,FALSE)*$D180,VLOOKUP(D180,数据导入!$I:$M,5,FALSE)*$D180)</f>
        <v>50</v>
      </c>
      <c r="H180">
        <f>VLOOKUP(B180,菜品数据!$H:$I,2,FALSE)</f>
        <v>4</v>
      </c>
      <c r="I180" t="str">
        <f>VLOOKUP(D180,数据导入!$P$3:$Q$9,2,FALSE)</f>
        <v>4,5</v>
      </c>
      <c r="J180" t="str">
        <f>VLOOKUP(B180,菜品输入!A:V,3,FALSE)&amp;","&amp;VLOOKUP(B180,菜品输入!A:V,8,FALSE)&amp;";"&amp;VLOOKUP(B180,菜品输入!A:V,4,FALSE)&amp;","&amp;VLOOKUP(B180,菜品输入!A:V,8,FALSE)&amp;";"&amp;VLOOKUP(B180,菜品输入!A:V,5,FALSE)&amp;","&amp;VLOOKUP(B180,菜品输入!A:V,8,FALSE)&amp;";"&amp;VLOOKUP(B180,菜品输入!A:V,6,FALSE)&amp;","&amp;VLOOKUP(B180,菜品输入!A:V,8,FALSE)&amp;";"&amp;VLOOKUP(B180,菜品输入!A:V,7,FALSE)&amp;","&amp;VLOOKUP(B180,菜品输入!A:V,8,FALSE)</f>
        <v>101010,5;102010,5;103010,5;104010,5;105010,5</v>
      </c>
    </row>
    <row r="181" spans="1:10">
      <c r="A181">
        <v>180</v>
      </c>
      <c r="B181">
        <f t="shared" si="10"/>
        <v>15</v>
      </c>
      <c r="C181">
        <f t="shared" si="9"/>
        <v>2</v>
      </c>
      <c r="D181">
        <f t="shared" si="8"/>
        <v>6</v>
      </c>
      <c r="E181" t="str">
        <f>IF(C181=1,VLOOKUP(B181,数据导入!$B:$F,2,FALSE)&amp;","&amp;VLOOKUP(B181,数据导入!$B:$F,3,FALSE)*$D181,VLOOKUP(B181,数据导入!$I:$M,2,FALSE)&amp;","&amp;VLOOKUP(B181,数据导入!$I:$M,3,FALSE)*$D181)</f>
        <v>31003,42</v>
      </c>
      <c r="F181">
        <f>IF(D181=1,VLOOKUP(C181,数据导入!$B:$F,4,FALSE)*$D181,VLOOKUP(C181,数据导入!$I:$M,4,FALSE)*$D181)</f>
        <v>960</v>
      </c>
      <c r="G181">
        <f>IF(E181=1,VLOOKUP(D181,数据导入!$B:$F,5,FALSE)*$D181,VLOOKUP(D181,数据导入!$I:$M,5,FALSE)*$D181)</f>
        <v>60</v>
      </c>
      <c r="H181">
        <f>VLOOKUP(B181,菜品数据!$H:$I,2,FALSE)</f>
        <v>4</v>
      </c>
      <c r="I181" t="str">
        <f>VLOOKUP(D181,数据导入!$P$3:$Q$9,2,FALSE)</f>
        <v>5,6</v>
      </c>
      <c r="J181" t="str">
        <f>VLOOKUP(B181,菜品输入!A:V,3,FALSE)&amp;","&amp;VLOOKUP(B181,菜品输入!A:V,8,FALSE)&amp;";"&amp;VLOOKUP(B181,菜品输入!A:V,4,FALSE)&amp;","&amp;VLOOKUP(B181,菜品输入!A:V,8,FALSE)&amp;";"&amp;VLOOKUP(B181,菜品输入!A:V,5,FALSE)&amp;","&amp;VLOOKUP(B181,菜品输入!A:V,8,FALSE)&amp;";"&amp;VLOOKUP(B181,菜品输入!A:V,6,FALSE)&amp;","&amp;VLOOKUP(B181,菜品输入!A:V,8,FALSE)&amp;";"&amp;VLOOKUP(B181,菜品输入!A:V,7,FALSE)&amp;","&amp;VLOOKUP(B181,菜品输入!A:V,8,FALSE)</f>
        <v>101010,5;102010,5;103010,5;104010,5;105010,5</v>
      </c>
    </row>
    <row r="182" spans="1:10">
      <c r="A182">
        <v>181</v>
      </c>
      <c r="B182">
        <f t="shared" si="10"/>
        <v>16</v>
      </c>
      <c r="C182">
        <f t="shared" si="9"/>
        <v>1</v>
      </c>
      <c r="D182">
        <f t="shared" si="8"/>
        <v>1</v>
      </c>
      <c r="E182" t="str">
        <f>IF(C182=1,VLOOKUP(B182,数据导入!$B:$F,2,FALSE)&amp;","&amp;VLOOKUP(B182,数据导入!$B:$F,3,FALSE)*$D182,VLOOKUP(B182,数据导入!$I:$M,2,FALSE)&amp;","&amp;VLOOKUP(B182,数据导入!$I:$M,3,FALSE)*$D182)</f>
        <v>30004,5</v>
      </c>
      <c r="F182">
        <f>IF(D182=1,VLOOKUP(C182,数据导入!$B:$F,4,FALSE)*$D182,VLOOKUP(C182,数据导入!$I:$M,4,FALSE)*$D182)</f>
        <v>70</v>
      </c>
      <c r="G182">
        <f>IF(E182=1,VLOOKUP(D182,数据导入!$B:$F,5,FALSE)*$D182,VLOOKUP(D182,数据导入!$I:$M,5,FALSE)*$D182)</f>
        <v>5</v>
      </c>
      <c r="H182">
        <f>VLOOKUP(B182,菜品数据!$H:$I,2,FALSE)</f>
        <v>4</v>
      </c>
      <c r="I182">
        <f>VLOOKUP(D182,数据导入!$P$3:$Q$9,2,FALSE)</f>
        <v>1</v>
      </c>
      <c r="J182" t="str">
        <f>VLOOKUP(B182,菜品输入!A:V,3,FALSE)&amp;","&amp;VLOOKUP(B182,菜品输入!A:V,8,FALSE)&amp;";"&amp;VLOOKUP(B182,菜品输入!A:V,4,FALSE)&amp;","&amp;VLOOKUP(B182,菜品输入!A:V,8,FALSE)&amp;";"&amp;VLOOKUP(B182,菜品输入!A:V,5,FALSE)&amp;","&amp;VLOOKUP(B182,菜品输入!A:V,8,FALSE)&amp;";"&amp;VLOOKUP(B182,菜品输入!A:V,6,FALSE)&amp;","&amp;VLOOKUP(B182,菜品输入!A:V,8,FALSE)&amp;";"&amp;VLOOKUP(B182,菜品输入!A:V,7,FALSE)&amp;","&amp;VLOOKUP(B182,菜品输入!A:V,8,FALSE)</f>
        <v>101010,5;102010,5;103010,5;104010,5;105010,5</v>
      </c>
    </row>
    <row r="183" spans="1:10">
      <c r="A183">
        <v>182</v>
      </c>
      <c r="B183">
        <f t="shared" si="10"/>
        <v>16</v>
      </c>
      <c r="C183">
        <f t="shared" si="9"/>
        <v>1</v>
      </c>
      <c r="D183">
        <f t="shared" si="8"/>
        <v>2</v>
      </c>
      <c r="E183" t="str">
        <f>IF(C183=1,VLOOKUP(B183,数据导入!$B:$F,2,FALSE)&amp;","&amp;VLOOKUP(B183,数据导入!$B:$F,3,FALSE)*$D183,VLOOKUP(B183,数据导入!$I:$M,2,FALSE)&amp;","&amp;VLOOKUP(B183,数据导入!$I:$M,3,FALSE)*$D183)</f>
        <v>30004,10</v>
      </c>
      <c r="F183">
        <f>IF(D183=1,VLOOKUP(C183,数据导入!$B:$F,4,FALSE)*$D183,VLOOKUP(C183,数据导入!$I:$M,4,FALSE)*$D183)</f>
        <v>140</v>
      </c>
      <c r="G183">
        <f>IF(E183=1,VLOOKUP(D183,数据导入!$B:$F,5,FALSE)*$D183,VLOOKUP(D183,数据导入!$I:$M,5,FALSE)*$D183)</f>
        <v>10</v>
      </c>
      <c r="H183">
        <f>VLOOKUP(B183,菜品数据!$H:$I,2,FALSE)</f>
        <v>4</v>
      </c>
      <c r="I183" t="str">
        <f>VLOOKUP(D183,数据导入!$P$3:$Q$9,2,FALSE)</f>
        <v>1,2</v>
      </c>
      <c r="J183" t="str">
        <f>VLOOKUP(B183,菜品输入!A:V,3,FALSE)&amp;","&amp;VLOOKUP(B183,菜品输入!A:V,8,FALSE)&amp;";"&amp;VLOOKUP(B183,菜品输入!A:V,4,FALSE)&amp;","&amp;VLOOKUP(B183,菜品输入!A:V,8,FALSE)&amp;";"&amp;VLOOKUP(B183,菜品输入!A:V,5,FALSE)&amp;","&amp;VLOOKUP(B183,菜品输入!A:V,8,FALSE)&amp;";"&amp;VLOOKUP(B183,菜品输入!A:V,6,FALSE)&amp;","&amp;VLOOKUP(B183,菜品输入!A:V,8,FALSE)&amp;";"&amp;VLOOKUP(B183,菜品输入!A:V,7,FALSE)&amp;","&amp;VLOOKUP(B183,菜品输入!A:V,8,FALSE)</f>
        <v>101010,5;102010,5;103010,5;104010,5;105010,5</v>
      </c>
    </row>
    <row r="184" spans="1:10">
      <c r="A184">
        <v>183</v>
      </c>
      <c r="B184">
        <f t="shared" si="10"/>
        <v>16</v>
      </c>
      <c r="C184">
        <f t="shared" si="9"/>
        <v>1</v>
      </c>
      <c r="D184">
        <f t="shared" si="8"/>
        <v>3</v>
      </c>
      <c r="E184" t="str">
        <f>IF(C184=1,VLOOKUP(B184,数据导入!$B:$F,2,FALSE)&amp;","&amp;VLOOKUP(B184,数据导入!$B:$F,3,FALSE)*$D184,VLOOKUP(B184,数据导入!$I:$M,2,FALSE)&amp;","&amp;VLOOKUP(B184,数据导入!$I:$M,3,FALSE)*$D184)</f>
        <v>30004,15</v>
      </c>
      <c r="F184">
        <f>IF(D184=1,VLOOKUP(C184,数据导入!$B:$F,4,FALSE)*$D184,VLOOKUP(C184,数据导入!$I:$M,4,FALSE)*$D184)</f>
        <v>210</v>
      </c>
      <c r="G184">
        <f>IF(E184=1,VLOOKUP(D184,数据导入!$B:$F,5,FALSE)*$D184,VLOOKUP(D184,数据导入!$I:$M,5,FALSE)*$D184)</f>
        <v>30</v>
      </c>
      <c r="H184">
        <f>VLOOKUP(B184,菜品数据!$H:$I,2,FALSE)</f>
        <v>4</v>
      </c>
      <c r="I184" t="str">
        <f>VLOOKUP(D184,数据导入!$P$3:$Q$9,2,FALSE)</f>
        <v>2,3</v>
      </c>
      <c r="J184" t="str">
        <f>VLOOKUP(B184,菜品输入!A:V,3,FALSE)&amp;","&amp;VLOOKUP(B184,菜品输入!A:V,8,FALSE)&amp;";"&amp;VLOOKUP(B184,菜品输入!A:V,4,FALSE)&amp;","&amp;VLOOKUP(B184,菜品输入!A:V,8,FALSE)&amp;";"&amp;VLOOKUP(B184,菜品输入!A:V,5,FALSE)&amp;","&amp;VLOOKUP(B184,菜品输入!A:V,8,FALSE)&amp;";"&amp;VLOOKUP(B184,菜品输入!A:V,6,FALSE)&amp;","&amp;VLOOKUP(B184,菜品输入!A:V,8,FALSE)&amp;";"&amp;VLOOKUP(B184,菜品输入!A:V,7,FALSE)&amp;","&amp;VLOOKUP(B184,菜品输入!A:V,8,FALSE)</f>
        <v>101010,5;102010,5;103010,5;104010,5;105010,5</v>
      </c>
    </row>
    <row r="185" spans="1:10">
      <c r="A185">
        <v>184</v>
      </c>
      <c r="B185">
        <f t="shared" si="10"/>
        <v>16</v>
      </c>
      <c r="C185">
        <f t="shared" si="9"/>
        <v>1</v>
      </c>
      <c r="D185">
        <f t="shared" si="8"/>
        <v>4</v>
      </c>
      <c r="E185" t="str">
        <f>IF(C185=1,VLOOKUP(B185,数据导入!$B:$F,2,FALSE)&amp;","&amp;VLOOKUP(B185,数据导入!$B:$F,3,FALSE)*$D185,VLOOKUP(B185,数据导入!$I:$M,2,FALSE)&amp;","&amp;VLOOKUP(B185,数据导入!$I:$M,3,FALSE)*$D185)</f>
        <v>30004,20</v>
      </c>
      <c r="F185">
        <f>IF(D185=1,VLOOKUP(C185,数据导入!$B:$F,4,FALSE)*$D185,VLOOKUP(C185,数据导入!$I:$M,4,FALSE)*$D185)</f>
        <v>280</v>
      </c>
      <c r="G185">
        <f>IF(E185=1,VLOOKUP(D185,数据导入!$B:$F,5,FALSE)*$D185,VLOOKUP(D185,数据导入!$I:$M,5,FALSE)*$D185)</f>
        <v>40</v>
      </c>
      <c r="H185">
        <f>VLOOKUP(B185,菜品数据!$H:$I,2,FALSE)</f>
        <v>4</v>
      </c>
      <c r="I185" t="str">
        <f>VLOOKUP(D185,数据导入!$P$3:$Q$9,2,FALSE)</f>
        <v>3,4</v>
      </c>
      <c r="J185" t="str">
        <f>VLOOKUP(B185,菜品输入!A:V,3,FALSE)&amp;","&amp;VLOOKUP(B185,菜品输入!A:V,8,FALSE)&amp;";"&amp;VLOOKUP(B185,菜品输入!A:V,4,FALSE)&amp;","&amp;VLOOKUP(B185,菜品输入!A:V,8,FALSE)&amp;";"&amp;VLOOKUP(B185,菜品输入!A:V,5,FALSE)&amp;","&amp;VLOOKUP(B185,菜品输入!A:V,8,FALSE)&amp;";"&amp;VLOOKUP(B185,菜品输入!A:V,6,FALSE)&amp;","&amp;VLOOKUP(B185,菜品输入!A:V,8,FALSE)&amp;";"&amp;VLOOKUP(B185,菜品输入!A:V,7,FALSE)&amp;","&amp;VLOOKUP(B185,菜品输入!A:V,8,FALSE)</f>
        <v>101010,5;102010,5;103010,5;104010,5;105010,5</v>
      </c>
    </row>
    <row r="186" spans="1:10">
      <c r="A186">
        <v>185</v>
      </c>
      <c r="B186">
        <f t="shared" si="10"/>
        <v>16</v>
      </c>
      <c r="C186">
        <f t="shared" si="9"/>
        <v>1</v>
      </c>
      <c r="D186">
        <f t="shared" si="8"/>
        <v>5</v>
      </c>
      <c r="E186" t="str">
        <f>IF(C186=1,VLOOKUP(B186,数据导入!$B:$F,2,FALSE)&amp;","&amp;VLOOKUP(B186,数据导入!$B:$F,3,FALSE)*$D186,VLOOKUP(B186,数据导入!$I:$M,2,FALSE)&amp;","&amp;VLOOKUP(B186,数据导入!$I:$M,3,FALSE)*$D186)</f>
        <v>30004,25</v>
      </c>
      <c r="F186">
        <f>IF(D186=1,VLOOKUP(C186,数据导入!$B:$F,4,FALSE)*$D186,VLOOKUP(C186,数据导入!$I:$M,4,FALSE)*$D186)</f>
        <v>350</v>
      </c>
      <c r="G186">
        <f>IF(E186=1,VLOOKUP(D186,数据导入!$B:$F,5,FALSE)*$D186,VLOOKUP(D186,数据导入!$I:$M,5,FALSE)*$D186)</f>
        <v>50</v>
      </c>
      <c r="H186">
        <f>VLOOKUP(B186,菜品数据!$H:$I,2,FALSE)</f>
        <v>4</v>
      </c>
      <c r="I186" t="str">
        <f>VLOOKUP(D186,数据导入!$P$3:$Q$9,2,FALSE)</f>
        <v>4,5</v>
      </c>
      <c r="J186" t="str">
        <f>VLOOKUP(B186,菜品输入!A:V,3,FALSE)&amp;","&amp;VLOOKUP(B186,菜品输入!A:V,8,FALSE)&amp;";"&amp;VLOOKUP(B186,菜品输入!A:V,4,FALSE)&amp;","&amp;VLOOKUP(B186,菜品输入!A:V,8,FALSE)&amp;";"&amp;VLOOKUP(B186,菜品输入!A:V,5,FALSE)&amp;","&amp;VLOOKUP(B186,菜品输入!A:V,8,FALSE)&amp;";"&amp;VLOOKUP(B186,菜品输入!A:V,6,FALSE)&amp;","&amp;VLOOKUP(B186,菜品输入!A:V,8,FALSE)&amp;";"&amp;VLOOKUP(B186,菜品输入!A:V,7,FALSE)&amp;","&amp;VLOOKUP(B186,菜品输入!A:V,8,FALSE)</f>
        <v>101010,5;102010,5;103010,5;104010,5;105010,5</v>
      </c>
    </row>
    <row r="187" spans="1:10">
      <c r="A187">
        <v>186</v>
      </c>
      <c r="B187">
        <f t="shared" si="10"/>
        <v>16</v>
      </c>
      <c r="C187">
        <f t="shared" si="9"/>
        <v>1</v>
      </c>
      <c r="D187">
        <f t="shared" si="8"/>
        <v>6</v>
      </c>
      <c r="E187" t="str">
        <f>IF(C187=1,VLOOKUP(B187,数据导入!$B:$F,2,FALSE)&amp;","&amp;VLOOKUP(B187,数据导入!$B:$F,3,FALSE)*$D187,VLOOKUP(B187,数据导入!$I:$M,2,FALSE)&amp;","&amp;VLOOKUP(B187,数据导入!$I:$M,3,FALSE)*$D187)</f>
        <v>30004,30</v>
      </c>
      <c r="F187">
        <f>IF(D187=1,VLOOKUP(C187,数据导入!$B:$F,4,FALSE)*$D187,VLOOKUP(C187,数据导入!$I:$M,4,FALSE)*$D187)</f>
        <v>420</v>
      </c>
      <c r="G187">
        <f>IF(E187=1,VLOOKUP(D187,数据导入!$B:$F,5,FALSE)*$D187,VLOOKUP(D187,数据导入!$I:$M,5,FALSE)*$D187)</f>
        <v>60</v>
      </c>
      <c r="H187">
        <f>VLOOKUP(B187,菜品数据!$H:$I,2,FALSE)</f>
        <v>4</v>
      </c>
      <c r="I187" t="str">
        <f>VLOOKUP(D187,数据导入!$P$3:$Q$9,2,FALSE)</f>
        <v>5,6</v>
      </c>
      <c r="J187" t="str">
        <f>VLOOKUP(B187,菜品输入!A:V,3,FALSE)&amp;","&amp;VLOOKUP(B187,菜品输入!A:V,8,FALSE)&amp;";"&amp;VLOOKUP(B187,菜品输入!A:V,4,FALSE)&amp;","&amp;VLOOKUP(B187,菜品输入!A:V,8,FALSE)&amp;";"&amp;VLOOKUP(B187,菜品输入!A:V,5,FALSE)&amp;","&amp;VLOOKUP(B187,菜品输入!A:V,8,FALSE)&amp;";"&amp;VLOOKUP(B187,菜品输入!A:V,6,FALSE)&amp;","&amp;VLOOKUP(B187,菜品输入!A:V,8,FALSE)&amp;";"&amp;VLOOKUP(B187,菜品输入!A:V,7,FALSE)&amp;","&amp;VLOOKUP(B187,菜品输入!A:V,8,FALSE)</f>
        <v>101010,5;102010,5;103010,5;104010,5;105010,5</v>
      </c>
    </row>
    <row r="188" spans="1:10">
      <c r="A188">
        <v>187</v>
      </c>
      <c r="B188">
        <f t="shared" si="10"/>
        <v>16</v>
      </c>
      <c r="C188">
        <f t="shared" si="9"/>
        <v>2</v>
      </c>
      <c r="D188">
        <f t="shared" si="8"/>
        <v>1</v>
      </c>
      <c r="E188" t="str">
        <f>IF(C188=1,VLOOKUP(B188,数据导入!$B:$F,2,FALSE)&amp;","&amp;VLOOKUP(B188,数据导入!$B:$F,3,FALSE)*$D188,VLOOKUP(B188,数据导入!$I:$M,2,FALSE)&amp;","&amp;VLOOKUP(B188,数据导入!$I:$M,3,FALSE)*$D188)</f>
        <v>31004,5</v>
      </c>
      <c r="F188">
        <f>IF(D188=1,VLOOKUP(C188,数据导入!$B:$F,4,FALSE)*$D188,VLOOKUP(C188,数据导入!$I:$M,4,FALSE)*$D188)</f>
        <v>160</v>
      </c>
      <c r="G188">
        <f>IF(E188=1,VLOOKUP(D188,数据导入!$B:$F,5,FALSE)*$D188,VLOOKUP(D188,数据导入!$I:$M,5,FALSE)*$D188)</f>
        <v>5</v>
      </c>
      <c r="H188">
        <f>VLOOKUP(B188,菜品数据!$H:$I,2,FALSE)</f>
        <v>4</v>
      </c>
      <c r="I188">
        <f>VLOOKUP(D188,数据导入!$P$3:$Q$9,2,FALSE)</f>
        <v>1</v>
      </c>
      <c r="J188" t="str">
        <f>VLOOKUP(B188,菜品输入!A:V,3,FALSE)&amp;","&amp;VLOOKUP(B188,菜品输入!A:V,8,FALSE)&amp;";"&amp;VLOOKUP(B188,菜品输入!A:V,4,FALSE)&amp;","&amp;VLOOKUP(B188,菜品输入!A:V,8,FALSE)&amp;";"&amp;VLOOKUP(B188,菜品输入!A:V,5,FALSE)&amp;","&amp;VLOOKUP(B188,菜品输入!A:V,8,FALSE)&amp;";"&amp;VLOOKUP(B188,菜品输入!A:V,6,FALSE)&amp;","&amp;VLOOKUP(B188,菜品输入!A:V,8,FALSE)&amp;";"&amp;VLOOKUP(B188,菜品输入!A:V,7,FALSE)&amp;","&amp;VLOOKUP(B188,菜品输入!A:V,8,FALSE)</f>
        <v>101010,5;102010,5;103010,5;104010,5;105010,5</v>
      </c>
    </row>
    <row r="189" spans="1:10">
      <c r="A189">
        <v>188</v>
      </c>
      <c r="B189">
        <f t="shared" ref="B189:B220" si="11">B177+1</f>
        <v>16</v>
      </c>
      <c r="C189">
        <f t="shared" si="9"/>
        <v>2</v>
      </c>
      <c r="D189">
        <f t="shared" si="8"/>
        <v>2</v>
      </c>
      <c r="E189" t="str">
        <f>IF(C189=1,VLOOKUP(B189,数据导入!$B:$F,2,FALSE)&amp;","&amp;VLOOKUP(B189,数据导入!$B:$F,3,FALSE)*$D189,VLOOKUP(B189,数据导入!$I:$M,2,FALSE)&amp;","&amp;VLOOKUP(B189,数据导入!$I:$M,3,FALSE)*$D189)</f>
        <v>31004,10</v>
      </c>
      <c r="F189">
        <f>IF(D189=1,VLOOKUP(C189,数据导入!$B:$F,4,FALSE)*$D189,VLOOKUP(C189,数据导入!$I:$M,4,FALSE)*$D189)</f>
        <v>320</v>
      </c>
      <c r="G189">
        <f>IF(E189=1,VLOOKUP(D189,数据导入!$B:$F,5,FALSE)*$D189,VLOOKUP(D189,数据导入!$I:$M,5,FALSE)*$D189)</f>
        <v>10</v>
      </c>
      <c r="H189">
        <f>VLOOKUP(B189,菜品数据!$H:$I,2,FALSE)</f>
        <v>4</v>
      </c>
      <c r="I189" t="str">
        <f>VLOOKUP(D189,数据导入!$P$3:$Q$9,2,FALSE)</f>
        <v>1,2</v>
      </c>
      <c r="J189" t="str">
        <f>VLOOKUP(B189,菜品输入!A:V,3,FALSE)&amp;","&amp;VLOOKUP(B189,菜品输入!A:V,8,FALSE)&amp;";"&amp;VLOOKUP(B189,菜品输入!A:V,4,FALSE)&amp;","&amp;VLOOKUP(B189,菜品输入!A:V,8,FALSE)&amp;";"&amp;VLOOKUP(B189,菜品输入!A:V,5,FALSE)&amp;","&amp;VLOOKUP(B189,菜品输入!A:V,8,FALSE)&amp;";"&amp;VLOOKUP(B189,菜品输入!A:V,6,FALSE)&amp;","&amp;VLOOKUP(B189,菜品输入!A:V,8,FALSE)&amp;";"&amp;VLOOKUP(B189,菜品输入!A:V,7,FALSE)&amp;","&amp;VLOOKUP(B189,菜品输入!A:V,8,FALSE)</f>
        <v>101010,5;102010,5;103010,5;104010,5;105010,5</v>
      </c>
    </row>
    <row r="190" spans="1:10">
      <c r="A190">
        <v>189</v>
      </c>
      <c r="B190">
        <f t="shared" si="11"/>
        <v>16</v>
      </c>
      <c r="C190">
        <f t="shared" si="9"/>
        <v>2</v>
      </c>
      <c r="D190">
        <f t="shared" si="8"/>
        <v>3</v>
      </c>
      <c r="E190" t="str">
        <f>IF(C190=1,VLOOKUP(B190,数据导入!$B:$F,2,FALSE)&amp;","&amp;VLOOKUP(B190,数据导入!$B:$F,3,FALSE)*$D190,VLOOKUP(B190,数据导入!$I:$M,2,FALSE)&amp;","&amp;VLOOKUP(B190,数据导入!$I:$M,3,FALSE)*$D190)</f>
        <v>31004,15</v>
      </c>
      <c r="F190">
        <f>IF(D190=1,VLOOKUP(C190,数据导入!$B:$F,4,FALSE)*$D190,VLOOKUP(C190,数据导入!$I:$M,4,FALSE)*$D190)</f>
        <v>480</v>
      </c>
      <c r="G190">
        <f>IF(E190=1,VLOOKUP(D190,数据导入!$B:$F,5,FALSE)*$D190,VLOOKUP(D190,数据导入!$I:$M,5,FALSE)*$D190)</f>
        <v>30</v>
      </c>
      <c r="H190">
        <f>VLOOKUP(B190,菜品数据!$H:$I,2,FALSE)</f>
        <v>4</v>
      </c>
      <c r="I190" t="str">
        <f>VLOOKUP(D190,数据导入!$P$3:$Q$9,2,FALSE)</f>
        <v>2,3</v>
      </c>
      <c r="J190" t="str">
        <f>VLOOKUP(B190,菜品输入!A:V,3,FALSE)&amp;","&amp;VLOOKUP(B190,菜品输入!A:V,8,FALSE)&amp;";"&amp;VLOOKUP(B190,菜品输入!A:V,4,FALSE)&amp;","&amp;VLOOKUP(B190,菜品输入!A:V,8,FALSE)&amp;";"&amp;VLOOKUP(B190,菜品输入!A:V,5,FALSE)&amp;","&amp;VLOOKUP(B190,菜品输入!A:V,8,FALSE)&amp;";"&amp;VLOOKUP(B190,菜品输入!A:V,6,FALSE)&amp;","&amp;VLOOKUP(B190,菜品输入!A:V,8,FALSE)&amp;";"&amp;VLOOKUP(B190,菜品输入!A:V,7,FALSE)&amp;","&amp;VLOOKUP(B190,菜品输入!A:V,8,FALSE)</f>
        <v>101010,5;102010,5;103010,5;104010,5;105010,5</v>
      </c>
    </row>
    <row r="191" spans="1:10">
      <c r="A191">
        <v>190</v>
      </c>
      <c r="B191">
        <f t="shared" si="11"/>
        <v>16</v>
      </c>
      <c r="C191">
        <f t="shared" si="9"/>
        <v>2</v>
      </c>
      <c r="D191">
        <f t="shared" si="8"/>
        <v>4</v>
      </c>
      <c r="E191" t="str">
        <f>IF(C191=1,VLOOKUP(B191,数据导入!$B:$F,2,FALSE)&amp;","&amp;VLOOKUP(B191,数据导入!$B:$F,3,FALSE)*$D191,VLOOKUP(B191,数据导入!$I:$M,2,FALSE)&amp;","&amp;VLOOKUP(B191,数据导入!$I:$M,3,FALSE)*$D191)</f>
        <v>31004,20</v>
      </c>
      <c r="F191">
        <f>IF(D191=1,VLOOKUP(C191,数据导入!$B:$F,4,FALSE)*$D191,VLOOKUP(C191,数据导入!$I:$M,4,FALSE)*$D191)</f>
        <v>640</v>
      </c>
      <c r="G191">
        <f>IF(E191=1,VLOOKUP(D191,数据导入!$B:$F,5,FALSE)*$D191,VLOOKUP(D191,数据导入!$I:$M,5,FALSE)*$D191)</f>
        <v>40</v>
      </c>
      <c r="H191">
        <f>VLOOKUP(B191,菜品数据!$H:$I,2,FALSE)</f>
        <v>4</v>
      </c>
      <c r="I191" t="str">
        <f>VLOOKUP(D191,数据导入!$P$3:$Q$9,2,FALSE)</f>
        <v>3,4</v>
      </c>
      <c r="J191" t="str">
        <f>VLOOKUP(B191,菜品输入!A:V,3,FALSE)&amp;","&amp;VLOOKUP(B191,菜品输入!A:V,8,FALSE)&amp;";"&amp;VLOOKUP(B191,菜品输入!A:V,4,FALSE)&amp;","&amp;VLOOKUP(B191,菜品输入!A:V,8,FALSE)&amp;";"&amp;VLOOKUP(B191,菜品输入!A:V,5,FALSE)&amp;","&amp;VLOOKUP(B191,菜品输入!A:V,8,FALSE)&amp;";"&amp;VLOOKUP(B191,菜品输入!A:V,6,FALSE)&amp;","&amp;VLOOKUP(B191,菜品输入!A:V,8,FALSE)&amp;";"&amp;VLOOKUP(B191,菜品输入!A:V,7,FALSE)&amp;","&amp;VLOOKUP(B191,菜品输入!A:V,8,FALSE)</f>
        <v>101010,5;102010,5;103010,5;104010,5;105010,5</v>
      </c>
    </row>
    <row r="192" spans="1:10">
      <c r="A192">
        <v>191</v>
      </c>
      <c r="B192">
        <f t="shared" si="11"/>
        <v>16</v>
      </c>
      <c r="C192">
        <f t="shared" si="9"/>
        <v>2</v>
      </c>
      <c r="D192">
        <f t="shared" si="8"/>
        <v>5</v>
      </c>
      <c r="E192" t="str">
        <f>IF(C192=1,VLOOKUP(B192,数据导入!$B:$F,2,FALSE)&amp;","&amp;VLOOKUP(B192,数据导入!$B:$F,3,FALSE)*$D192,VLOOKUP(B192,数据导入!$I:$M,2,FALSE)&amp;","&amp;VLOOKUP(B192,数据导入!$I:$M,3,FALSE)*$D192)</f>
        <v>31004,25</v>
      </c>
      <c r="F192">
        <f>IF(D192=1,VLOOKUP(C192,数据导入!$B:$F,4,FALSE)*$D192,VLOOKUP(C192,数据导入!$I:$M,4,FALSE)*$D192)</f>
        <v>800</v>
      </c>
      <c r="G192">
        <f>IF(E192=1,VLOOKUP(D192,数据导入!$B:$F,5,FALSE)*$D192,VLOOKUP(D192,数据导入!$I:$M,5,FALSE)*$D192)</f>
        <v>50</v>
      </c>
      <c r="H192">
        <f>VLOOKUP(B192,菜品数据!$H:$I,2,FALSE)</f>
        <v>4</v>
      </c>
      <c r="I192" t="str">
        <f>VLOOKUP(D192,数据导入!$P$3:$Q$9,2,FALSE)</f>
        <v>4,5</v>
      </c>
      <c r="J192" t="str">
        <f>VLOOKUP(B192,菜品输入!A:V,3,FALSE)&amp;","&amp;VLOOKUP(B192,菜品输入!A:V,8,FALSE)&amp;";"&amp;VLOOKUP(B192,菜品输入!A:V,4,FALSE)&amp;","&amp;VLOOKUP(B192,菜品输入!A:V,8,FALSE)&amp;";"&amp;VLOOKUP(B192,菜品输入!A:V,5,FALSE)&amp;","&amp;VLOOKUP(B192,菜品输入!A:V,8,FALSE)&amp;";"&amp;VLOOKUP(B192,菜品输入!A:V,6,FALSE)&amp;","&amp;VLOOKUP(B192,菜品输入!A:V,8,FALSE)&amp;";"&amp;VLOOKUP(B192,菜品输入!A:V,7,FALSE)&amp;","&amp;VLOOKUP(B192,菜品输入!A:V,8,FALSE)</f>
        <v>101010,5;102010,5;103010,5;104010,5;105010,5</v>
      </c>
    </row>
    <row r="193" spans="1:10">
      <c r="A193">
        <v>192</v>
      </c>
      <c r="B193">
        <f t="shared" si="11"/>
        <v>16</v>
      </c>
      <c r="C193">
        <f t="shared" si="9"/>
        <v>2</v>
      </c>
      <c r="D193">
        <f t="shared" si="8"/>
        <v>6</v>
      </c>
      <c r="E193" t="str">
        <f>IF(C193=1,VLOOKUP(B193,数据导入!$B:$F,2,FALSE)&amp;","&amp;VLOOKUP(B193,数据导入!$B:$F,3,FALSE)*$D193,VLOOKUP(B193,数据导入!$I:$M,2,FALSE)&amp;","&amp;VLOOKUP(B193,数据导入!$I:$M,3,FALSE)*$D193)</f>
        <v>31004,30</v>
      </c>
      <c r="F193">
        <f>IF(D193=1,VLOOKUP(C193,数据导入!$B:$F,4,FALSE)*$D193,VLOOKUP(C193,数据导入!$I:$M,4,FALSE)*$D193)</f>
        <v>960</v>
      </c>
      <c r="G193">
        <f>IF(E193=1,VLOOKUP(D193,数据导入!$B:$F,5,FALSE)*$D193,VLOOKUP(D193,数据导入!$I:$M,5,FALSE)*$D193)</f>
        <v>60</v>
      </c>
      <c r="H193">
        <f>VLOOKUP(B193,菜品数据!$H:$I,2,FALSE)</f>
        <v>4</v>
      </c>
      <c r="I193" t="str">
        <f>VLOOKUP(D193,数据导入!$P$3:$Q$9,2,FALSE)</f>
        <v>5,6</v>
      </c>
      <c r="J193" t="str">
        <f>VLOOKUP(B193,菜品输入!A:V,3,FALSE)&amp;","&amp;VLOOKUP(B193,菜品输入!A:V,8,FALSE)&amp;";"&amp;VLOOKUP(B193,菜品输入!A:V,4,FALSE)&amp;","&amp;VLOOKUP(B193,菜品输入!A:V,8,FALSE)&amp;";"&amp;VLOOKUP(B193,菜品输入!A:V,5,FALSE)&amp;","&amp;VLOOKUP(B193,菜品输入!A:V,8,FALSE)&amp;";"&amp;VLOOKUP(B193,菜品输入!A:V,6,FALSE)&amp;","&amp;VLOOKUP(B193,菜品输入!A:V,8,FALSE)&amp;";"&amp;VLOOKUP(B193,菜品输入!A:V,7,FALSE)&amp;","&amp;VLOOKUP(B193,菜品输入!A:V,8,FALSE)</f>
        <v>101010,5;102010,5;103010,5;104010,5;105010,5</v>
      </c>
    </row>
    <row r="194" spans="1:10">
      <c r="A194">
        <v>193</v>
      </c>
      <c r="B194">
        <f t="shared" si="11"/>
        <v>17</v>
      </c>
      <c r="C194">
        <f t="shared" si="9"/>
        <v>1</v>
      </c>
      <c r="D194">
        <f t="shared" si="8"/>
        <v>1</v>
      </c>
      <c r="E194" t="str">
        <f>IF(C194=1,VLOOKUP(B194,数据导入!$B:$F,2,FALSE)&amp;","&amp;VLOOKUP(B194,数据导入!$B:$F,3,FALSE)*$D194,VLOOKUP(B194,数据导入!$I:$M,2,FALSE)&amp;","&amp;VLOOKUP(B194,数据导入!$I:$M,3,FALSE)*$D194)</f>
        <v>30004,6</v>
      </c>
      <c r="F194">
        <f>IF(D194=1,VLOOKUP(C194,数据导入!$B:$F,4,FALSE)*$D194,VLOOKUP(C194,数据导入!$I:$M,4,FALSE)*$D194)</f>
        <v>70</v>
      </c>
      <c r="G194">
        <f>IF(E194=1,VLOOKUP(D194,数据导入!$B:$F,5,FALSE)*$D194,VLOOKUP(D194,数据导入!$I:$M,5,FALSE)*$D194)</f>
        <v>5</v>
      </c>
      <c r="H194">
        <f>VLOOKUP(B194,菜品数据!$H:$I,2,FALSE)</f>
        <v>4</v>
      </c>
      <c r="I194">
        <f>VLOOKUP(D194,数据导入!$P$3:$Q$9,2,FALSE)</f>
        <v>1</v>
      </c>
      <c r="J194" t="str">
        <f>VLOOKUP(B194,菜品输入!A:V,3,FALSE)&amp;","&amp;VLOOKUP(B194,菜品输入!A:V,8,FALSE)&amp;";"&amp;VLOOKUP(B194,菜品输入!A:V,4,FALSE)&amp;","&amp;VLOOKUP(B194,菜品输入!A:V,8,FALSE)&amp;";"&amp;VLOOKUP(B194,菜品输入!A:V,5,FALSE)&amp;","&amp;VLOOKUP(B194,菜品输入!A:V,8,FALSE)&amp;";"&amp;VLOOKUP(B194,菜品输入!A:V,6,FALSE)&amp;","&amp;VLOOKUP(B194,菜品输入!A:V,8,FALSE)&amp;";"&amp;VLOOKUP(B194,菜品输入!A:V,7,FALSE)&amp;","&amp;VLOOKUP(B194,菜品输入!A:V,8,FALSE)</f>
        <v>101010,5;102010,5;103010,5;104010,5;105010,5</v>
      </c>
    </row>
    <row r="195" spans="1:10">
      <c r="A195">
        <v>194</v>
      </c>
      <c r="B195">
        <f t="shared" si="11"/>
        <v>17</v>
      </c>
      <c r="C195">
        <f t="shared" si="9"/>
        <v>1</v>
      </c>
      <c r="D195">
        <f t="shared" si="8"/>
        <v>2</v>
      </c>
      <c r="E195" t="str">
        <f>IF(C195=1,VLOOKUP(B195,数据导入!$B:$F,2,FALSE)&amp;","&amp;VLOOKUP(B195,数据导入!$B:$F,3,FALSE)*$D195,VLOOKUP(B195,数据导入!$I:$M,2,FALSE)&amp;","&amp;VLOOKUP(B195,数据导入!$I:$M,3,FALSE)*$D195)</f>
        <v>30004,12</v>
      </c>
      <c r="F195">
        <f>IF(D195=1,VLOOKUP(C195,数据导入!$B:$F,4,FALSE)*$D195,VLOOKUP(C195,数据导入!$I:$M,4,FALSE)*$D195)</f>
        <v>140</v>
      </c>
      <c r="G195">
        <f>IF(E195=1,VLOOKUP(D195,数据导入!$B:$F,5,FALSE)*$D195,VLOOKUP(D195,数据导入!$I:$M,5,FALSE)*$D195)</f>
        <v>10</v>
      </c>
      <c r="H195">
        <f>VLOOKUP(B195,菜品数据!$H:$I,2,FALSE)</f>
        <v>4</v>
      </c>
      <c r="I195" t="str">
        <f>VLOOKUP(D195,数据导入!$P$3:$Q$9,2,FALSE)</f>
        <v>1,2</v>
      </c>
      <c r="J195" t="str">
        <f>VLOOKUP(B195,菜品输入!A:V,3,FALSE)&amp;","&amp;VLOOKUP(B195,菜品输入!A:V,8,FALSE)&amp;";"&amp;VLOOKUP(B195,菜品输入!A:V,4,FALSE)&amp;","&amp;VLOOKUP(B195,菜品输入!A:V,8,FALSE)&amp;";"&amp;VLOOKUP(B195,菜品输入!A:V,5,FALSE)&amp;","&amp;VLOOKUP(B195,菜品输入!A:V,8,FALSE)&amp;";"&amp;VLOOKUP(B195,菜品输入!A:V,6,FALSE)&amp;","&amp;VLOOKUP(B195,菜品输入!A:V,8,FALSE)&amp;";"&amp;VLOOKUP(B195,菜品输入!A:V,7,FALSE)&amp;","&amp;VLOOKUP(B195,菜品输入!A:V,8,FALSE)</f>
        <v>101010,5;102010,5;103010,5;104010,5;105010,5</v>
      </c>
    </row>
    <row r="196" spans="1:10">
      <c r="A196">
        <v>195</v>
      </c>
      <c r="B196">
        <f t="shared" si="11"/>
        <v>17</v>
      </c>
      <c r="C196">
        <f t="shared" si="9"/>
        <v>1</v>
      </c>
      <c r="D196">
        <f t="shared" si="8"/>
        <v>3</v>
      </c>
      <c r="E196" t="str">
        <f>IF(C196=1,VLOOKUP(B196,数据导入!$B:$F,2,FALSE)&amp;","&amp;VLOOKUP(B196,数据导入!$B:$F,3,FALSE)*$D196,VLOOKUP(B196,数据导入!$I:$M,2,FALSE)&amp;","&amp;VLOOKUP(B196,数据导入!$I:$M,3,FALSE)*$D196)</f>
        <v>30004,18</v>
      </c>
      <c r="F196">
        <f>IF(D196=1,VLOOKUP(C196,数据导入!$B:$F,4,FALSE)*$D196,VLOOKUP(C196,数据导入!$I:$M,4,FALSE)*$D196)</f>
        <v>210</v>
      </c>
      <c r="G196">
        <f>IF(E196=1,VLOOKUP(D196,数据导入!$B:$F,5,FALSE)*$D196,VLOOKUP(D196,数据导入!$I:$M,5,FALSE)*$D196)</f>
        <v>30</v>
      </c>
      <c r="H196">
        <f>VLOOKUP(B196,菜品数据!$H:$I,2,FALSE)</f>
        <v>4</v>
      </c>
      <c r="I196" t="str">
        <f>VLOOKUP(D196,数据导入!$P$3:$Q$9,2,FALSE)</f>
        <v>2,3</v>
      </c>
      <c r="J196" t="str">
        <f>VLOOKUP(B196,菜品输入!A:V,3,FALSE)&amp;","&amp;VLOOKUP(B196,菜品输入!A:V,8,FALSE)&amp;";"&amp;VLOOKUP(B196,菜品输入!A:V,4,FALSE)&amp;","&amp;VLOOKUP(B196,菜品输入!A:V,8,FALSE)&amp;";"&amp;VLOOKUP(B196,菜品输入!A:V,5,FALSE)&amp;","&amp;VLOOKUP(B196,菜品输入!A:V,8,FALSE)&amp;";"&amp;VLOOKUP(B196,菜品输入!A:V,6,FALSE)&amp;","&amp;VLOOKUP(B196,菜品输入!A:V,8,FALSE)&amp;";"&amp;VLOOKUP(B196,菜品输入!A:V,7,FALSE)&amp;","&amp;VLOOKUP(B196,菜品输入!A:V,8,FALSE)</f>
        <v>101010,5;102010,5;103010,5;104010,5;105010,5</v>
      </c>
    </row>
    <row r="197" spans="1:10">
      <c r="A197">
        <v>196</v>
      </c>
      <c r="B197">
        <f t="shared" si="11"/>
        <v>17</v>
      </c>
      <c r="C197">
        <f t="shared" si="9"/>
        <v>1</v>
      </c>
      <c r="D197">
        <f t="shared" si="8"/>
        <v>4</v>
      </c>
      <c r="E197" t="str">
        <f>IF(C197=1,VLOOKUP(B197,数据导入!$B:$F,2,FALSE)&amp;","&amp;VLOOKUP(B197,数据导入!$B:$F,3,FALSE)*$D197,VLOOKUP(B197,数据导入!$I:$M,2,FALSE)&amp;","&amp;VLOOKUP(B197,数据导入!$I:$M,3,FALSE)*$D197)</f>
        <v>30004,24</v>
      </c>
      <c r="F197">
        <f>IF(D197=1,VLOOKUP(C197,数据导入!$B:$F,4,FALSE)*$D197,VLOOKUP(C197,数据导入!$I:$M,4,FALSE)*$D197)</f>
        <v>280</v>
      </c>
      <c r="G197">
        <f>IF(E197=1,VLOOKUP(D197,数据导入!$B:$F,5,FALSE)*$D197,VLOOKUP(D197,数据导入!$I:$M,5,FALSE)*$D197)</f>
        <v>40</v>
      </c>
      <c r="H197">
        <f>VLOOKUP(B197,菜品数据!$H:$I,2,FALSE)</f>
        <v>4</v>
      </c>
      <c r="I197" t="str">
        <f>VLOOKUP(D197,数据导入!$P$3:$Q$9,2,FALSE)</f>
        <v>3,4</v>
      </c>
      <c r="J197" t="str">
        <f>VLOOKUP(B197,菜品输入!A:V,3,FALSE)&amp;","&amp;VLOOKUP(B197,菜品输入!A:V,8,FALSE)&amp;";"&amp;VLOOKUP(B197,菜品输入!A:V,4,FALSE)&amp;","&amp;VLOOKUP(B197,菜品输入!A:V,8,FALSE)&amp;";"&amp;VLOOKUP(B197,菜品输入!A:V,5,FALSE)&amp;","&amp;VLOOKUP(B197,菜品输入!A:V,8,FALSE)&amp;";"&amp;VLOOKUP(B197,菜品输入!A:V,6,FALSE)&amp;","&amp;VLOOKUP(B197,菜品输入!A:V,8,FALSE)&amp;";"&amp;VLOOKUP(B197,菜品输入!A:V,7,FALSE)&amp;","&amp;VLOOKUP(B197,菜品输入!A:V,8,FALSE)</f>
        <v>101010,5;102010,5;103010,5;104010,5;105010,5</v>
      </c>
    </row>
    <row r="198" spans="1:10">
      <c r="A198">
        <v>197</v>
      </c>
      <c r="B198">
        <f t="shared" si="11"/>
        <v>17</v>
      </c>
      <c r="C198">
        <f t="shared" si="9"/>
        <v>1</v>
      </c>
      <c r="D198">
        <f t="shared" si="8"/>
        <v>5</v>
      </c>
      <c r="E198" t="str">
        <f>IF(C198=1,VLOOKUP(B198,数据导入!$B:$F,2,FALSE)&amp;","&amp;VLOOKUP(B198,数据导入!$B:$F,3,FALSE)*$D198,VLOOKUP(B198,数据导入!$I:$M,2,FALSE)&amp;","&amp;VLOOKUP(B198,数据导入!$I:$M,3,FALSE)*$D198)</f>
        <v>30004,30</v>
      </c>
      <c r="F198">
        <f>IF(D198=1,VLOOKUP(C198,数据导入!$B:$F,4,FALSE)*$D198,VLOOKUP(C198,数据导入!$I:$M,4,FALSE)*$D198)</f>
        <v>350</v>
      </c>
      <c r="G198">
        <f>IF(E198=1,VLOOKUP(D198,数据导入!$B:$F,5,FALSE)*$D198,VLOOKUP(D198,数据导入!$I:$M,5,FALSE)*$D198)</f>
        <v>50</v>
      </c>
      <c r="H198">
        <f>VLOOKUP(B198,菜品数据!$H:$I,2,FALSE)</f>
        <v>4</v>
      </c>
      <c r="I198" t="str">
        <f>VLOOKUP(D198,数据导入!$P$3:$Q$9,2,FALSE)</f>
        <v>4,5</v>
      </c>
      <c r="J198" t="str">
        <f>VLOOKUP(B198,菜品输入!A:V,3,FALSE)&amp;","&amp;VLOOKUP(B198,菜品输入!A:V,8,FALSE)&amp;";"&amp;VLOOKUP(B198,菜品输入!A:V,4,FALSE)&amp;","&amp;VLOOKUP(B198,菜品输入!A:V,8,FALSE)&amp;";"&amp;VLOOKUP(B198,菜品输入!A:V,5,FALSE)&amp;","&amp;VLOOKUP(B198,菜品输入!A:V,8,FALSE)&amp;";"&amp;VLOOKUP(B198,菜品输入!A:V,6,FALSE)&amp;","&amp;VLOOKUP(B198,菜品输入!A:V,8,FALSE)&amp;";"&amp;VLOOKUP(B198,菜品输入!A:V,7,FALSE)&amp;","&amp;VLOOKUP(B198,菜品输入!A:V,8,FALSE)</f>
        <v>101010,5;102010,5;103010,5;104010,5;105010,5</v>
      </c>
    </row>
    <row r="199" spans="1:10">
      <c r="A199">
        <v>198</v>
      </c>
      <c r="B199">
        <f t="shared" si="11"/>
        <v>17</v>
      </c>
      <c r="C199">
        <f t="shared" si="9"/>
        <v>1</v>
      </c>
      <c r="D199">
        <f t="shared" si="8"/>
        <v>6</v>
      </c>
      <c r="E199" t="str">
        <f>IF(C199=1,VLOOKUP(B199,数据导入!$B:$F,2,FALSE)&amp;","&amp;VLOOKUP(B199,数据导入!$B:$F,3,FALSE)*$D199,VLOOKUP(B199,数据导入!$I:$M,2,FALSE)&amp;","&amp;VLOOKUP(B199,数据导入!$I:$M,3,FALSE)*$D199)</f>
        <v>30004,36</v>
      </c>
      <c r="F199">
        <f>IF(D199=1,VLOOKUP(C199,数据导入!$B:$F,4,FALSE)*$D199,VLOOKUP(C199,数据导入!$I:$M,4,FALSE)*$D199)</f>
        <v>420</v>
      </c>
      <c r="G199">
        <f>IF(E199=1,VLOOKUP(D199,数据导入!$B:$F,5,FALSE)*$D199,VLOOKUP(D199,数据导入!$I:$M,5,FALSE)*$D199)</f>
        <v>60</v>
      </c>
      <c r="H199">
        <f>VLOOKUP(B199,菜品数据!$H:$I,2,FALSE)</f>
        <v>4</v>
      </c>
      <c r="I199" t="str">
        <f>VLOOKUP(D199,数据导入!$P$3:$Q$9,2,FALSE)</f>
        <v>5,6</v>
      </c>
      <c r="J199" t="str">
        <f>VLOOKUP(B199,菜品输入!A:V,3,FALSE)&amp;","&amp;VLOOKUP(B199,菜品输入!A:V,8,FALSE)&amp;";"&amp;VLOOKUP(B199,菜品输入!A:V,4,FALSE)&amp;","&amp;VLOOKUP(B199,菜品输入!A:V,8,FALSE)&amp;";"&amp;VLOOKUP(B199,菜品输入!A:V,5,FALSE)&amp;","&amp;VLOOKUP(B199,菜品输入!A:V,8,FALSE)&amp;";"&amp;VLOOKUP(B199,菜品输入!A:V,6,FALSE)&amp;","&amp;VLOOKUP(B199,菜品输入!A:V,8,FALSE)&amp;";"&amp;VLOOKUP(B199,菜品输入!A:V,7,FALSE)&amp;","&amp;VLOOKUP(B199,菜品输入!A:V,8,FALSE)</f>
        <v>101010,5;102010,5;103010,5;104010,5;105010,5</v>
      </c>
    </row>
    <row r="200" spans="1:10">
      <c r="A200">
        <v>199</v>
      </c>
      <c r="B200">
        <f t="shared" si="11"/>
        <v>17</v>
      </c>
      <c r="C200">
        <f t="shared" si="9"/>
        <v>2</v>
      </c>
      <c r="D200">
        <f t="shared" si="8"/>
        <v>1</v>
      </c>
      <c r="E200" t="str">
        <f>IF(C200=1,VLOOKUP(B200,数据导入!$B:$F,2,FALSE)&amp;","&amp;VLOOKUP(B200,数据导入!$B:$F,3,FALSE)*$D200,VLOOKUP(B200,数据导入!$I:$M,2,FALSE)&amp;","&amp;VLOOKUP(B200,数据导入!$I:$M,3,FALSE)*$D200)</f>
        <v>31004,6</v>
      </c>
      <c r="F200">
        <f>IF(D200=1,VLOOKUP(C200,数据导入!$B:$F,4,FALSE)*$D200,VLOOKUP(C200,数据导入!$I:$M,4,FALSE)*$D200)</f>
        <v>160</v>
      </c>
      <c r="G200">
        <f>IF(E200=1,VLOOKUP(D200,数据导入!$B:$F,5,FALSE)*$D200,VLOOKUP(D200,数据导入!$I:$M,5,FALSE)*$D200)</f>
        <v>5</v>
      </c>
      <c r="H200">
        <f>VLOOKUP(B200,菜品数据!$H:$I,2,FALSE)</f>
        <v>4</v>
      </c>
      <c r="I200">
        <f>VLOOKUP(D200,数据导入!$P$3:$Q$9,2,FALSE)</f>
        <v>1</v>
      </c>
      <c r="J200" t="str">
        <f>VLOOKUP(B200,菜品输入!A:V,3,FALSE)&amp;","&amp;VLOOKUP(B200,菜品输入!A:V,8,FALSE)&amp;";"&amp;VLOOKUP(B200,菜品输入!A:V,4,FALSE)&amp;","&amp;VLOOKUP(B200,菜品输入!A:V,8,FALSE)&amp;";"&amp;VLOOKUP(B200,菜品输入!A:V,5,FALSE)&amp;","&amp;VLOOKUP(B200,菜品输入!A:V,8,FALSE)&amp;";"&amp;VLOOKUP(B200,菜品输入!A:V,6,FALSE)&amp;","&amp;VLOOKUP(B200,菜品输入!A:V,8,FALSE)&amp;";"&amp;VLOOKUP(B200,菜品输入!A:V,7,FALSE)&amp;","&amp;VLOOKUP(B200,菜品输入!A:V,8,FALSE)</f>
        <v>101010,5;102010,5;103010,5;104010,5;105010,5</v>
      </c>
    </row>
    <row r="201" spans="1:10">
      <c r="A201">
        <v>200</v>
      </c>
      <c r="B201">
        <f t="shared" si="11"/>
        <v>17</v>
      </c>
      <c r="C201">
        <f t="shared" si="9"/>
        <v>2</v>
      </c>
      <c r="D201">
        <f t="shared" ref="D201:D264" si="12">D195</f>
        <v>2</v>
      </c>
      <c r="E201" t="str">
        <f>IF(C201=1,VLOOKUP(B201,数据导入!$B:$F,2,FALSE)&amp;","&amp;VLOOKUP(B201,数据导入!$B:$F,3,FALSE)*$D201,VLOOKUP(B201,数据导入!$I:$M,2,FALSE)&amp;","&amp;VLOOKUP(B201,数据导入!$I:$M,3,FALSE)*$D201)</f>
        <v>31004,12</v>
      </c>
      <c r="F201">
        <f>IF(D201=1,VLOOKUP(C201,数据导入!$B:$F,4,FALSE)*$D201,VLOOKUP(C201,数据导入!$I:$M,4,FALSE)*$D201)</f>
        <v>320</v>
      </c>
      <c r="G201">
        <f>IF(E201=1,VLOOKUP(D201,数据导入!$B:$F,5,FALSE)*$D201,VLOOKUP(D201,数据导入!$I:$M,5,FALSE)*$D201)</f>
        <v>10</v>
      </c>
      <c r="H201">
        <f>VLOOKUP(B201,菜品数据!$H:$I,2,FALSE)</f>
        <v>4</v>
      </c>
      <c r="I201" t="str">
        <f>VLOOKUP(D201,数据导入!$P$3:$Q$9,2,FALSE)</f>
        <v>1,2</v>
      </c>
      <c r="J201" t="str">
        <f>VLOOKUP(B201,菜品输入!A:V,3,FALSE)&amp;","&amp;VLOOKUP(B201,菜品输入!A:V,8,FALSE)&amp;";"&amp;VLOOKUP(B201,菜品输入!A:V,4,FALSE)&amp;","&amp;VLOOKUP(B201,菜品输入!A:V,8,FALSE)&amp;";"&amp;VLOOKUP(B201,菜品输入!A:V,5,FALSE)&amp;","&amp;VLOOKUP(B201,菜品输入!A:V,8,FALSE)&amp;";"&amp;VLOOKUP(B201,菜品输入!A:V,6,FALSE)&amp;","&amp;VLOOKUP(B201,菜品输入!A:V,8,FALSE)&amp;";"&amp;VLOOKUP(B201,菜品输入!A:V,7,FALSE)&amp;","&amp;VLOOKUP(B201,菜品输入!A:V,8,FALSE)</f>
        <v>101010,5;102010,5;103010,5;104010,5;105010,5</v>
      </c>
    </row>
    <row r="202" spans="1:10">
      <c r="A202">
        <v>201</v>
      </c>
      <c r="B202">
        <f t="shared" si="11"/>
        <v>17</v>
      </c>
      <c r="C202">
        <f t="shared" si="9"/>
        <v>2</v>
      </c>
      <c r="D202">
        <f t="shared" si="12"/>
        <v>3</v>
      </c>
      <c r="E202" t="str">
        <f>IF(C202=1,VLOOKUP(B202,数据导入!$B:$F,2,FALSE)&amp;","&amp;VLOOKUP(B202,数据导入!$B:$F,3,FALSE)*$D202,VLOOKUP(B202,数据导入!$I:$M,2,FALSE)&amp;","&amp;VLOOKUP(B202,数据导入!$I:$M,3,FALSE)*$D202)</f>
        <v>31004,18</v>
      </c>
      <c r="F202">
        <f>IF(D202=1,VLOOKUP(C202,数据导入!$B:$F,4,FALSE)*$D202,VLOOKUP(C202,数据导入!$I:$M,4,FALSE)*$D202)</f>
        <v>480</v>
      </c>
      <c r="G202">
        <f>IF(E202=1,VLOOKUP(D202,数据导入!$B:$F,5,FALSE)*$D202,VLOOKUP(D202,数据导入!$I:$M,5,FALSE)*$D202)</f>
        <v>30</v>
      </c>
      <c r="H202">
        <f>VLOOKUP(B202,菜品数据!$H:$I,2,FALSE)</f>
        <v>4</v>
      </c>
      <c r="I202" t="str">
        <f>VLOOKUP(D202,数据导入!$P$3:$Q$9,2,FALSE)</f>
        <v>2,3</v>
      </c>
      <c r="J202" t="str">
        <f>VLOOKUP(B202,菜品输入!A:V,3,FALSE)&amp;","&amp;VLOOKUP(B202,菜品输入!A:V,8,FALSE)&amp;";"&amp;VLOOKUP(B202,菜品输入!A:V,4,FALSE)&amp;","&amp;VLOOKUP(B202,菜品输入!A:V,8,FALSE)&amp;";"&amp;VLOOKUP(B202,菜品输入!A:V,5,FALSE)&amp;","&amp;VLOOKUP(B202,菜品输入!A:V,8,FALSE)&amp;";"&amp;VLOOKUP(B202,菜品输入!A:V,6,FALSE)&amp;","&amp;VLOOKUP(B202,菜品输入!A:V,8,FALSE)&amp;";"&amp;VLOOKUP(B202,菜品输入!A:V,7,FALSE)&amp;","&amp;VLOOKUP(B202,菜品输入!A:V,8,FALSE)</f>
        <v>101010,5;102010,5;103010,5;104010,5;105010,5</v>
      </c>
    </row>
    <row r="203" spans="1:10">
      <c r="A203">
        <v>202</v>
      </c>
      <c r="B203">
        <f t="shared" si="11"/>
        <v>17</v>
      </c>
      <c r="C203">
        <f t="shared" si="9"/>
        <v>2</v>
      </c>
      <c r="D203">
        <f t="shared" si="12"/>
        <v>4</v>
      </c>
      <c r="E203" t="str">
        <f>IF(C203=1,VLOOKUP(B203,数据导入!$B:$F,2,FALSE)&amp;","&amp;VLOOKUP(B203,数据导入!$B:$F,3,FALSE)*$D203,VLOOKUP(B203,数据导入!$I:$M,2,FALSE)&amp;","&amp;VLOOKUP(B203,数据导入!$I:$M,3,FALSE)*$D203)</f>
        <v>31004,24</v>
      </c>
      <c r="F203">
        <f>IF(D203=1,VLOOKUP(C203,数据导入!$B:$F,4,FALSE)*$D203,VLOOKUP(C203,数据导入!$I:$M,4,FALSE)*$D203)</f>
        <v>640</v>
      </c>
      <c r="G203">
        <f>IF(E203=1,VLOOKUP(D203,数据导入!$B:$F,5,FALSE)*$D203,VLOOKUP(D203,数据导入!$I:$M,5,FALSE)*$D203)</f>
        <v>40</v>
      </c>
      <c r="H203">
        <f>VLOOKUP(B203,菜品数据!$H:$I,2,FALSE)</f>
        <v>4</v>
      </c>
      <c r="I203" t="str">
        <f>VLOOKUP(D203,数据导入!$P$3:$Q$9,2,FALSE)</f>
        <v>3,4</v>
      </c>
      <c r="J203" t="str">
        <f>VLOOKUP(B203,菜品输入!A:V,3,FALSE)&amp;","&amp;VLOOKUP(B203,菜品输入!A:V,8,FALSE)&amp;";"&amp;VLOOKUP(B203,菜品输入!A:V,4,FALSE)&amp;","&amp;VLOOKUP(B203,菜品输入!A:V,8,FALSE)&amp;";"&amp;VLOOKUP(B203,菜品输入!A:V,5,FALSE)&amp;","&amp;VLOOKUP(B203,菜品输入!A:V,8,FALSE)&amp;";"&amp;VLOOKUP(B203,菜品输入!A:V,6,FALSE)&amp;","&amp;VLOOKUP(B203,菜品输入!A:V,8,FALSE)&amp;";"&amp;VLOOKUP(B203,菜品输入!A:V,7,FALSE)&amp;","&amp;VLOOKUP(B203,菜品输入!A:V,8,FALSE)</f>
        <v>101010,5;102010,5;103010,5;104010,5;105010,5</v>
      </c>
    </row>
    <row r="204" spans="1:10">
      <c r="A204">
        <v>203</v>
      </c>
      <c r="B204">
        <f t="shared" si="11"/>
        <v>17</v>
      </c>
      <c r="C204">
        <f t="shared" si="9"/>
        <v>2</v>
      </c>
      <c r="D204">
        <f t="shared" si="12"/>
        <v>5</v>
      </c>
      <c r="E204" t="str">
        <f>IF(C204=1,VLOOKUP(B204,数据导入!$B:$F,2,FALSE)&amp;","&amp;VLOOKUP(B204,数据导入!$B:$F,3,FALSE)*$D204,VLOOKUP(B204,数据导入!$I:$M,2,FALSE)&amp;","&amp;VLOOKUP(B204,数据导入!$I:$M,3,FALSE)*$D204)</f>
        <v>31004,30</v>
      </c>
      <c r="F204">
        <f>IF(D204=1,VLOOKUP(C204,数据导入!$B:$F,4,FALSE)*$D204,VLOOKUP(C204,数据导入!$I:$M,4,FALSE)*$D204)</f>
        <v>800</v>
      </c>
      <c r="G204">
        <f>IF(E204=1,VLOOKUP(D204,数据导入!$B:$F,5,FALSE)*$D204,VLOOKUP(D204,数据导入!$I:$M,5,FALSE)*$D204)</f>
        <v>50</v>
      </c>
      <c r="H204">
        <f>VLOOKUP(B204,菜品数据!$H:$I,2,FALSE)</f>
        <v>4</v>
      </c>
      <c r="I204" t="str">
        <f>VLOOKUP(D204,数据导入!$P$3:$Q$9,2,FALSE)</f>
        <v>4,5</v>
      </c>
      <c r="J204" t="str">
        <f>VLOOKUP(B204,菜品输入!A:V,3,FALSE)&amp;","&amp;VLOOKUP(B204,菜品输入!A:V,8,FALSE)&amp;";"&amp;VLOOKUP(B204,菜品输入!A:V,4,FALSE)&amp;","&amp;VLOOKUP(B204,菜品输入!A:V,8,FALSE)&amp;";"&amp;VLOOKUP(B204,菜品输入!A:V,5,FALSE)&amp;","&amp;VLOOKUP(B204,菜品输入!A:V,8,FALSE)&amp;";"&amp;VLOOKUP(B204,菜品输入!A:V,6,FALSE)&amp;","&amp;VLOOKUP(B204,菜品输入!A:V,8,FALSE)&amp;";"&amp;VLOOKUP(B204,菜品输入!A:V,7,FALSE)&amp;","&amp;VLOOKUP(B204,菜品输入!A:V,8,FALSE)</f>
        <v>101010,5;102010,5;103010,5;104010,5;105010,5</v>
      </c>
    </row>
    <row r="205" spans="1:10">
      <c r="A205">
        <v>204</v>
      </c>
      <c r="B205">
        <f t="shared" si="11"/>
        <v>17</v>
      </c>
      <c r="C205">
        <f t="shared" si="9"/>
        <v>2</v>
      </c>
      <c r="D205">
        <f t="shared" si="12"/>
        <v>6</v>
      </c>
      <c r="E205" t="str">
        <f>IF(C205=1,VLOOKUP(B205,数据导入!$B:$F,2,FALSE)&amp;","&amp;VLOOKUP(B205,数据导入!$B:$F,3,FALSE)*$D205,VLOOKUP(B205,数据导入!$I:$M,2,FALSE)&amp;","&amp;VLOOKUP(B205,数据导入!$I:$M,3,FALSE)*$D205)</f>
        <v>31004,36</v>
      </c>
      <c r="F205">
        <f>IF(D205=1,VLOOKUP(C205,数据导入!$B:$F,4,FALSE)*$D205,VLOOKUP(C205,数据导入!$I:$M,4,FALSE)*$D205)</f>
        <v>960</v>
      </c>
      <c r="G205">
        <f>IF(E205=1,VLOOKUP(D205,数据导入!$B:$F,5,FALSE)*$D205,VLOOKUP(D205,数据导入!$I:$M,5,FALSE)*$D205)</f>
        <v>60</v>
      </c>
      <c r="H205">
        <f>VLOOKUP(B205,菜品数据!$H:$I,2,FALSE)</f>
        <v>4</v>
      </c>
      <c r="I205" t="str">
        <f>VLOOKUP(D205,数据导入!$P$3:$Q$9,2,FALSE)</f>
        <v>5,6</v>
      </c>
      <c r="J205" t="str">
        <f>VLOOKUP(B205,菜品输入!A:V,3,FALSE)&amp;","&amp;VLOOKUP(B205,菜品输入!A:V,8,FALSE)&amp;";"&amp;VLOOKUP(B205,菜品输入!A:V,4,FALSE)&amp;","&amp;VLOOKUP(B205,菜品输入!A:V,8,FALSE)&amp;";"&amp;VLOOKUP(B205,菜品输入!A:V,5,FALSE)&amp;","&amp;VLOOKUP(B205,菜品输入!A:V,8,FALSE)&amp;";"&amp;VLOOKUP(B205,菜品输入!A:V,6,FALSE)&amp;","&amp;VLOOKUP(B205,菜品输入!A:V,8,FALSE)&amp;";"&amp;VLOOKUP(B205,菜品输入!A:V,7,FALSE)&amp;","&amp;VLOOKUP(B205,菜品输入!A:V,8,FALSE)</f>
        <v>101010,5;102010,5;103010,5;104010,5;105010,5</v>
      </c>
    </row>
    <row r="206" spans="1:10">
      <c r="A206">
        <v>205</v>
      </c>
      <c r="B206">
        <f t="shared" si="11"/>
        <v>18</v>
      </c>
      <c r="C206">
        <f t="shared" si="9"/>
        <v>1</v>
      </c>
      <c r="D206">
        <f t="shared" si="12"/>
        <v>1</v>
      </c>
      <c r="E206" t="str">
        <f>IF(C206=1,VLOOKUP(B206,数据导入!$B:$F,2,FALSE)&amp;","&amp;VLOOKUP(B206,数据导入!$B:$F,3,FALSE)*$D206,VLOOKUP(B206,数据导入!$I:$M,2,FALSE)&amp;","&amp;VLOOKUP(B206,数据导入!$I:$M,3,FALSE)*$D206)</f>
        <v>30004,6</v>
      </c>
      <c r="F206">
        <f>IF(D206=1,VLOOKUP(C206,数据导入!$B:$F,4,FALSE)*$D206,VLOOKUP(C206,数据导入!$I:$M,4,FALSE)*$D206)</f>
        <v>70</v>
      </c>
      <c r="G206">
        <f>IF(E206=1,VLOOKUP(D206,数据导入!$B:$F,5,FALSE)*$D206,VLOOKUP(D206,数据导入!$I:$M,5,FALSE)*$D206)</f>
        <v>5</v>
      </c>
      <c r="H206">
        <f>VLOOKUP(B206,菜品数据!$H:$I,2,FALSE)</f>
        <v>4</v>
      </c>
      <c r="I206">
        <f>VLOOKUP(D206,数据导入!$P$3:$Q$9,2,FALSE)</f>
        <v>1</v>
      </c>
      <c r="J206" t="str">
        <f>VLOOKUP(B206,菜品输入!A:V,3,FALSE)&amp;","&amp;VLOOKUP(B206,菜品输入!A:V,8,FALSE)&amp;";"&amp;VLOOKUP(B206,菜品输入!A:V,4,FALSE)&amp;","&amp;VLOOKUP(B206,菜品输入!A:V,8,FALSE)&amp;";"&amp;VLOOKUP(B206,菜品输入!A:V,5,FALSE)&amp;","&amp;VLOOKUP(B206,菜品输入!A:V,8,FALSE)&amp;";"&amp;VLOOKUP(B206,菜品输入!A:V,6,FALSE)&amp;","&amp;VLOOKUP(B206,菜品输入!A:V,8,FALSE)&amp;";"&amp;VLOOKUP(B206,菜品输入!A:V,7,FALSE)&amp;","&amp;VLOOKUP(B206,菜品输入!A:V,8,FALSE)</f>
        <v>101010,5;102010,5;103010,5;104010,5;105010,5</v>
      </c>
    </row>
    <row r="207" spans="1:10">
      <c r="A207">
        <v>206</v>
      </c>
      <c r="B207">
        <f t="shared" si="11"/>
        <v>18</v>
      </c>
      <c r="C207">
        <f t="shared" ref="C207:C270" si="13">C195</f>
        <v>1</v>
      </c>
      <c r="D207">
        <f t="shared" si="12"/>
        <v>2</v>
      </c>
      <c r="E207" t="str">
        <f>IF(C207=1,VLOOKUP(B207,数据导入!$B:$F,2,FALSE)&amp;","&amp;VLOOKUP(B207,数据导入!$B:$F,3,FALSE)*$D207,VLOOKUP(B207,数据导入!$I:$M,2,FALSE)&amp;","&amp;VLOOKUP(B207,数据导入!$I:$M,3,FALSE)*$D207)</f>
        <v>30004,12</v>
      </c>
      <c r="F207">
        <f>IF(D207=1,VLOOKUP(C207,数据导入!$B:$F,4,FALSE)*$D207,VLOOKUP(C207,数据导入!$I:$M,4,FALSE)*$D207)</f>
        <v>140</v>
      </c>
      <c r="G207">
        <f>IF(E207=1,VLOOKUP(D207,数据导入!$B:$F,5,FALSE)*$D207,VLOOKUP(D207,数据导入!$I:$M,5,FALSE)*$D207)</f>
        <v>10</v>
      </c>
      <c r="H207">
        <f>VLOOKUP(B207,菜品数据!$H:$I,2,FALSE)</f>
        <v>4</v>
      </c>
      <c r="I207" t="str">
        <f>VLOOKUP(D207,数据导入!$P$3:$Q$9,2,FALSE)</f>
        <v>1,2</v>
      </c>
      <c r="J207" t="str">
        <f>VLOOKUP(B207,菜品输入!A:V,3,FALSE)&amp;","&amp;VLOOKUP(B207,菜品输入!A:V,8,FALSE)&amp;";"&amp;VLOOKUP(B207,菜品输入!A:V,4,FALSE)&amp;","&amp;VLOOKUP(B207,菜品输入!A:V,8,FALSE)&amp;";"&amp;VLOOKUP(B207,菜品输入!A:V,5,FALSE)&amp;","&amp;VLOOKUP(B207,菜品输入!A:V,8,FALSE)&amp;";"&amp;VLOOKUP(B207,菜品输入!A:V,6,FALSE)&amp;","&amp;VLOOKUP(B207,菜品输入!A:V,8,FALSE)&amp;";"&amp;VLOOKUP(B207,菜品输入!A:V,7,FALSE)&amp;","&amp;VLOOKUP(B207,菜品输入!A:V,8,FALSE)</f>
        <v>101010,5;102010,5;103010,5;104010,5;105010,5</v>
      </c>
    </row>
    <row r="208" spans="1:10">
      <c r="A208">
        <v>207</v>
      </c>
      <c r="B208">
        <f t="shared" si="11"/>
        <v>18</v>
      </c>
      <c r="C208">
        <f t="shared" si="13"/>
        <v>1</v>
      </c>
      <c r="D208">
        <f t="shared" si="12"/>
        <v>3</v>
      </c>
      <c r="E208" t="str">
        <f>IF(C208=1,VLOOKUP(B208,数据导入!$B:$F,2,FALSE)&amp;","&amp;VLOOKUP(B208,数据导入!$B:$F,3,FALSE)*$D208,VLOOKUP(B208,数据导入!$I:$M,2,FALSE)&amp;","&amp;VLOOKUP(B208,数据导入!$I:$M,3,FALSE)*$D208)</f>
        <v>30004,18</v>
      </c>
      <c r="F208">
        <f>IF(D208=1,VLOOKUP(C208,数据导入!$B:$F,4,FALSE)*$D208,VLOOKUP(C208,数据导入!$I:$M,4,FALSE)*$D208)</f>
        <v>210</v>
      </c>
      <c r="G208">
        <f>IF(E208=1,VLOOKUP(D208,数据导入!$B:$F,5,FALSE)*$D208,VLOOKUP(D208,数据导入!$I:$M,5,FALSE)*$D208)</f>
        <v>30</v>
      </c>
      <c r="H208">
        <f>VLOOKUP(B208,菜品数据!$H:$I,2,FALSE)</f>
        <v>4</v>
      </c>
      <c r="I208" t="str">
        <f>VLOOKUP(D208,数据导入!$P$3:$Q$9,2,FALSE)</f>
        <v>2,3</v>
      </c>
      <c r="J208" t="str">
        <f>VLOOKUP(B208,菜品输入!A:V,3,FALSE)&amp;","&amp;VLOOKUP(B208,菜品输入!A:V,8,FALSE)&amp;";"&amp;VLOOKUP(B208,菜品输入!A:V,4,FALSE)&amp;","&amp;VLOOKUP(B208,菜品输入!A:V,8,FALSE)&amp;";"&amp;VLOOKUP(B208,菜品输入!A:V,5,FALSE)&amp;","&amp;VLOOKUP(B208,菜品输入!A:V,8,FALSE)&amp;";"&amp;VLOOKUP(B208,菜品输入!A:V,6,FALSE)&amp;","&amp;VLOOKUP(B208,菜品输入!A:V,8,FALSE)&amp;";"&amp;VLOOKUP(B208,菜品输入!A:V,7,FALSE)&amp;","&amp;VLOOKUP(B208,菜品输入!A:V,8,FALSE)</f>
        <v>101010,5;102010,5;103010,5;104010,5;105010,5</v>
      </c>
    </row>
    <row r="209" spans="1:10">
      <c r="A209">
        <v>208</v>
      </c>
      <c r="B209">
        <f t="shared" si="11"/>
        <v>18</v>
      </c>
      <c r="C209">
        <f t="shared" si="13"/>
        <v>1</v>
      </c>
      <c r="D209">
        <f t="shared" si="12"/>
        <v>4</v>
      </c>
      <c r="E209" t="str">
        <f>IF(C209=1,VLOOKUP(B209,数据导入!$B:$F,2,FALSE)&amp;","&amp;VLOOKUP(B209,数据导入!$B:$F,3,FALSE)*$D209,VLOOKUP(B209,数据导入!$I:$M,2,FALSE)&amp;","&amp;VLOOKUP(B209,数据导入!$I:$M,3,FALSE)*$D209)</f>
        <v>30004,24</v>
      </c>
      <c r="F209">
        <f>IF(D209=1,VLOOKUP(C209,数据导入!$B:$F,4,FALSE)*$D209,VLOOKUP(C209,数据导入!$I:$M,4,FALSE)*$D209)</f>
        <v>280</v>
      </c>
      <c r="G209">
        <f>IF(E209=1,VLOOKUP(D209,数据导入!$B:$F,5,FALSE)*$D209,VLOOKUP(D209,数据导入!$I:$M,5,FALSE)*$D209)</f>
        <v>40</v>
      </c>
      <c r="H209">
        <f>VLOOKUP(B209,菜品数据!$H:$I,2,FALSE)</f>
        <v>4</v>
      </c>
      <c r="I209" t="str">
        <f>VLOOKUP(D209,数据导入!$P$3:$Q$9,2,FALSE)</f>
        <v>3,4</v>
      </c>
      <c r="J209" t="str">
        <f>VLOOKUP(B209,菜品输入!A:V,3,FALSE)&amp;","&amp;VLOOKUP(B209,菜品输入!A:V,8,FALSE)&amp;";"&amp;VLOOKUP(B209,菜品输入!A:V,4,FALSE)&amp;","&amp;VLOOKUP(B209,菜品输入!A:V,8,FALSE)&amp;";"&amp;VLOOKUP(B209,菜品输入!A:V,5,FALSE)&amp;","&amp;VLOOKUP(B209,菜品输入!A:V,8,FALSE)&amp;";"&amp;VLOOKUP(B209,菜品输入!A:V,6,FALSE)&amp;","&amp;VLOOKUP(B209,菜品输入!A:V,8,FALSE)&amp;";"&amp;VLOOKUP(B209,菜品输入!A:V,7,FALSE)&amp;","&amp;VLOOKUP(B209,菜品输入!A:V,8,FALSE)</f>
        <v>101010,5;102010,5;103010,5;104010,5;105010,5</v>
      </c>
    </row>
    <row r="210" spans="1:10">
      <c r="A210">
        <v>209</v>
      </c>
      <c r="B210">
        <f t="shared" si="11"/>
        <v>18</v>
      </c>
      <c r="C210">
        <f t="shared" si="13"/>
        <v>1</v>
      </c>
      <c r="D210">
        <f t="shared" si="12"/>
        <v>5</v>
      </c>
      <c r="E210" t="str">
        <f>IF(C210=1,VLOOKUP(B210,数据导入!$B:$F,2,FALSE)&amp;","&amp;VLOOKUP(B210,数据导入!$B:$F,3,FALSE)*$D210,VLOOKUP(B210,数据导入!$I:$M,2,FALSE)&amp;","&amp;VLOOKUP(B210,数据导入!$I:$M,3,FALSE)*$D210)</f>
        <v>30004,30</v>
      </c>
      <c r="F210">
        <f>IF(D210=1,VLOOKUP(C210,数据导入!$B:$F,4,FALSE)*$D210,VLOOKUP(C210,数据导入!$I:$M,4,FALSE)*$D210)</f>
        <v>350</v>
      </c>
      <c r="G210">
        <f>IF(E210=1,VLOOKUP(D210,数据导入!$B:$F,5,FALSE)*$D210,VLOOKUP(D210,数据导入!$I:$M,5,FALSE)*$D210)</f>
        <v>50</v>
      </c>
      <c r="H210">
        <f>VLOOKUP(B210,菜品数据!$H:$I,2,FALSE)</f>
        <v>4</v>
      </c>
      <c r="I210" t="str">
        <f>VLOOKUP(D210,数据导入!$P$3:$Q$9,2,FALSE)</f>
        <v>4,5</v>
      </c>
      <c r="J210" t="str">
        <f>VLOOKUP(B210,菜品输入!A:V,3,FALSE)&amp;","&amp;VLOOKUP(B210,菜品输入!A:V,8,FALSE)&amp;";"&amp;VLOOKUP(B210,菜品输入!A:V,4,FALSE)&amp;","&amp;VLOOKUP(B210,菜品输入!A:V,8,FALSE)&amp;";"&amp;VLOOKUP(B210,菜品输入!A:V,5,FALSE)&amp;","&amp;VLOOKUP(B210,菜品输入!A:V,8,FALSE)&amp;";"&amp;VLOOKUP(B210,菜品输入!A:V,6,FALSE)&amp;","&amp;VLOOKUP(B210,菜品输入!A:V,8,FALSE)&amp;";"&amp;VLOOKUP(B210,菜品输入!A:V,7,FALSE)&amp;","&amp;VLOOKUP(B210,菜品输入!A:V,8,FALSE)</f>
        <v>101010,5;102010,5;103010,5;104010,5;105010,5</v>
      </c>
    </row>
    <row r="211" spans="1:10">
      <c r="A211">
        <v>210</v>
      </c>
      <c r="B211">
        <f t="shared" si="11"/>
        <v>18</v>
      </c>
      <c r="C211">
        <f t="shared" si="13"/>
        <v>1</v>
      </c>
      <c r="D211">
        <f t="shared" si="12"/>
        <v>6</v>
      </c>
      <c r="E211" t="str">
        <f>IF(C211=1,VLOOKUP(B211,数据导入!$B:$F,2,FALSE)&amp;","&amp;VLOOKUP(B211,数据导入!$B:$F,3,FALSE)*$D211,VLOOKUP(B211,数据导入!$I:$M,2,FALSE)&amp;","&amp;VLOOKUP(B211,数据导入!$I:$M,3,FALSE)*$D211)</f>
        <v>30004,36</v>
      </c>
      <c r="F211">
        <f>IF(D211=1,VLOOKUP(C211,数据导入!$B:$F,4,FALSE)*$D211,VLOOKUP(C211,数据导入!$I:$M,4,FALSE)*$D211)</f>
        <v>420</v>
      </c>
      <c r="G211">
        <f>IF(E211=1,VLOOKUP(D211,数据导入!$B:$F,5,FALSE)*$D211,VLOOKUP(D211,数据导入!$I:$M,5,FALSE)*$D211)</f>
        <v>60</v>
      </c>
      <c r="H211">
        <f>VLOOKUP(B211,菜品数据!$H:$I,2,FALSE)</f>
        <v>4</v>
      </c>
      <c r="I211" t="str">
        <f>VLOOKUP(D211,数据导入!$P$3:$Q$9,2,FALSE)</f>
        <v>5,6</v>
      </c>
      <c r="J211" t="str">
        <f>VLOOKUP(B211,菜品输入!A:V,3,FALSE)&amp;","&amp;VLOOKUP(B211,菜品输入!A:V,8,FALSE)&amp;";"&amp;VLOOKUP(B211,菜品输入!A:V,4,FALSE)&amp;","&amp;VLOOKUP(B211,菜品输入!A:V,8,FALSE)&amp;";"&amp;VLOOKUP(B211,菜品输入!A:V,5,FALSE)&amp;","&amp;VLOOKUP(B211,菜品输入!A:V,8,FALSE)&amp;";"&amp;VLOOKUP(B211,菜品输入!A:V,6,FALSE)&amp;","&amp;VLOOKUP(B211,菜品输入!A:V,8,FALSE)&amp;";"&amp;VLOOKUP(B211,菜品输入!A:V,7,FALSE)&amp;","&amp;VLOOKUP(B211,菜品输入!A:V,8,FALSE)</f>
        <v>101010,5;102010,5;103010,5;104010,5;105010,5</v>
      </c>
    </row>
    <row r="212" spans="1:10">
      <c r="A212">
        <v>211</v>
      </c>
      <c r="B212">
        <f t="shared" si="11"/>
        <v>18</v>
      </c>
      <c r="C212">
        <f t="shared" si="13"/>
        <v>2</v>
      </c>
      <c r="D212">
        <f t="shared" si="12"/>
        <v>1</v>
      </c>
      <c r="E212" t="str">
        <f>IF(C212=1,VLOOKUP(B212,数据导入!$B:$F,2,FALSE)&amp;","&amp;VLOOKUP(B212,数据导入!$B:$F,3,FALSE)*$D212,VLOOKUP(B212,数据导入!$I:$M,2,FALSE)&amp;","&amp;VLOOKUP(B212,数据导入!$I:$M,3,FALSE)*$D212)</f>
        <v>31004,6</v>
      </c>
      <c r="F212">
        <f>IF(D212=1,VLOOKUP(C212,数据导入!$B:$F,4,FALSE)*$D212,VLOOKUP(C212,数据导入!$I:$M,4,FALSE)*$D212)</f>
        <v>160</v>
      </c>
      <c r="G212">
        <f>IF(E212=1,VLOOKUP(D212,数据导入!$B:$F,5,FALSE)*$D212,VLOOKUP(D212,数据导入!$I:$M,5,FALSE)*$D212)</f>
        <v>5</v>
      </c>
      <c r="H212">
        <f>VLOOKUP(B212,菜品数据!$H:$I,2,FALSE)</f>
        <v>4</v>
      </c>
      <c r="I212">
        <f>VLOOKUP(D212,数据导入!$P$3:$Q$9,2,FALSE)</f>
        <v>1</v>
      </c>
      <c r="J212" t="str">
        <f>VLOOKUP(B212,菜品输入!A:V,3,FALSE)&amp;","&amp;VLOOKUP(B212,菜品输入!A:V,8,FALSE)&amp;";"&amp;VLOOKUP(B212,菜品输入!A:V,4,FALSE)&amp;","&amp;VLOOKUP(B212,菜品输入!A:V,8,FALSE)&amp;";"&amp;VLOOKUP(B212,菜品输入!A:V,5,FALSE)&amp;","&amp;VLOOKUP(B212,菜品输入!A:V,8,FALSE)&amp;";"&amp;VLOOKUP(B212,菜品输入!A:V,6,FALSE)&amp;","&amp;VLOOKUP(B212,菜品输入!A:V,8,FALSE)&amp;";"&amp;VLOOKUP(B212,菜品输入!A:V,7,FALSE)&amp;","&amp;VLOOKUP(B212,菜品输入!A:V,8,FALSE)</f>
        <v>101010,5;102010,5;103010,5;104010,5;105010,5</v>
      </c>
    </row>
    <row r="213" spans="1:10">
      <c r="A213">
        <v>212</v>
      </c>
      <c r="B213">
        <f t="shared" si="11"/>
        <v>18</v>
      </c>
      <c r="C213">
        <f t="shared" si="13"/>
        <v>2</v>
      </c>
      <c r="D213">
        <f t="shared" si="12"/>
        <v>2</v>
      </c>
      <c r="E213" t="str">
        <f>IF(C213=1,VLOOKUP(B213,数据导入!$B:$F,2,FALSE)&amp;","&amp;VLOOKUP(B213,数据导入!$B:$F,3,FALSE)*$D213,VLOOKUP(B213,数据导入!$I:$M,2,FALSE)&amp;","&amp;VLOOKUP(B213,数据导入!$I:$M,3,FALSE)*$D213)</f>
        <v>31004,12</v>
      </c>
      <c r="F213">
        <f>IF(D213=1,VLOOKUP(C213,数据导入!$B:$F,4,FALSE)*$D213,VLOOKUP(C213,数据导入!$I:$M,4,FALSE)*$D213)</f>
        <v>320</v>
      </c>
      <c r="G213">
        <f>IF(E213=1,VLOOKUP(D213,数据导入!$B:$F,5,FALSE)*$D213,VLOOKUP(D213,数据导入!$I:$M,5,FALSE)*$D213)</f>
        <v>10</v>
      </c>
      <c r="H213">
        <f>VLOOKUP(B213,菜品数据!$H:$I,2,FALSE)</f>
        <v>4</v>
      </c>
      <c r="I213" t="str">
        <f>VLOOKUP(D213,数据导入!$P$3:$Q$9,2,FALSE)</f>
        <v>1,2</v>
      </c>
      <c r="J213" t="str">
        <f>VLOOKUP(B213,菜品输入!A:V,3,FALSE)&amp;","&amp;VLOOKUP(B213,菜品输入!A:V,8,FALSE)&amp;";"&amp;VLOOKUP(B213,菜品输入!A:V,4,FALSE)&amp;","&amp;VLOOKUP(B213,菜品输入!A:V,8,FALSE)&amp;";"&amp;VLOOKUP(B213,菜品输入!A:V,5,FALSE)&amp;","&amp;VLOOKUP(B213,菜品输入!A:V,8,FALSE)&amp;";"&amp;VLOOKUP(B213,菜品输入!A:V,6,FALSE)&amp;","&amp;VLOOKUP(B213,菜品输入!A:V,8,FALSE)&amp;";"&amp;VLOOKUP(B213,菜品输入!A:V,7,FALSE)&amp;","&amp;VLOOKUP(B213,菜品输入!A:V,8,FALSE)</f>
        <v>101010,5;102010,5;103010,5;104010,5;105010,5</v>
      </c>
    </row>
    <row r="214" spans="1:10">
      <c r="A214">
        <v>213</v>
      </c>
      <c r="B214">
        <f t="shared" si="11"/>
        <v>18</v>
      </c>
      <c r="C214">
        <f t="shared" si="13"/>
        <v>2</v>
      </c>
      <c r="D214">
        <f t="shared" si="12"/>
        <v>3</v>
      </c>
      <c r="E214" t="str">
        <f>IF(C214=1,VLOOKUP(B214,数据导入!$B:$F,2,FALSE)&amp;","&amp;VLOOKUP(B214,数据导入!$B:$F,3,FALSE)*$D214,VLOOKUP(B214,数据导入!$I:$M,2,FALSE)&amp;","&amp;VLOOKUP(B214,数据导入!$I:$M,3,FALSE)*$D214)</f>
        <v>31004,18</v>
      </c>
      <c r="F214">
        <f>IF(D214=1,VLOOKUP(C214,数据导入!$B:$F,4,FALSE)*$D214,VLOOKUP(C214,数据导入!$I:$M,4,FALSE)*$D214)</f>
        <v>480</v>
      </c>
      <c r="G214">
        <f>IF(E214=1,VLOOKUP(D214,数据导入!$B:$F,5,FALSE)*$D214,VLOOKUP(D214,数据导入!$I:$M,5,FALSE)*$D214)</f>
        <v>30</v>
      </c>
      <c r="H214">
        <f>VLOOKUP(B214,菜品数据!$H:$I,2,FALSE)</f>
        <v>4</v>
      </c>
      <c r="I214" t="str">
        <f>VLOOKUP(D214,数据导入!$P$3:$Q$9,2,FALSE)</f>
        <v>2,3</v>
      </c>
      <c r="J214" t="str">
        <f>VLOOKUP(B214,菜品输入!A:V,3,FALSE)&amp;","&amp;VLOOKUP(B214,菜品输入!A:V,8,FALSE)&amp;";"&amp;VLOOKUP(B214,菜品输入!A:V,4,FALSE)&amp;","&amp;VLOOKUP(B214,菜品输入!A:V,8,FALSE)&amp;";"&amp;VLOOKUP(B214,菜品输入!A:V,5,FALSE)&amp;","&amp;VLOOKUP(B214,菜品输入!A:V,8,FALSE)&amp;";"&amp;VLOOKUP(B214,菜品输入!A:V,6,FALSE)&amp;","&amp;VLOOKUP(B214,菜品输入!A:V,8,FALSE)&amp;";"&amp;VLOOKUP(B214,菜品输入!A:V,7,FALSE)&amp;","&amp;VLOOKUP(B214,菜品输入!A:V,8,FALSE)</f>
        <v>101010,5;102010,5;103010,5;104010,5;105010,5</v>
      </c>
    </row>
    <row r="215" spans="1:10">
      <c r="A215">
        <v>214</v>
      </c>
      <c r="B215">
        <f t="shared" si="11"/>
        <v>18</v>
      </c>
      <c r="C215">
        <f t="shared" si="13"/>
        <v>2</v>
      </c>
      <c r="D215">
        <f t="shared" si="12"/>
        <v>4</v>
      </c>
      <c r="E215" t="str">
        <f>IF(C215=1,VLOOKUP(B215,数据导入!$B:$F,2,FALSE)&amp;","&amp;VLOOKUP(B215,数据导入!$B:$F,3,FALSE)*$D215,VLOOKUP(B215,数据导入!$I:$M,2,FALSE)&amp;","&amp;VLOOKUP(B215,数据导入!$I:$M,3,FALSE)*$D215)</f>
        <v>31004,24</v>
      </c>
      <c r="F215">
        <f>IF(D215=1,VLOOKUP(C215,数据导入!$B:$F,4,FALSE)*$D215,VLOOKUP(C215,数据导入!$I:$M,4,FALSE)*$D215)</f>
        <v>640</v>
      </c>
      <c r="G215">
        <f>IF(E215=1,VLOOKUP(D215,数据导入!$B:$F,5,FALSE)*$D215,VLOOKUP(D215,数据导入!$I:$M,5,FALSE)*$D215)</f>
        <v>40</v>
      </c>
      <c r="H215">
        <f>VLOOKUP(B215,菜品数据!$H:$I,2,FALSE)</f>
        <v>4</v>
      </c>
      <c r="I215" t="str">
        <f>VLOOKUP(D215,数据导入!$P$3:$Q$9,2,FALSE)</f>
        <v>3,4</v>
      </c>
      <c r="J215" t="str">
        <f>VLOOKUP(B215,菜品输入!A:V,3,FALSE)&amp;","&amp;VLOOKUP(B215,菜品输入!A:V,8,FALSE)&amp;";"&amp;VLOOKUP(B215,菜品输入!A:V,4,FALSE)&amp;","&amp;VLOOKUP(B215,菜品输入!A:V,8,FALSE)&amp;";"&amp;VLOOKUP(B215,菜品输入!A:V,5,FALSE)&amp;","&amp;VLOOKUP(B215,菜品输入!A:V,8,FALSE)&amp;";"&amp;VLOOKUP(B215,菜品输入!A:V,6,FALSE)&amp;","&amp;VLOOKUP(B215,菜品输入!A:V,8,FALSE)&amp;";"&amp;VLOOKUP(B215,菜品输入!A:V,7,FALSE)&amp;","&amp;VLOOKUP(B215,菜品输入!A:V,8,FALSE)</f>
        <v>101010,5;102010,5;103010,5;104010,5;105010,5</v>
      </c>
    </row>
    <row r="216" spans="1:10">
      <c r="A216">
        <v>215</v>
      </c>
      <c r="B216">
        <f t="shared" si="11"/>
        <v>18</v>
      </c>
      <c r="C216">
        <f t="shared" si="13"/>
        <v>2</v>
      </c>
      <c r="D216">
        <f t="shared" si="12"/>
        <v>5</v>
      </c>
      <c r="E216" t="str">
        <f>IF(C216=1,VLOOKUP(B216,数据导入!$B:$F,2,FALSE)&amp;","&amp;VLOOKUP(B216,数据导入!$B:$F,3,FALSE)*$D216,VLOOKUP(B216,数据导入!$I:$M,2,FALSE)&amp;","&amp;VLOOKUP(B216,数据导入!$I:$M,3,FALSE)*$D216)</f>
        <v>31004,30</v>
      </c>
      <c r="F216">
        <f>IF(D216=1,VLOOKUP(C216,数据导入!$B:$F,4,FALSE)*$D216,VLOOKUP(C216,数据导入!$I:$M,4,FALSE)*$D216)</f>
        <v>800</v>
      </c>
      <c r="G216">
        <f>IF(E216=1,VLOOKUP(D216,数据导入!$B:$F,5,FALSE)*$D216,VLOOKUP(D216,数据导入!$I:$M,5,FALSE)*$D216)</f>
        <v>50</v>
      </c>
      <c r="H216">
        <f>VLOOKUP(B216,菜品数据!$H:$I,2,FALSE)</f>
        <v>4</v>
      </c>
      <c r="I216" t="str">
        <f>VLOOKUP(D216,数据导入!$P$3:$Q$9,2,FALSE)</f>
        <v>4,5</v>
      </c>
      <c r="J216" t="str">
        <f>VLOOKUP(B216,菜品输入!A:V,3,FALSE)&amp;","&amp;VLOOKUP(B216,菜品输入!A:V,8,FALSE)&amp;";"&amp;VLOOKUP(B216,菜品输入!A:V,4,FALSE)&amp;","&amp;VLOOKUP(B216,菜品输入!A:V,8,FALSE)&amp;";"&amp;VLOOKUP(B216,菜品输入!A:V,5,FALSE)&amp;","&amp;VLOOKUP(B216,菜品输入!A:V,8,FALSE)&amp;";"&amp;VLOOKUP(B216,菜品输入!A:V,6,FALSE)&amp;","&amp;VLOOKUP(B216,菜品输入!A:V,8,FALSE)&amp;";"&amp;VLOOKUP(B216,菜品输入!A:V,7,FALSE)&amp;","&amp;VLOOKUP(B216,菜品输入!A:V,8,FALSE)</f>
        <v>101010,5;102010,5;103010,5;104010,5;105010,5</v>
      </c>
    </row>
    <row r="217" spans="1:10">
      <c r="A217">
        <v>216</v>
      </c>
      <c r="B217">
        <f t="shared" si="11"/>
        <v>18</v>
      </c>
      <c r="C217">
        <f t="shared" si="13"/>
        <v>2</v>
      </c>
      <c r="D217">
        <f t="shared" si="12"/>
        <v>6</v>
      </c>
      <c r="E217" t="str">
        <f>IF(C217=1,VLOOKUP(B217,数据导入!$B:$F,2,FALSE)&amp;","&amp;VLOOKUP(B217,数据导入!$B:$F,3,FALSE)*$D217,VLOOKUP(B217,数据导入!$I:$M,2,FALSE)&amp;","&amp;VLOOKUP(B217,数据导入!$I:$M,3,FALSE)*$D217)</f>
        <v>31004,36</v>
      </c>
      <c r="F217">
        <f>IF(D217=1,VLOOKUP(C217,数据导入!$B:$F,4,FALSE)*$D217,VLOOKUP(C217,数据导入!$I:$M,4,FALSE)*$D217)</f>
        <v>960</v>
      </c>
      <c r="G217">
        <f>IF(E217=1,VLOOKUP(D217,数据导入!$B:$F,5,FALSE)*$D217,VLOOKUP(D217,数据导入!$I:$M,5,FALSE)*$D217)</f>
        <v>60</v>
      </c>
      <c r="H217">
        <f>VLOOKUP(B217,菜品数据!$H:$I,2,FALSE)</f>
        <v>4</v>
      </c>
      <c r="I217" t="str">
        <f>VLOOKUP(D217,数据导入!$P$3:$Q$9,2,FALSE)</f>
        <v>5,6</v>
      </c>
      <c r="J217" t="str">
        <f>VLOOKUP(B217,菜品输入!A:V,3,FALSE)&amp;","&amp;VLOOKUP(B217,菜品输入!A:V,8,FALSE)&amp;";"&amp;VLOOKUP(B217,菜品输入!A:V,4,FALSE)&amp;","&amp;VLOOKUP(B217,菜品输入!A:V,8,FALSE)&amp;";"&amp;VLOOKUP(B217,菜品输入!A:V,5,FALSE)&amp;","&amp;VLOOKUP(B217,菜品输入!A:V,8,FALSE)&amp;";"&amp;VLOOKUP(B217,菜品输入!A:V,6,FALSE)&amp;","&amp;VLOOKUP(B217,菜品输入!A:V,8,FALSE)&amp;";"&amp;VLOOKUP(B217,菜品输入!A:V,7,FALSE)&amp;","&amp;VLOOKUP(B217,菜品输入!A:V,8,FALSE)</f>
        <v>101010,5;102010,5;103010,5;104010,5;105010,5</v>
      </c>
    </row>
    <row r="218" spans="1:10">
      <c r="A218">
        <v>217</v>
      </c>
      <c r="B218">
        <f t="shared" si="11"/>
        <v>19</v>
      </c>
      <c r="C218">
        <f t="shared" si="13"/>
        <v>1</v>
      </c>
      <c r="D218">
        <f t="shared" si="12"/>
        <v>1</v>
      </c>
      <c r="E218" t="str">
        <f>IF(C218=1,VLOOKUP(B218,数据导入!$B:$F,2,FALSE)&amp;","&amp;VLOOKUP(B218,数据导入!$B:$F,3,FALSE)*$D218,VLOOKUP(B218,数据导入!$I:$M,2,FALSE)&amp;","&amp;VLOOKUP(B218,数据导入!$I:$M,3,FALSE)*$D218)</f>
        <v>30004,7</v>
      </c>
      <c r="F218">
        <f>IF(D218=1,VLOOKUP(C218,数据导入!$B:$F,4,FALSE)*$D218,VLOOKUP(C218,数据导入!$I:$M,4,FALSE)*$D218)</f>
        <v>70</v>
      </c>
      <c r="G218">
        <f>IF(E218=1,VLOOKUP(D218,数据导入!$B:$F,5,FALSE)*$D218,VLOOKUP(D218,数据导入!$I:$M,5,FALSE)*$D218)</f>
        <v>5</v>
      </c>
      <c r="H218">
        <f>VLOOKUP(B218,菜品数据!$H:$I,2,FALSE)</f>
        <v>4</v>
      </c>
      <c r="I218">
        <f>VLOOKUP(D218,数据导入!$P$3:$Q$9,2,FALSE)</f>
        <v>1</v>
      </c>
      <c r="J218" t="str">
        <f>VLOOKUP(B218,菜品输入!A:V,3,FALSE)&amp;","&amp;VLOOKUP(B218,菜品输入!A:V,8,FALSE)&amp;";"&amp;VLOOKUP(B218,菜品输入!A:V,4,FALSE)&amp;","&amp;VLOOKUP(B218,菜品输入!A:V,8,FALSE)&amp;";"&amp;VLOOKUP(B218,菜品输入!A:V,5,FALSE)&amp;","&amp;VLOOKUP(B218,菜品输入!A:V,8,FALSE)&amp;";"&amp;VLOOKUP(B218,菜品输入!A:V,6,FALSE)&amp;","&amp;VLOOKUP(B218,菜品输入!A:V,8,FALSE)&amp;";"&amp;VLOOKUP(B218,菜品输入!A:V,7,FALSE)&amp;","&amp;VLOOKUP(B218,菜品输入!A:V,8,FALSE)</f>
        <v>101010,5;102010,5;103010,5;104010,5;105010,5</v>
      </c>
    </row>
    <row r="219" spans="1:10">
      <c r="A219">
        <v>218</v>
      </c>
      <c r="B219">
        <f t="shared" si="11"/>
        <v>19</v>
      </c>
      <c r="C219">
        <f t="shared" si="13"/>
        <v>1</v>
      </c>
      <c r="D219">
        <f t="shared" si="12"/>
        <v>2</v>
      </c>
      <c r="E219" t="str">
        <f>IF(C219=1,VLOOKUP(B219,数据导入!$B:$F,2,FALSE)&amp;","&amp;VLOOKUP(B219,数据导入!$B:$F,3,FALSE)*$D219,VLOOKUP(B219,数据导入!$I:$M,2,FALSE)&amp;","&amp;VLOOKUP(B219,数据导入!$I:$M,3,FALSE)*$D219)</f>
        <v>30004,14</v>
      </c>
      <c r="F219">
        <f>IF(D219=1,VLOOKUP(C219,数据导入!$B:$F,4,FALSE)*$D219,VLOOKUP(C219,数据导入!$I:$M,4,FALSE)*$D219)</f>
        <v>140</v>
      </c>
      <c r="G219">
        <f>IF(E219=1,VLOOKUP(D219,数据导入!$B:$F,5,FALSE)*$D219,VLOOKUP(D219,数据导入!$I:$M,5,FALSE)*$D219)</f>
        <v>10</v>
      </c>
      <c r="H219">
        <f>VLOOKUP(B219,菜品数据!$H:$I,2,FALSE)</f>
        <v>4</v>
      </c>
      <c r="I219" t="str">
        <f>VLOOKUP(D219,数据导入!$P$3:$Q$9,2,FALSE)</f>
        <v>1,2</v>
      </c>
      <c r="J219" t="str">
        <f>VLOOKUP(B219,菜品输入!A:V,3,FALSE)&amp;","&amp;VLOOKUP(B219,菜品输入!A:V,8,FALSE)&amp;";"&amp;VLOOKUP(B219,菜品输入!A:V,4,FALSE)&amp;","&amp;VLOOKUP(B219,菜品输入!A:V,8,FALSE)&amp;";"&amp;VLOOKUP(B219,菜品输入!A:V,5,FALSE)&amp;","&amp;VLOOKUP(B219,菜品输入!A:V,8,FALSE)&amp;";"&amp;VLOOKUP(B219,菜品输入!A:V,6,FALSE)&amp;","&amp;VLOOKUP(B219,菜品输入!A:V,8,FALSE)&amp;";"&amp;VLOOKUP(B219,菜品输入!A:V,7,FALSE)&amp;","&amp;VLOOKUP(B219,菜品输入!A:V,8,FALSE)</f>
        <v>101010,5;102010,5;103010,5;104010,5;105010,5</v>
      </c>
    </row>
    <row r="220" spans="1:10">
      <c r="A220">
        <v>219</v>
      </c>
      <c r="B220">
        <f t="shared" si="11"/>
        <v>19</v>
      </c>
      <c r="C220">
        <f t="shared" si="13"/>
        <v>1</v>
      </c>
      <c r="D220">
        <f t="shared" si="12"/>
        <v>3</v>
      </c>
      <c r="E220" t="str">
        <f>IF(C220=1,VLOOKUP(B220,数据导入!$B:$F,2,FALSE)&amp;","&amp;VLOOKUP(B220,数据导入!$B:$F,3,FALSE)*$D220,VLOOKUP(B220,数据导入!$I:$M,2,FALSE)&amp;","&amp;VLOOKUP(B220,数据导入!$I:$M,3,FALSE)*$D220)</f>
        <v>30004,21</v>
      </c>
      <c r="F220">
        <f>IF(D220=1,VLOOKUP(C220,数据导入!$B:$F,4,FALSE)*$D220,VLOOKUP(C220,数据导入!$I:$M,4,FALSE)*$D220)</f>
        <v>210</v>
      </c>
      <c r="G220">
        <f>IF(E220=1,VLOOKUP(D220,数据导入!$B:$F,5,FALSE)*$D220,VLOOKUP(D220,数据导入!$I:$M,5,FALSE)*$D220)</f>
        <v>30</v>
      </c>
      <c r="H220">
        <f>VLOOKUP(B220,菜品数据!$H:$I,2,FALSE)</f>
        <v>4</v>
      </c>
      <c r="I220" t="str">
        <f>VLOOKUP(D220,数据导入!$P$3:$Q$9,2,FALSE)</f>
        <v>2,3</v>
      </c>
      <c r="J220" t="str">
        <f>VLOOKUP(B220,菜品输入!A:V,3,FALSE)&amp;","&amp;VLOOKUP(B220,菜品输入!A:V,8,FALSE)&amp;";"&amp;VLOOKUP(B220,菜品输入!A:V,4,FALSE)&amp;","&amp;VLOOKUP(B220,菜品输入!A:V,8,FALSE)&amp;";"&amp;VLOOKUP(B220,菜品输入!A:V,5,FALSE)&amp;","&amp;VLOOKUP(B220,菜品输入!A:V,8,FALSE)&amp;";"&amp;VLOOKUP(B220,菜品输入!A:V,6,FALSE)&amp;","&amp;VLOOKUP(B220,菜品输入!A:V,8,FALSE)&amp;";"&amp;VLOOKUP(B220,菜品输入!A:V,7,FALSE)&amp;","&amp;VLOOKUP(B220,菜品输入!A:V,8,FALSE)</f>
        <v>101010,5;102010,5;103010,5;104010,5;105010,5</v>
      </c>
    </row>
    <row r="221" spans="1:10">
      <c r="A221">
        <v>220</v>
      </c>
      <c r="B221">
        <f t="shared" ref="B221:B249" si="14">B209+1</f>
        <v>19</v>
      </c>
      <c r="C221">
        <f t="shared" si="13"/>
        <v>1</v>
      </c>
      <c r="D221">
        <f t="shared" si="12"/>
        <v>4</v>
      </c>
      <c r="E221" t="str">
        <f>IF(C221=1,VLOOKUP(B221,数据导入!$B:$F,2,FALSE)&amp;","&amp;VLOOKUP(B221,数据导入!$B:$F,3,FALSE)*$D221,VLOOKUP(B221,数据导入!$I:$M,2,FALSE)&amp;","&amp;VLOOKUP(B221,数据导入!$I:$M,3,FALSE)*$D221)</f>
        <v>30004,28</v>
      </c>
      <c r="F221">
        <f>IF(D221=1,VLOOKUP(C221,数据导入!$B:$F,4,FALSE)*$D221,VLOOKUP(C221,数据导入!$I:$M,4,FALSE)*$D221)</f>
        <v>280</v>
      </c>
      <c r="G221">
        <f>IF(E221=1,VLOOKUP(D221,数据导入!$B:$F,5,FALSE)*$D221,VLOOKUP(D221,数据导入!$I:$M,5,FALSE)*$D221)</f>
        <v>40</v>
      </c>
      <c r="H221">
        <f>VLOOKUP(B221,菜品数据!$H:$I,2,FALSE)</f>
        <v>4</v>
      </c>
      <c r="I221" t="str">
        <f>VLOOKUP(D221,数据导入!$P$3:$Q$9,2,FALSE)</f>
        <v>3,4</v>
      </c>
      <c r="J221" t="str">
        <f>VLOOKUP(B221,菜品输入!A:V,3,FALSE)&amp;","&amp;VLOOKUP(B221,菜品输入!A:V,8,FALSE)&amp;";"&amp;VLOOKUP(B221,菜品输入!A:V,4,FALSE)&amp;","&amp;VLOOKUP(B221,菜品输入!A:V,8,FALSE)&amp;";"&amp;VLOOKUP(B221,菜品输入!A:V,5,FALSE)&amp;","&amp;VLOOKUP(B221,菜品输入!A:V,8,FALSE)&amp;";"&amp;VLOOKUP(B221,菜品输入!A:V,6,FALSE)&amp;","&amp;VLOOKUP(B221,菜品输入!A:V,8,FALSE)&amp;";"&amp;VLOOKUP(B221,菜品输入!A:V,7,FALSE)&amp;","&amp;VLOOKUP(B221,菜品输入!A:V,8,FALSE)</f>
        <v>101010,5;102010,5;103010,5;104010,5;105010,5</v>
      </c>
    </row>
    <row r="222" spans="1:10">
      <c r="A222">
        <v>221</v>
      </c>
      <c r="B222">
        <f t="shared" si="14"/>
        <v>19</v>
      </c>
      <c r="C222">
        <f t="shared" si="13"/>
        <v>1</v>
      </c>
      <c r="D222">
        <f t="shared" si="12"/>
        <v>5</v>
      </c>
      <c r="E222" t="str">
        <f>IF(C222=1,VLOOKUP(B222,数据导入!$B:$F,2,FALSE)&amp;","&amp;VLOOKUP(B222,数据导入!$B:$F,3,FALSE)*$D222,VLOOKUP(B222,数据导入!$I:$M,2,FALSE)&amp;","&amp;VLOOKUP(B222,数据导入!$I:$M,3,FALSE)*$D222)</f>
        <v>30004,35</v>
      </c>
      <c r="F222">
        <f>IF(D222=1,VLOOKUP(C222,数据导入!$B:$F,4,FALSE)*$D222,VLOOKUP(C222,数据导入!$I:$M,4,FALSE)*$D222)</f>
        <v>350</v>
      </c>
      <c r="G222">
        <f>IF(E222=1,VLOOKUP(D222,数据导入!$B:$F,5,FALSE)*$D222,VLOOKUP(D222,数据导入!$I:$M,5,FALSE)*$D222)</f>
        <v>50</v>
      </c>
      <c r="H222">
        <f>VLOOKUP(B222,菜品数据!$H:$I,2,FALSE)</f>
        <v>4</v>
      </c>
      <c r="I222" t="str">
        <f>VLOOKUP(D222,数据导入!$P$3:$Q$9,2,FALSE)</f>
        <v>4,5</v>
      </c>
      <c r="J222" t="str">
        <f>VLOOKUP(B222,菜品输入!A:V,3,FALSE)&amp;","&amp;VLOOKUP(B222,菜品输入!A:V,8,FALSE)&amp;";"&amp;VLOOKUP(B222,菜品输入!A:V,4,FALSE)&amp;","&amp;VLOOKUP(B222,菜品输入!A:V,8,FALSE)&amp;";"&amp;VLOOKUP(B222,菜品输入!A:V,5,FALSE)&amp;","&amp;VLOOKUP(B222,菜品输入!A:V,8,FALSE)&amp;";"&amp;VLOOKUP(B222,菜品输入!A:V,6,FALSE)&amp;","&amp;VLOOKUP(B222,菜品输入!A:V,8,FALSE)&amp;";"&amp;VLOOKUP(B222,菜品输入!A:V,7,FALSE)&amp;","&amp;VLOOKUP(B222,菜品输入!A:V,8,FALSE)</f>
        <v>101010,5;102010,5;103010,5;104010,5;105010,5</v>
      </c>
    </row>
    <row r="223" spans="1:10">
      <c r="A223">
        <v>222</v>
      </c>
      <c r="B223">
        <f t="shared" si="14"/>
        <v>19</v>
      </c>
      <c r="C223">
        <f t="shared" si="13"/>
        <v>1</v>
      </c>
      <c r="D223">
        <f t="shared" si="12"/>
        <v>6</v>
      </c>
      <c r="E223" t="str">
        <f>IF(C223=1,VLOOKUP(B223,数据导入!$B:$F,2,FALSE)&amp;","&amp;VLOOKUP(B223,数据导入!$B:$F,3,FALSE)*$D223,VLOOKUP(B223,数据导入!$I:$M,2,FALSE)&amp;","&amp;VLOOKUP(B223,数据导入!$I:$M,3,FALSE)*$D223)</f>
        <v>30004,42</v>
      </c>
      <c r="F223">
        <f>IF(D223=1,VLOOKUP(C223,数据导入!$B:$F,4,FALSE)*$D223,VLOOKUP(C223,数据导入!$I:$M,4,FALSE)*$D223)</f>
        <v>420</v>
      </c>
      <c r="G223">
        <f>IF(E223=1,VLOOKUP(D223,数据导入!$B:$F,5,FALSE)*$D223,VLOOKUP(D223,数据导入!$I:$M,5,FALSE)*$D223)</f>
        <v>60</v>
      </c>
      <c r="H223">
        <f>VLOOKUP(B223,菜品数据!$H:$I,2,FALSE)</f>
        <v>4</v>
      </c>
      <c r="I223" t="str">
        <f>VLOOKUP(D223,数据导入!$P$3:$Q$9,2,FALSE)</f>
        <v>5,6</v>
      </c>
      <c r="J223" t="str">
        <f>VLOOKUP(B223,菜品输入!A:V,3,FALSE)&amp;","&amp;VLOOKUP(B223,菜品输入!A:V,8,FALSE)&amp;";"&amp;VLOOKUP(B223,菜品输入!A:V,4,FALSE)&amp;","&amp;VLOOKUP(B223,菜品输入!A:V,8,FALSE)&amp;";"&amp;VLOOKUP(B223,菜品输入!A:V,5,FALSE)&amp;","&amp;VLOOKUP(B223,菜品输入!A:V,8,FALSE)&amp;";"&amp;VLOOKUP(B223,菜品输入!A:V,6,FALSE)&amp;","&amp;VLOOKUP(B223,菜品输入!A:V,8,FALSE)&amp;";"&amp;VLOOKUP(B223,菜品输入!A:V,7,FALSE)&amp;","&amp;VLOOKUP(B223,菜品输入!A:V,8,FALSE)</f>
        <v>101010,5;102010,5;103010,5;104010,5;105010,5</v>
      </c>
    </row>
    <row r="224" spans="1:10">
      <c r="A224">
        <v>223</v>
      </c>
      <c r="B224">
        <f t="shared" si="14"/>
        <v>19</v>
      </c>
      <c r="C224">
        <f t="shared" si="13"/>
        <v>2</v>
      </c>
      <c r="D224">
        <f t="shared" si="12"/>
        <v>1</v>
      </c>
      <c r="E224" t="str">
        <f>IF(C224=1,VLOOKUP(B224,数据导入!$B:$F,2,FALSE)&amp;","&amp;VLOOKUP(B224,数据导入!$B:$F,3,FALSE)*$D224,VLOOKUP(B224,数据导入!$I:$M,2,FALSE)&amp;","&amp;VLOOKUP(B224,数据导入!$I:$M,3,FALSE)*$D224)</f>
        <v>31004,7</v>
      </c>
      <c r="F224">
        <f>IF(D224=1,VLOOKUP(C224,数据导入!$B:$F,4,FALSE)*$D224,VLOOKUP(C224,数据导入!$I:$M,4,FALSE)*$D224)</f>
        <v>160</v>
      </c>
      <c r="G224">
        <f>IF(E224=1,VLOOKUP(D224,数据导入!$B:$F,5,FALSE)*$D224,VLOOKUP(D224,数据导入!$I:$M,5,FALSE)*$D224)</f>
        <v>5</v>
      </c>
      <c r="H224">
        <f>VLOOKUP(B224,菜品数据!$H:$I,2,FALSE)</f>
        <v>4</v>
      </c>
      <c r="I224">
        <f>VLOOKUP(D224,数据导入!$P$3:$Q$9,2,FALSE)</f>
        <v>1</v>
      </c>
      <c r="J224" t="str">
        <f>VLOOKUP(B224,菜品输入!A:V,3,FALSE)&amp;","&amp;VLOOKUP(B224,菜品输入!A:V,8,FALSE)&amp;";"&amp;VLOOKUP(B224,菜品输入!A:V,4,FALSE)&amp;","&amp;VLOOKUP(B224,菜品输入!A:V,8,FALSE)&amp;";"&amp;VLOOKUP(B224,菜品输入!A:V,5,FALSE)&amp;","&amp;VLOOKUP(B224,菜品输入!A:V,8,FALSE)&amp;";"&amp;VLOOKUP(B224,菜品输入!A:V,6,FALSE)&amp;","&amp;VLOOKUP(B224,菜品输入!A:V,8,FALSE)&amp;";"&amp;VLOOKUP(B224,菜品输入!A:V,7,FALSE)&amp;","&amp;VLOOKUP(B224,菜品输入!A:V,8,FALSE)</f>
        <v>101010,5;102010,5;103010,5;104010,5;105010,5</v>
      </c>
    </row>
    <row r="225" spans="1:10">
      <c r="A225">
        <v>224</v>
      </c>
      <c r="B225">
        <f t="shared" si="14"/>
        <v>19</v>
      </c>
      <c r="C225">
        <f t="shared" si="13"/>
        <v>2</v>
      </c>
      <c r="D225">
        <f t="shared" si="12"/>
        <v>2</v>
      </c>
      <c r="E225" t="str">
        <f>IF(C225=1,VLOOKUP(B225,数据导入!$B:$F,2,FALSE)&amp;","&amp;VLOOKUP(B225,数据导入!$B:$F,3,FALSE)*$D225,VLOOKUP(B225,数据导入!$I:$M,2,FALSE)&amp;","&amp;VLOOKUP(B225,数据导入!$I:$M,3,FALSE)*$D225)</f>
        <v>31004,14</v>
      </c>
      <c r="F225">
        <f>IF(D225=1,VLOOKUP(C225,数据导入!$B:$F,4,FALSE)*$D225,VLOOKUP(C225,数据导入!$I:$M,4,FALSE)*$D225)</f>
        <v>320</v>
      </c>
      <c r="G225">
        <f>IF(E225=1,VLOOKUP(D225,数据导入!$B:$F,5,FALSE)*$D225,VLOOKUP(D225,数据导入!$I:$M,5,FALSE)*$D225)</f>
        <v>10</v>
      </c>
      <c r="H225">
        <f>VLOOKUP(B225,菜品数据!$H:$I,2,FALSE)</f>
        <v>4</v>
      </c>
      <c r="I225" t="str">
        <f>VLOOKUP(D225,数据导入!$P$3:$Q$9,2,FALSE)</f>
        <v>1,2</v>
      </c>
      <c r="J225" t="str">
        <f>VLOOKUP(B225,菜品输入!A:V,3,FALSE)&amp;","&amp;VLOOKUP(B225,菜品输入!A:V,8,FALSE)&amp;";"&amp;VLOOKUP(B225,菜品输入!A:V,4,FALSE)&amp;","&amp;VLOOKUP(B225,菜品输入!A:V,8,FALSE)&amp;";"&amp;VLOOKUP(B225,菜品输入!A:V,5,FALSE)&amp;","&amp;VLOOKUP(B225,菜品输入!A:V,8,FALSE)&amp;";"&amp;VLOOKUP(B225,菜品输入!A:V,6,FALSE)&amp;","&amp;VLOOKUP(B225,菜品输入!A:V,8,FALSE)&amp;";"&amp;VLOOKUP(B225,菜品输入!A:V,7,FALSE)&amp;","&amp;VLOOKUP(B225,菜品输入!A:V,8,FALSE)</f>
        <v>101010,5;102010,5;103010,5;104010,5;105010,5</v>
      </c>
    </row>
    <row r="226" spans="1:10">
      <c r="A226">
        <v>225</v>
      </c>
      <c r="B226">
        <f t="shared" si="14"/>
        <v>19</v>
      </c>
      <c r="C226">
        <f t="shared" si="13"/>
        <v>2</v>
      </c>
      <c r="D226">
        <f t="shared" si="12"/>
        <v>3</v>
      </c>
      <c r="E226" t="str">
        <f>IF(C226=1,VLOOKUP(B226,数据导入!$B:$F,2,FALSE)&amp;","&amp;VLOOKUP(B226,数据导入!$B:$F,3,FALSE)*$D226,VLOOKUP(B226,数据导入!$I:$M,2,FALSE)&amp;","&amp;VLOOKUP(B226,数据导入!$I:$M,3,FALSE)*$D226)</f>
        <v>31004,21</v>
      </c>
      <c r="F226">
        <f>IF(D226=1,VLOOKUP(C226,数据导入!$B:$F,4,FALSE)*$D226,VLOOKUP(C226,数据导入!$I:$M,4,FALSE)*$D226)</f>
        <v>480</v>
      </c>
      <c r="G226">
        <f>IF(E226=1,VLOOKUP(D226,数据导入!$B:$F,5,FALSE)*$D226,VLOOKUP(D226,数据导入!$I:$M,5,FALSE)*$D226)</f>
        <v>30</v>
      </c>
      <c r="H226">
        <f>VLOOKUP(B226,菜品数据!$H:$I,2,FALSE)</f>
        <v>4</v>
      </c>
      <c r="I226" t="str">
        <f>VLOOKUP(D226,数据导入!$P$3:$Q$9,2,FALSE)</f>
        <v>2,3</v>
      </c>
      <c r="J226" t="str">
        <f>VLOOKUP(B226,菜品输入!A:V,3,FALSE)&amp;","&amp;VLOOKUP(B226,菜品输入!A:V,8,FALSE)&amp;";"&amp;VLOOKUP(B226,菜品输入!A:V,4,FALSE)&amp;","&amp;VLOOKUP(B226,菜品输入!A:V,8,FALSE)&amp;";"&amp;VLOOKUP(B226,菜品输入!A:V,5,FALSE)&amp;","&amp;VLOOKUP(B226,菜品输入!A:V,8,FALSE)&amp;";"&amp;VLOOKUP(B226,菜品输入!A:V,6,FALSE)&amp;","&amp;VLOOKUP(B226,菜品输入!A:V,8,FALSE)&amp;";"&amp;VLOOKUP(B226,菜品输入!A:V,7,FALSE)&amp;","&amp;VLOOKUP(B226,菜品输入!A:V,8,FALSE)</f>
        <v>101010,5;102010,5;103010,5;104010,5;105010,5</v>
      </c>
    </row>
    <row r="227" spans="1:10">
      <c r="A227">
        <v>226</v>
      </c>
      <c r="B227">
        <f t="shared" si="14"/>
        <v>19</v>
      </c>
      <c r="C227">
        <f t="shared" si="13"/>
        <v>2</v>
      </c>
      <c r="D227">
        <f t="shared" si="12"/>
        <v>4</v>
      </c>
      <c r="E227" t="str">
        <f>IF(C227=1,VLOOKUP(B227,数据导入!$B:$F,2,FALSE)&amp;","&amp;VLOOKUP(B227,数据导入!$B:$F,3,FALSE)*$D227,VLOOKUP(B227,数据导入!$I:$M,2,FALSE)&amp;","&amp;VLOOKUP(B227,数据导入!$I:$M,3,FALSE)*$D227)</f>
        <v>31004,28</v>
      </c>
      <c r="F227">
        <f>IF(D227=1,VLOOKUP(C227,数据导入!$B:$F,4,FALSE)*$D227,VLOOKUP(C227,数据导入!$I:$M,4,FALSE)*$D227)</f>
        <v>640</v>
      </c>
      <c r="G227">
        <f>IF(E227=1,VLOOKUP(D227,数据导入!$B:$F,5,FALSE)*$D227,VLOOKUP(D227,数据导入!$I:$M,5,FALSE)*$D227)</f>
        <v>40</v>
      </c>
      <c r="H227">
        <f>VLOOKUP(B227,菜品数据!$H:$I,2,FALSE)</f>
        <v>4</v>
      </c>
      <c r="I227" t="str">
        <f>VLOOKUP(D227,数据导入!$P$3:$Q$9,2,FALSE)</f>
        <v>3,4</v>
      </c>
      <c r="J227" t="str">
        <f>VLOOKUP(B227,菜品输入!A:V,3,FALSE)&amp;","&amp;VLOOKUP(B227,菜品输入!A:V,8,FALSE)&amp;";"&amp;VLOOKUP(B227,菜品输入!A:V,4,FALSE)&amp;","&amp;VLOOKUP(B227,菜品输入!A:V,8,FALSE)&amp;";"&amp;VLOOKUP(B227,菜品输入!A:V,5,FALSE)&amp;","&amp;VLOOKUP(B227,菜品输入!A:V,8,FALSE)&amp;";"&amp;VLOOKUP(B227,菜品输入!A:V,6,FALSE)&amp;","&amp;VLOOKUP(B227,菜品输入!A:V,8,FALSE)&amp;";"&amp;VLOOKUP(B227,菜品输入!A:V,7,FALSE)&amp;","&amp;VLOOKUP(B227,菜品输入!A:V,8,FALSE)</f>
        <v>101010,5;102010,5;103010,5;104010,5;105010,5</v>
      </c>
    </row>
    <row r="228" spans="1:10">
      <c r="A228">
        <v>227</v>
      </c>
      <c r="B228">
        <f t="shared" si="14"/>
        <v>19</v>
      </c>
      <c r="C228">
        <f t="shared" si="13"/>
        <v>2</v>
      </c>
      <c r="D228">
        <f t="shared" si="12"/>
        <v>5</v>
      </c>
      <c r="E228" t="str">
        <f>IF(C228=1,VLOOKUP(B228,数据导入!$B:$F,2,FALSE)&amp;","&amp;VLOOKUP(B228,数据导入!$B:$F,3,FALSE)*$D228,VLOOKUP(B228,数据导入!$I:$M,2,FALSE)&amp;","&amp;VLOOKUP(B228,数据导入!$I:$M,3,FALSE)*$D228)</f>
        <v>31004,35</v>
      </c>
      <c r="F228">
        <f>IF(D228=1,VLOOKUP(C228,数据导入!$B:$F,4,FALSE)*$D228,VLOOKUP(C228,数据导入!$I:$M,4,FALSE)*$D228)</f>
        <v>800</v>
      </c>
      <c r="G228">
        <f>IF(E228=1,VLOOKUP(D228,数据导入!$B:$F,5,FALSE)*$D228,VLOOKUP(D228,数据导入!$I:$M,5,FALSE)*$D228)</f>
        <v>50</v>
      </c>
      <c r="H228">
        <f>VLOOKUP(B228,菜品数据!$H:$I,2,FALSE)</f>
        <v>4</v>
      </c>
      <c r="I228" t="str">
        <f>VLOOKUP(D228,数据导入!$P$3:$Q$9,2,FALSE)</f>
        <v>4,5</v>
      </c>
      <c r="J228" t="str">
        <f>VLOOKUP(B228,菜品输入!A:V,3,FALSE)&amp;","&amp;VLOOKUP(B228,菜品输入!A:V,8,FALSE)&amp;";"&amp;VLOOKUP(B228,菜品输入!A:V,4,FALSE)&amp;","&amp;VLOOKUP(B228,菜品输入!A:V,8,FALSE)&amp;";"&amp;VLOOKUP(B228,菜品输入!A:V,5,FALSE)&amp;","&amp;VLOOKUP(B228,菜品输入!A:V,8,FALSE)&amp;";"&amp;VLOOKUP(B228,菜品输入!A:V,6,FALSE)&amp;","&amp;VLOOKUP(B228,菜品输入!A:V,8,FALSE)&amp;";"&amp;VLOOKUP(B228,菜品输入!A:V,7,FALSE)&amp;","&amp;VLOOKUP(B228,菜品输入!A:V,8,FALSE)</f>
        <v>101010,5;102010,5;103010,5;104010,5;105010,5</v>
      </c>
    </row>
    <row r="229" spans="1:10">
      <c r="A229">
        <v>228</v>
      </c>
      <c r="B229">
        <f t="shared" si="14"/>
        <v>19</v>
      </c>
      <c r="C229">
        <f t="shared" si="13"/>
        <v>2</v>
      </c>
      <c r="D229">
        <f t="shared" si="12"/>
        <v>6</v>
      </c>
      <c r="E229" t="str">
        <f>IF(C229=1,VLOOKUP(B229,数据导入!$B:$F,2,FALSE)&amp;","&amp;VLOOKUP(B229,数据导入!$B:$F,3,FALSE)*$D229,VLOOKUP(B229,数据导入!$I:$M,2,FALSE)&amp;","&amp;VLOOKUP(B229,数据导入!$I:$M,3,FALSE)*$D229)</f>
        <v>31004,42</v>
      </c>
      <c r="F229">
        <f>IF(D229=1,VLOOKUP(C229,数据导入!$B:$F,4,FALSE)*$D229,VLOOKUP(C229,数据导入!$I:$M,4,FALSE)*$D229)</f>
        <v>960</v>
      </c>
      <c r="G229">
        <f>IF(E229=1,VLOOKUP(D229,数据导入!$B:$F,5,FALSE)*$D229,VLOOKUP(D229,数据导入!$I:$M,5,FALSE)*$D229)</f>
        <v>60</v>
      </c>
      <c r="H229">
        <f>VLOOKUP(B229,菜品数据!$H:$I,2,FALSE)</f>
        <v>4</v>
      </c>
      <c r="I229" t="str">
        <f>VLOOKUP(D229,数据导入!$P$3:$Q$9,2,FALSE)</f>
        <v>5,6</v>
      </c>
      <c r="J229" t="str">
        <f>VLOOKUP(B229,菜品输入!A:V,3,FALSE)&amp;","&amp;VLOOKUP(B229,菜品输入!A:V,8,FALSE)&amp;";"&amp;VLOOKUP(B229,菜品输入!A:V,4,FALSE)&amp;","&amp;VLOOKUP(B229,菜品输入!A:V,8,FALSE)&amp;";"&amp;VLOOKUP(B229,菜品输入!A:V,5,FALSE)&amp;","&amp;VLOOKUP(B229,菜品输入!A:V,8,FALSE)&amp;";"&amp;VLOOKUP(B229,菜品输入!A:V,6,FALSE)&amp;","&amp;VLOOKUP(B229,菜品输入!A:V,8,FALSE)&amp;";"&amp;VLOOKUP(B229,菜品输入!A:V,7,FALSE)&amp;","&amp;VLOOKUP(B229,菜品输入!A:V,8,FALSE)</f>
        <v>101010,5;102010,5;103010,5;104010,5;105010,5</v>
      </c>
    </row>
    <row r="230" spans="1:10">
      <c r="A230">
        <v>229</v>
      </c>
      <c r="B230">
        <f t="shared" si="14"/>
        <v>20</v>
      </c>
      <c r="C230">
        <f t="shared" si="13"/>
        <v>1</v>
      </c>
      <c r="D230">
        <f t="shared" si="12"/>
        <v>1</v>
      </c>
      <c r="E230" t="str">
        <f>IF(C230=1,VLOOKUP(B230,数据导入!$B:$F,2,FALSE)&amp;","&amp;VLOOKUP(B230,数据导入!$B:$F,3,FALSE)*$D230,VLOOKUP(B230,数据导入!$I:$M,2,FALSE)&amp;","&amp;VLOOKUP(B230,数据导入!$I:$M,3,FALSE)*$D230)</f>
        <v>30004,7</v>
      </c>
      <c r="F230">
        <f>IF(D230=1,VLOOKUP(C230,数据导入!$B:$F,4,FALSE)*$D230,VLOOKUP(C230,数据导入!$I:$M,4,FALSE)*$D230)</f>
        <v>70</v>
      </c>
      <c r="G230">
        <f>IF(E230=1,VLOOKUP(D230,数据导入!$B:$F,5,FALSE)*$D230,VLOOKUP(D230,数据导入!$I:$M,5,FALSE)*$D230)</f>
        <v>5</v>
      </c>
      <c r="H230">
        <f>VLOOKUP(B230,菜品数据!$H:$I,2,FALSE)</f>
        <v>4</v>
      </c>
      <c r="I230">
        <f>VLOOKUP(D230,数据导入!$P$3:$Q$9,2,FALSE)</f>
        <v>1</v>
      </c>
      <c r="J230" t="str">
        <f>VLOOKUP(B230,菜品输入!A:V,3,FALSE)&amp;","&amp;VLOOKUP(B230,菜品输入!A:V,8,FALSE)&amp;";"&amp;VLOOKUP(B230,菜品输入!A:V,4,FALSE)&amp;","&amp;VLOOKUP(B230,菜品输入!A:V,8,FALSE)&amp;";"&amp;VLOOKUP(B230,菜品输入!A:V,5,FALSE)&amp;","&amp;VLOOKUP(B230,菜品输入!A:V,8,FALSE)&amp;";"&amp;VLOOKUP(B230,菜品输入!A:V,6,FALSE)&amp;","&amp;VLOOKUP(B230,菜品输入!A:V,8,FALSE)&amp;";"&amp;VLOOKUP(B230,菜品输入!A:V,7,FALSE)&amp;","&amp;VLOOKUP(B230,菜品输入!A:V,8,FALSE)</f>
        <v>101010,5;102010,5;103010,5;104010,5;105010,5</v>
      </c>
    </row>
    <row r="231" spans="1:10">
      <c r="A231">
        <v>230</v>
      </c>
      <c r="B231">
        <f t="shared" si="14"/>
        <v>20</v>
      </c>
      <c r="C231">
        <f t="shared" si="13"/>
        <v>1</v>
      </c>
      <c r="D231">
        <f t="shared" si="12"/>
        <v>2</v>
      </c>
      <c r="E231" t="str">
        <f>IF(C231=1,VLOOKUP(B231,数据导入!$B:$F,2,FALSE)&amp;","&amp;VLOOKUP(B231,数据导入!$B:$F,3,FALSE)*$D231,VLOOKUP(B231,数据导入!$I:$M,2,FALSE)&amp;","&amp;VLOOKUP(B231,数据导入!$I:$M,3,FALSE)*$D231)</f>
        <v>30004,14</v>
      </c>
      <c r="F231">
        <f>IF(D231=1,VLOOKUP(C231,数据导入!$B:$F,4,FALSE)*$D231,VLOOKUP(C231,数据导入!$I:$M,4,FALSE)*$D231)</f>
        <v>140</v>
      </c>
      <c r="G231">
        <f>IF(E231=1,VLOOKUP(D231,数据导入!$B:$F,5,FALSE)*$D231,VLOOKUP(D231,数据导入!$I:$M,5,FALSE)*$D231)</f>
        <v>10</v>
      </c>
      <c r="H231">
        <f>VLOOKUP(B231,菜品数据!$H:$I,2,FALSE)</f>
        <v>4</v>
      </c>
      <c r="I231" t="str">
        <f>VLOOKUP(D231,数据导入!$P$3:$Q$9,2,FALSE)</f>
        <v>1,2</v>
      </c>
      <c r="J231" t="str">
        <f>VLOOKUP(B231,菜品输入!A:V,3,FALSE)&amp;","&amp;VLOOKUP(B231,菜品输入!A:V,8,FALSE)&amp;";"&amp;VLOOKUP(B231,菜品输入!A:V,4,FALSE)&amp;","&amp;VLOOKUP(B231,菜品输入!A:V,8,FALSE)&amp;";"&amp;VLOOKUP(B231,菜品输入!A:V,5,FALSE)&amp;","&amp;VLOOKUP(B231,菜品输入!A:V,8,FALSE)&amp;";"&amp;VLOOKUP(B231,菜品输入!A:V,6,FALSE)&amp;","&amp;VLOOKUP(B231,菜品输入!A:V,8,FALSE)&amp;";"&amp;VLOOKUP(B231,菜品输入!A:V,7,FALSE)&amp;","&amp;VLOOKUP(B231,菜品输入!A:V,8,FALSE)</f>
        <v>101010,5;102010,5;103010,5;104010,5;105010,5</v>
      </c>
    </row>
    <row r="232" spans="1:10">
      <c r="A232">
        <v>231</v>
      </c>
      <c r="B232">
        <f t="shared" si="14"/>
        <v>20</v>
      </c>
      <c r="C232">
        <f t="shared" si="13"/>
        <v>1</v>
      </c>
      <c r="D232">
        <f t="shared" si="12"/>
        <v>3</v>
      </c>
      <c r="E232" t="str">
        <f>IF(C232=1,VLOOKUP(B232,数据导入!$B:$F,2,FALSE)&amp;","&amp;VLOOKUP(B232,数据导入!$B:$F,3,FALSE)*$D232,VLOOKUP(B232,数据导入!$I:$M,2,FALSE)&amp;","&amp;VLOOKUP(B232,数据导入!$I:$M,3,FALSE)*$D232)</f>
        <v>30004,21</v>
      </c>
      <c r="F232">
        <f>IF(D232=1,VLOOKUP(C232,数据导入!$B:$F,4,FALSE)*$D232,VLOOKUP(C232,数据导入!$I:$M,4,FALSE)*$D232)</f>
        <v>210</v>
      </c>
      <c r="G232">
        <f>IF(E232=1,VLOOKUP(D232,数据导入!$B:$F,5,FALSE)*$D232,VLOOKUP(D232,数据导入!$I:$M,5,FALSE)*$D232)</f>
        <v>30</v>
      </c>
      <c r="H232">
        <f>VLOOKUP(B232,菜品数据!$H:$I,2,FALSE)</f>
        <v>4</v>
      </c>
      <c r="I232" t="str">
        <f>VLOOKUP(D232,数据导入!$P$3:$Q$9,2,FALSE)</f>
        <v>2,3</v>
      </c>
      <c r="J232" t="str">
        <f>VLOOKUP(B232,菜品输入!A:V,3,FALSE)&amp;","&amp;VLOOKUP(B232,菜品输入!A:V,8,FALSE)&amp;";"&amp;VLOOKUP(B232,菜品输入!A:V,4,FALSE)&amp;","&amp;VLOOKUP(B232,菜品输入!A:V,8,FALSE)&amp;";"&amp;VLOOKUP(B232,菜品输入!A:V,5,FALSE)&amp;","&amp;VLOOKUP(B232,菜品输入!A:V,8,FALSE)&amp;";"&amp;VLOOKUP(B232,菜品输入!A:V,6,FALSE)&amp;","&amp;VLOOKUP(B232,菜品输入!A:V,8,FALSE)&amp;";"&amp;VLOOKUP(B232,菜品输入!A:V,7,FALSE)&amp;","&amp;VLOOKUP(B232,菜品输入!A:V,8,FALSE)</f>
        <v>101010,5;102010,5;103010,5;104010,5;105010,5</v>
      </c>
    </row>
    <row r="233" spans="1:10">
      <c r="A233">
        <v>232</v>
      </c>
      <c r="B233">
        <f t="shared" si="14"/>
        <v>20</v>
      </c>
      <c r="C233">
        <f t="shared" si="13"/>
        <v>1</v>
      </c>
      <c r="D233">
        <f t="shared" si="12"/>
        <v>4</v>
      </c>
      <c r="E233" t="str">
        <f>IF(C233=1,VLOOKUP(B233,数据导入!$B:$F,2,FALSE)&amp;","&amp;VLOOKUP(B233,数据导入!$B:$F,3,FALSE)*$D233,VLOOKUP(B233,数据导入!$I:$M,2,FALSE)&amp;","&amp;VLOOKUP(B233,数据导入!$I:$M,3,FALSE)*$D233)</f>
        <v>30004,28</v>
      </c>
      <c r="F233">
        <f>IF(D233=1,VLOOKUP(C233,数据导入!$B:$F,4,FALSE)*$D233,VLOOKUP(C233,数据导入!$I:$M,4,FALSE)*$D233)</f>
        <v>280</v>
      </c>
      <c r="G233">
        <f>IF(E233=1,VLOOKUP(D233,数据导入!$B:$F,5,FALSE)*$D233,VLOOKUP(D233,数据导入!$I:$M,5,FALSE)*$D233)</f>
        <v>40</v>
      </c>
      <c r="H233">
        <f>VLOOKUP(B233,菜品数据!$H:$I,2,FALSE)</f>
        <v>4</v>
      </c>
      <c r="I233" t="str">
        <f>VLOOKUP(D233,数据导入!$P$3:$Q$9,2,FALSE)</f>
        <v>3,4</v>
      </c>
      <c r="J233" t="str">
        <f>VLOOKUP(B233,菜品输入!A:V,3,FALSE)&amp;","&amp;VLOOKUP(B233,菜品输入!A:V,8,FALSE)&amp;";"&amp;VLOOKUP(B233,菜品输入!A:V,4,FALSE)&amp;","&amp;VLOOKUP(B233,菜品输入!A:V,8,FALSE)&amp;";"&amp;VLOOKUP(B233,菜品输入!A:V,5,FALSE)&amp;","&amp;VLOOKUP(B233,菜品输入!A:V,8,FALSE)&amp;";"&amp;VLOOKUP(B233,菜品输入!A:V,6,FALSE)&amp;","&amp;VLOOKUP(B233,菜品输入!A:V,8,FALSE)&amp;";"&amp;VLOOKUP(B233,菜品输入!A:V,7,FALSE)&amp;","&amp;VLOOKUP(B233,菜品输入!A:V,8,FALSE)</f>
        <v>101010,5;102010,5;103010,5;104010,5;105010,5</v>
      </c>
    </row>
    <row r="234" spans="1:10">
      <c r="A234">
        <v>233</v>
      </c>
      <c r="B234">
        <f t="shared" si="14"/>
        <v>20</v>
      </c>
      <c r="C234">
        <f t="shared" si="13"/>
        <v>1</v>
      </c>
      <c r="D234">
        <f t="shared" si="12"/>
        <v>5</v>
      </c>
      <c r="E234" t="str">
        <f>IF(C234=1,VLOOKUP(B234,数据导入!$B:$F,2,FALSE)&amp;","&amp;VLOOKUP(B234,数据导入!$B:$F,3,FALSE)*$D234,VLOOKUP(B234,数据导入!$I:$M,2,FALSE)&amp;","&amp;VLOOKUP(B234,数据导入!$I:$M,3,FALSE)*$D234)</f>
        <v>30004,35</v>
      </c>
      <c r="F234">
        <f>IF(D234=1,VLOOKUP(C234,数据导入!$B:$F,4,FALSE)*$D234,VLOOKUP(C234,数据导入!$I:$M,4,FALSE)*$D234)</f>
        <v>350</v>
      </c>
      <c r="G234">
        <f>IF(E234=1,VLOOKUP(D234,数据导入!$B:$F,5,FALSE)*$D234,VLOOKUP(D234,数据导入!$I:$M,5,FALSE)*$D234)</f>
        <v>50</v>
      </c>
      <c r="H234">
        <f>VLOOKUP(B234,菜品数据!$H:$I,2,FALSE)</f>
        <v>4</v>
      </c>
      <c r="I234" t="str">
        <f>VLOOKUP(D234,数据导入!$P$3:$Q$9,2,FALSE)</f>
        <v>4,5</v>
      </c>
      <c r="J234" t="str">
        <f>VLOOKUP(B234,菜品输入!A:V,3,FALSE)&amp;","&amp;VLOOKUP(B234,菜品输入!A:V,8,FALSE)&amp;";"&amp;VLOOKUP(B234,菜品输入!A:V,4,FALSE)&amp;","&amp;VLOOKUP(B234,菜品输入!A:V,8,FALSE)&amp;";"&amp;VLOOKUP(B234,菜品输入!A:V,5,FALSE)&amp;","&amp;VLOOKUP(B234,菜品输入!A:V,8,FALSE)&amp;";"&amp;VLOOKUP(B234,菜品输入!A:V,6,FALSE)&amp;","&amp;VLOOKUP(B234,菜品输入!A:V,8,FALSE)&amp;";"&amp;VLOOKUP(B234,菜品输入!A:V,7,FALSE)&amp;","&amp;VLOOKUP(B234,菜品输入!A:V,8,FALSE)</f>
        <v>101010,5;102010,5;103010,5;104010,5;105010,5</v>
      </c>
    </row>
    <row r="235" spans="1:10">
      <c r="A235">
        <v>234</v>
      </c>
      <c r="B235">
        <f t="shared" si="14"/>
        <v>20</v>
      </c>
      <c r="C235">
        <f t="shared" si="13"/>
        <v>1</v>
      </c>
      <c r="D235">
        <f t="shared" si="12"/>
        <v>6</v>
      </c>
      <c r="E235" t="str">
        <f>IF(C235=1,VLOOKUP(B235,数据导入!$B:$F,2,FALSE)&amp;","&amp;VLOOKUP(B235,数据导入!$B:$F,3,FALSE)*$D235,VLOOKUP(B235,数据导入!$I:$M,2,FALSE)&amp;","&amp;VLOOKUP(B235,数据导入!$I:$M,3,FALSE)*$D235)</f>
        <v>30004,42</v>
      </c>
      <c r="F235">
        <f>IF(D235=1,VLOOKUP(C235,数据导入!$B:$F,4,FALSE)*$D235,VLOOKUP(C235,数据导入!$I:$M,4,FALSE)*$D235)</f>
        <v>420</v>
      </c>
      <c r="G235">
        <f>IF(E235=1,VLOOKUP(D235,数据导入!$B:$F,5,FALSE)*$D235,VLOOKUP(D235,数据导入!$I:$M,5,FALSE)*$D235)</f>
        <v>60</v>
      </c>
      <c r="H235">
        <f>VLOOKUP(B235,菜品数据!$H:$I,2,FALSE)</f>
        <v>4</v>
      </c>
      <c r="I235" t="str">
        <f>VLOOKUP(D235,数据导入!$P$3:$Q$9,2,FALSE)</f>
        <v>5,6</v>
      </c>
      <c r="J235" t="str">
        <f>VLOOKUP(B235,菜品输入!A:V,3,FALSE)&amp;","&amp;VLOOKUP(B235,菜品输入!A:V,8,FALSE)&amp;";"&amp;VLOOKUP(B235,菜品输入!A:V,4,FALSE)&amp;","&amp;VLOOKUP(B235,菜品输入!A:V,8,FALSE)&amp;";"&amp;VLOOKUP(B235,菜品输入!A:V,5,FALSE)&amp;","&amp;VLOOKUP(B235,菜品输入!A:V,8,FALSE)&amp;";"&amp;VLOOKUP(B235,菜品输入!A:V,6,FALSE)&amp;","&amp;VLOOKUP(B235,菜品输入!A:V,8,FALSE)&amp;";"&amp;VLOOKUP(B235,菜品输入!A:V,7,FALSE)&amp;","&amp;VLOOKUP(B235,菜品输入!A:V,8,FALSE)</f>
        <v>101010,5;102010,5;103010,5;104010,5;105010,5</v>
      </c>
    </row>
    <row r="236" spans="1:10">
      <c r="A236">
        <v>235</v>
      </c>
      <c r="B236">
        <f t="shared" si="14"/>
        <v>20</v>
      </c>
      <c r="C236">
        <f t="shared" si="13"/>
        <v>2</v>
      </c>
      <c r="D236">
        <f t="shared" si="12"/>
        <v>1</v>
      </c>
      <c r="E236" t="str">
        <f>IF(C236=1,VLOOKUP(B236,数据导入!$B:$F,2,FALSE)&amp;","&amp;VLOOKUP(B236,数据导入!$B:$F,3,FALSE)*$D236,VLOOKUP(B236,数据导入!$I:$M,2,FALSE)&amp;","&amp;VLOOKUP(B236,数据导入!$I:$M,3,FALSE)*$D236)</f>
        <v>31004,7</v>
      </c>
      <c r="F236">
        <f>IF(D236=1,VLOOKUP(C236,数据导入!$B:$F,4,FALSE)*$D236,VLOOKUP(C236,数据导入!$I:$M,4,FALSE)*$D236)</f>
        <v>160</v>
      </c>
      <c r="G236">
        <f>IF(E236=1,VLOOKUP(D236,数据导入!$B:$F,5,FALSE)*$D236,VLOOKUP(D236,数据导入!$I:$M,5,FALSE)*$D236)</f>
        <v>5</v>
      </c>
      <c r="H236">
        <f>VLOOKUP(B236,菜品数据!$H:$I,2,FALSE)</f>
        <v>4</v>
      </c>
      <c r="I236">
        <f>VLOOKUP(D236,数据导入!$P$3:$Q$9,2,FALSE)</f>
        <v>1</v>
      </c>
      <c r="J236" t="str">
        <f>VLOOKUP(B236,菜品输入!A:V,3,FALSE)&amp;","&amp;VLOOKUP(B236,菜品输入!A:V,8,FALSE)&amp;";"&amp;VLOOKUP(B236,菜品输入!A:V,4,FALSE)&amp;","&amp;VLOOKUP(B236,菜品输入!A:V,8,FALSE)&amp;";"&amp;VLOOKUP(B236,菜品输入!A:V,5,FALSE)&amp;","&amp;VLOOKUP(B236,菜品输入!A:V,8,FALSE)&amp;";"&amp;VLOOKUP(B236,菜品输入!A:V,6,FALSE)&amp;","&amp;VLOOKUP(B236,菜品输入!A:V,8,FALSE)&amp;";"&amp;VLOOKUP(B236,菜品输入!A:V,7,FALSE)&amp;","&amp;VLOOKUP(B236,菜品输入!A:V,8,FALSE)</f>
        <v>101010,5;102010,5;103010,5;104010,5;105010,5</v>
      </c>
    </row>
    <row r="237" spans="1:10">
      <c r="A237">
        <v>236</v>
      </c>
      <c r="B237">
        <f t="shared" si="14"/>
        <v>20</v>
      </c>
      <c r="C237">
        <f t="shared" si="13"/>
        <v>2</v>
      </c>
      <c r="D237">
        <f t="shared" si="12"/>
        <v>2</v>
      </c>
      <c r="E237" t="str">
        <f>IF(C237=1,VLOOKUP(B237,数据导入!$B:$F,2,FALSE)&amp;","&amp;VLOOKUP(B237,数据导入!$B:$F,3,FALSE)*$D237,VLOOKUP(B237,数据导入!$I:$M,2,FALSE)&amp;","&amp;VLOOKUP(B237,数据导入!$I:$M,3,FALSE)*$D237)</f>
        <v>31004,14</v>
      </c>
      <c r="F237">
        <f>IF(D237=1,VLOOKUP(C237,数据导入!$B:$F,4,FALSE)*$D237,VLOOKUP(C237,数据导入!$I:$M,4,FALSE)*$D237)</f>
        <v>320</v>
      </c>
      <c r="G237">
        <f>IF(E237=1,VLOOKUP(D237,数据导入!$B:$F,5,FALSE)*$D237,VLOOKUP(D237,数据导入!$I:$M,5,FALSE)*$D237)</f>
        <v>10</v>
      </c>
      <c r="H237">
        <f>VLOOKUP(B237,菜品数据!$H:$I,2,FALSE)</f>
        <v>4</v>
      </c>
      <c r="I237" t="str">
        <f>VLOOKUP(D237,数据导入!$P$3:$Q$9,2,FALSE)</f>
        <v>1,2</v>
      </c>
      <c r="J237" t="str">
        <f>VLOOKUP(B237,菜品输入!A:V,3,FALSE)&amp;","&amp;VLOOKUP(B237,菜品输入!A:V,8,FALSE)&amp;";"&amp;VLOOKUP(B237,菜品输入!A:V,4,FALSE)&amp;","&amp;VLOOKUP(B237,菜品输入!A:V,8,FALSE)&amp;";"&amp;VLOOKUP(B237,菜品输入!A:V,5,FALSE)&amp;","&amp;VLOOKUP(B237,菜品输入!A:V,8,FALSE)&amp;";"&amp;VLOOKUP(B237,菜品输入!A:V,6,FALSE)&amp;","&amp;VLOOKUP(B237,菜品输入!A:V,8,FALSE)&amp;";"&amp;VLOOKUP(B237,菜品输入!A:V,7,FALSE)&amp;","&amp;VLOOKUP(B237,菜品输入!A:V,8,FALSE)</f>
        <v>101010,5;102010,5;103010,5;104010,5;105010,5</v>
      </c>
    </row>
    <row r="238" spans="1:10">
      <c r="A238">
        <v>237</v>
      </c>
      <c r="B238">
        <f t="shared" si="14"/>
        <v>20</v>
      </c>
      <c r="C238">
        <f t="shared" si="13"/>
        <v>2</v>
      </c>
      <c r="D238">
        <f t="shared" si="12"/>
        <v>3</v>
      </c>
      <c r="E238" t="str">
        <f>IF(C238=1,VLOOKUP(B238,数据导入!$B:$F,2,FALSE)&amp;","&amp;VLOOKUP(B238,数据导入!$B:$F,3,FALSE)*$D238,VLOOKUP(B238,数据导入!$I:$M,2,FALSE)&amp;","&amp;VLOOKUP(B238,数据导入!$I:$M,3,FALSE)*$D238)</f>
        <v>31004,21</v>
      </c>
      <c r="F238">
        <f>IF(D238=1,VLOOKUP(C238,数据导入!$B:$F,4,FALSE)*$D238,VLOOKUP(C238,数据导入!$I:$M,4,FALSE)*$D238)</f>
        <v>480</v>
      </c>
      <c r="G238">
        <f>IF(E238=1,VLOOKUP(D238,数据导入!$B:$F,5,FALSE)*$D238,VLOOKUP(D238,数据导入!$I:$M,5,FALSE)*$D238)</f>
        <v>30</v>
      </c>
      <c r="H238">
        <f>VLOOKUP(B238,菜品数据!$H:$I,2,FALSE)</f>
        <v>4</v>
      </c>
      <c r="I238" t="str">
        <f>VLOOKUP(D238,数据导入!$P$3:$Q$9,2,FALSE)</f>
        <v>2,3</v>
      </c>
      <c r="J238" t="str">
        <f>VLOOKUP(B238,菜品输入!A:V,3,FALSE)&amp;","&amp;VLOOKUP(B238,菜品输入!A:V,8,FALSE)&amp;";"&amp;VLOOKUP(B238,菜品输入!A:V,4,FALSE)&amp;","&amp;VLOOKUP(B238,菜品输入!A:V,8,FALSE)&amp;";"&amp;VLOOKUP(B238,菜品输入!A:V,5,FALSE)&amp;","&amp;VLOOKUP(B238,菜品输入!A:V,8,FALSE)&amp;";"&amp;VLOOKUP(B238,菜品输入!A:V,6,FALSE)&amp;","&amp;VLOOKUP(B238,菜品输入!A:V,8,FALSE)&amp;";"&amp;VLOOKUP(B238,菜品输入!A:V,7,FALSE)&amp;","&amp;VLOOKUP(B238,菜品输入!A:V,8,FALSE)</f>
        <v>101010,5;102010,5;103010,5;104010,5;105010,5</v>
      </c>
    </row>
    <row r="239" spans="1:10">
      <c r="A239">
        <v>238</v>
      </c>
      <c r="B239">
        <f t="shared" si="14"/>
        <v>20</v>
      </c>
      <c r="C239">
        <f t="shared" si="13"/>
        <v>2</v>
      </c>
      <c r="D239">
        <f t="shared" si="12"/>
        <v>4</v>
      </c>
      <c r="E239" t="str">
        <f>IF(C239=1,VLOOKUP(B239,数据导入!$B:$F,2,FALSE)&amp;","&amp;VLOOKUP(B239,数据导入!$B:$F,3,FALSE)*$D239,VLOOKUP(B239,数据导入!$I:$M,2,FALSE)&amp;","&amp;VLOOKUP(B239,数据导入!$I:$M,3,FALSE)*$D239)</f>
        <v>31004,28</v>
      </c>
      <c r="F239">
        <f>IF(D239=1,VLOOKUP(C239,数据导入!$B:$F,4,FALSE)*$D239,VLOOKUP(C239,数据导入!$I:$M,4,FALSE)*$D239)</f>
        <v>640</v>
      </c>
      <c r="G239">
        <f>IF(E239=1,VLOOKUP(D239,数据导入!$B:$F,5,FALSE)*$D239,VLOOKUP(D239,数据导入!$I:$M,5,FALSE)*$D239)</f>
        <v>40</v>
      </c>
      <c r="H239">
        <f>VLOOKUP(B239,菜品数据!$H:$I,2,FALSE)</f>
        <v>4</v>
      </c>
      <c r="I239" t="str">
        <f>VLOOKUP(D239,数据导入!$P$3:$Q$9,2,FALSE)</f>
        <v>3,4</v>
      </c>
      <c r="J239" t="str">
        <f>VLOOKUP(B239,菜品输入!A:V,3,FALSE)&amp;","&amp;VLOOKUP(B239,菜品输入!A:V,8,FALSE)&amp;";"&amp;VLOOKUP(B239,菜品输入!A:V,4,FALSE)&amp;","&amp;VLOOKUP(B239,菜品输入!A:V,8,FALSE)&amp;";"&amp;VLOOKUP(B239,菜品输入!A:V,5,FALSE)&amp;","&amp;VLOOKUP(B239,菜品输入!A:V,8,FALSE)&amp;";"&amp;VLOOKUP(B239,菜品输入!A:V,6,FALSE)&amp;","&amp;VLOOKUP(B239,菜品输入!A:V,8,FALSE)&amp;";"&amp;VLOOKUP(B239,菜品输入!A:V,7,FALSE)&amp;","&amp;VLOOKUP(B239,菜品输入!A:V,8,FALSE)</f>
        <v>101010,5;102010,5;103010,5;104010,5;105010,5</v>
      </c>
    </row>
    <row r="240" spans="1:10">
      <c r="A240">
        <v>239</v>
      </c>
      <c r="B240">
        <f t="shared" si="14"/>
        <v>20</v>
      </c>
      <c r="C240">
        <f t="shared" si="13"/>
        <v>2</v>
      </c>
      <c r="D240">
        <f t="shared" si="12"/>
        <v>5</v>
      </c>
      <c r="E240" t="str">
        <f>IF(C240=1,VLOOKUP(B240,数据导入!$B:$F,2,FALSE)&amp;","&amp;VLOOKUP(B240,数据导入!$B:$F,3,FALSE)*$D240,VLOOKUP(B240,数据导入!$I:$M,2,FALSE)&amp;","&amp;VLOOKUP(B240,数据导入!$I:$M,3,FALSE)*$D240)</f>
        <v>31004,35</v>
      </c>
      <c r="F240">
        <f>IF(D240=1,VLOOKUP(C240,数据导入!$B:$F,4,FALSE)*$D240,VLOOKUP(C240,数据导入!$I:$M,4,FALSE)*$D240)</f>
        <v>800</v>
      </c>
      <c r="G240">
        <f>IF(E240=1,VLOOKUP(D240,数据导入!$B:$F,5,FALSE)*$D240,VLOOKUP(D240,数据导入!$I:$M,5,FALSE)*$D240)</f>
        <v>50</v>
      </c>
      <c r="H240">
        <f>VLOOKUP(B240,菜品数据!$H:$I,2,FALSE)</f>
        <v>4</v>
      </c>
      <c r="I240" t="str">
        <f>VLOOKUP(D240,数据导入!$P$3:$Q$9,2,FALSE)</f>
        <v>4,5</v>
      </c>
      <c r="J240" t="str">
        <f>VLOOKUP(B240,菜品输入!A:V,3,FALSE)&amp;","&amp;VLOOKUP(B240,菜品输入!A:V,8,FALSE)&amp;";"&amp;VLOOKUP(B240,菜品输入!A:V,4,FALSE)&amp;","&amp;VLOOKUP(B240,菜品输入!A:V,8,FALSE)&amp;";"&amp;VLOOKUP(B240,菜品输入!A:V,5,FALSE)&amp;","&amp;VLOOKUP(B240,菜品输入!A:V,8,FALSE)&amp;";"&amp;VLOOKUP(B240,菜品输入!A:V,6,FALSE)&amp;","&amp;VLOOKUP(B240,菜品输入!A:V,8,FALSE)&amp;";"&amp;VLOOKUP(B240,菜品输入!A:V,7,FALSE)&amp;","&amp;VLOOKUP(B240,菜品输入!A:V,8,FALSE)</f>
        <v>101010,5;102010,5;103010,5;104010,5;105010,5</v>
      </c>
    </row>
    <row r="241" spans="1:10">
      <c r="A241">
        <v>240</v>
      </c>
      <c r="B241">
        <f t="shared" si="14"/>
        <v>20</v>
      </c>
      <c r="C241">
        <f t="shared" si="13"/>
        <v>2</v>
      </c>
      <c r="D241">
        <f t="shared" si="12"/>
        <v>6</v>
      </c>
      <c r="E241" t="str">
        <f>IF(C241=1,VLOOKUP(B241,数据导入!$B:$F,2,FALSE)&amp;","&amp;VLOOKUP(B241,数据导入!$B:$F,3,FALSE)*$D241,VLOOKUP(B241,数据导入!$I:$M,2,FALSE)&amp;","&amp;VLOOKUP(B241,数据导入!$I:$M,3,FALSE)*$D241)</f>
        <v>31004,42</v>
      </c>
      <c r="F241">
        <f>IF(D241=1,VLOOKUP(C241,数据导入!$B:$F,4,FALSE)*$D241,VLOOKUP(C241,数据导入!$I:$M,4,FALSE)*$D241)</f>
        <v>960</v>
      </c>
      <c r="G241">
        <f>IF(E241=1,VLOOKUP(D241,数据导入!$B:$F,5,FALSE)*$D241,VLOOKUP(D241,数据导入!$I:$M,5,FALSE)*$D241)</f>
        <v>60</v>
      </c>
      <c r="H241">
        <f>VLOOKUP(B241,菜品数据!$H:$I,2,FALSE)</f>
        <v>4</v>
      </c>
      <c r="I241" t="str">
        <f>VLOOKUP(D241,数据导入!$P$3:$Q$9,2,FALSE)</f>
        <v>5,6</v>
      </c>
      <c r="J241" t="str">
        <f>VLOOKUP(B241,菜品输入!A:V,3,FALSE)&amp;","&amp;VLOOKUP(B241,菜品输入!A:V,8,FALSE)&amp;";"&amp;VLOOKUP(B241,菜品输入!A:V,4,FALSE)&amp;","&amp;VLOOKUP(B241,菜品输入!A:V,8,FALSE)&amp;";"&amp;VLOOKUP(B241,菜品输入!A:V,5,FALSE)&amp;","&amp;VLOOKUP(B241,菜品输入!A:V,8,FALSE)&amp;";"&amp;VLOOKUP(B241,菜品输入!A:V,6,FALSE)&amp;","&amp;VLOOKUP(B241,菜品输入!A:V,8,FALSE)&amp;";"&amp;VLOOKUP(B241,菜品输入!A:V,7,FALSE)&amp;","&amp;VLOOKUP(B241,菜品输入!A:V,8,FALSE)</f>
        <v>101010,5;102010,5;103010,5;104010,5;105010,5</v>
      </c>
    </row>
    <row r="242" spans="1:10">
      <c r="A242">
        <v>241</v>
      </c>
      <c r="B242">
        <f t="shared" si="14"/>
        <v>21</v>
      </c>
      <c r="C242">
        <f t="shared" si="13"/>
        <v>1</v>
      </c>
      <c r="D242">
        <f t="shared" si="12"/>
        <v>1</v>
      </c>
      <c r="E242" t="str">
        <f>IF(C242=1,VLOOKUP(B242,数据导入!$B:$F,2,FALSE)&amp;","&amp;VLOOKUP(B242,数据导入!$B:$F,3,FALSE)*$D242,VLOOKUP(B242,数据导入!$I:$M,2,FALSE)&amp;","&amp;VLOOKUP(B242,数据导入!$I:$M,3,FALSE)*$D242)</f>
        <v>30005,6</v>
      </c>
      <c r="F242">
        <f>IF(D242=1,VLOOKUP(C242,数据导入!$B:$F,4,FALSE)*$D242,VLOOKUP(C242,数据导入!$I:$M,4,FALSE)*$D242)</f>
        <v>70</v>
      </c>
      <c r="G242">
        <f>IF(E242=1,VLOOKUP(D242,数据导入!$B:$F,5,FALSE)*$D242,VLOOKUP(D242,数据导入!$I:$M,5,FALSE)*$D242)</f>
        <v>5</v>
      </c>
      <c r="H242">
        <f>VLOOKUP(B242,菜品数据!$H:$I,2,FALSE)</f>
        <v>4</v>
      </c>
      <c r="I242">
        <f>VLOOKUP(D242,数据导入!$P$3:$Q$9,2,FALSE)</f>
        <v>1</v>
      </c>
      <c r="J242" t="str">
        <f>VLOOKUP(B242,菜品输入!A:V,3,FALSE)&amp;","&amp;VLOOKUP(B242,菜品输入!A:V,8,FALSE)&amp;";"&amp;VLOOKUP(B242,菜品输入!A:V,4,FALSE)&amp;","&amp;VLOOKUP(B242,菜品输入!A:V,8,FALSE)&amp;";"&amp;VLOOKUP(B242,菜品输入!A:V,5,FALSE)&amp;","&amp;VLOOKUP(B242,菜品输入!A:V,8,FALSE)&amp;";"&amp;VLOOKUP(B242,菜品输入!A:V,6,FALSE)&amp;","&amp;VLOOKUP(B242,菜品输入!A:V,8,FALSE)&amp;";"&amp;VLOOKUP(B242,菜品输入!A:V,7,FALSE)&amp;","&amp;VLOOKUP(B242,菜品输入!A:V,8,FALSE)</f>
        <v>101010,5;102010,5;103010,5;104010,5;105010,5</v>
      </c>
    </row>
    <row r="243" spans="1:10">
      <c r="A243">
        <v>242</v>
      </c>
      <c r="B243">
        <f t="shared" si="14"/>
        <v>21</v>
      </c>
      <c r="C243">
        <f t="shared" si="13"/>
        <v>1</v>
      </c>
      <c r="D243">
        <f t="shared" si="12"/>
        <v>2</v>
      </c>
      <c r="E243" t="str">
        <f>IF(C243=1,VLOOKUP(B243,数据导入!$B:$F,2,FALSE)&amp;","&amp;VLOOKUP(B243,数据导入!$B:$F,3,FALSE)*$D243,VLOOKUP(B243,数据导入!$I:$M,2,FALSE)&amp;","&amp;VLOOKUP(B243,数据导入!$I:$M,3,FALSE)*$D243)</f>
        <v>30005,12</v>
      </c>
      <c r="F243">
        <f>IF(D243=1,VLOOKUP(C243,数据导入!$B:$F,4,FALSE)*$D243,VLOOKUP(C243,数据导入!$I:$M,4,FALSE)*$D243)</f>
        <v>140</v>
      </c>
      <c r="G243">
        <f>IF(E243=1,VLOOKUP(D243,数据导入!$B:$F,5,FALSE)*$D243,VLOOKUP(D243,数据导入!$I:$M,5,FALSE)*$D243)</f>
        <v>10</v>
      </c>
      <c r="H243">
        <f>VLOOKUP(B243,菜品数据!$H:$I,2,FALSE)</f>
        <v>4</v>
      </c>
      <c r="I243" t="str">
        <f>VLOOKUP(D243,数据导入!$P$3:$Q$9,2,FALSE)</f>
        <v>1,2</v>
      </c>
      <c r="J243" t="str">
        <f>VLOOKUP(B243,菜品输入!A:V,3,FALSE)&amp;","&amp;VLOOKUP(B243,菜品输入!A:V,8,FALSE)&amp;";"&amp;VLOOKUP(B243,菜品输入!A:V,4,FALSE)&amp;","&amp;VLOOKUP(B243,菜品输入!A:V,8,FALSE)&amp;";"&amp;VLOOKUP(B243,菜品输入!A:V,5,FALSE)&amp;","&amp;VLOOKUP(B243,菜品输入!A:V,8,FALSE)&amp;";"&amp;VLOOKUP(B243,菜品输入!A:V,6,FALSE)&amp;","&amp;VLOOKUP(B243,菜品输入!A:V,8,FALSE)&amp;";"&amp;VLOOKUP(B243,菜品输入!A:V,7,FALSE)&amp;","&amp;VLOOKUP(B243,菜品输入!A:V,8,FALSE)</f>
        <v>101010,5;102010,5;103010,5;104010,5;105010,5</v>
      </c>
    </row>
    <row r="244" spans="1:10">
      <c r="A244">
        <v>243</v>
      </c>
      <c r="B244">
        <f t="shared" si="14"/>
        <v>21</v>
      </c>
      <c r="C244">
        <f t="shared" si="13"/>
        <v>1</v>
      </c>
      <c r="D244">
        <f t="shared" si="12"/>
        <v>3</v>
      </c>
      <c r="E244" t="str">
        <f>IF(C244=1,VLOOKUP(B244,数据导入!$B:$F,2,FALSE)&amp;","&amp;VLOOKUP(B244,数据导入!$B:$F,3,FALSE)*$D244,VLOOKUP(B244,数据导入!$I:$M,2,FALSE)&amp;","&amp;VLOOKUP(B244,数据导入!$I:$M,3,FALSE)*$D244)</f>
        <v>30005,18</v>
      </c>
      <c r="F244">
        <f>IF(D244=1,VLOOKUP(C244,数据导入!$B:$F,4,FALSE)*$D244,VLOOKUP(C244,数据导入!$I:$M,4,FALSE)*$D244)</f>
        <v>210</v>
      </c>
      <c r="G244">
        <f>IF(E244=1,VLOOKUP(D244,数据导入!$B:$F,5,FALSE)*$D244,VLOOKUP(D244,数据导入!$I:$M,5,FALSE)*$D244)</f>
        <v>30</v>
      </c>
      <c r="H244">
        <f>VLOOKUP(B244,菜品数据!$H:$I,2,FALSE)</f>
        <v>4</v>
      </c>
      <c r="I244" t="str">
        <f>VLOOKUP(D244,数据导入!$P$3:$Q$9,2,FALSE)</f>
        <v>2,3</v>
      </c>
      <c r="J244" t="str">
        <f>VLOOKUP(B244,菜品输入!A:V,3,FALSE)&amp;","&amp;VLOOKUP(B244,菜品输入!A:V,8,FALSE)&amp;";"&amp;VLOOKUP(B244,菜品输入!A:V,4,FALSE)&amp;","&amp;VLOOKUP(B244,菜品输入!A:V,8,FALSE)&amp;";"&amp;VLOOKUP(B244,菜品输入!A:V,5,FALSE)&amp;","&amp;VLOOKUP(B244,菜品输入!A:V,8,FALSE)&amp;";"&amp;VLOOKUP(B244,菜品输入!A:V,6,FALSE)&amp;","&amp;VLOOKUP(B244,菜品输入!A:V,8,FALSE)&amp;";"&amp;VLOOKUP(B244,菜品输入!A:V,7,FALSE)&amp;","&amp;VLOOKUP(B244,菜品输入!A:V,8,FALSE)</f>
        <v>101010,5;102010,5;103010,5;104010,5;105010,5</v>
      </c>
    </row>
    <row r="245" spans="1:10">
      <c r="A245">
        <v>244</v>
      </c>
      <c r="B245">
        <f t="shared" si="14"/>
        <v>21</v>
      </c>
      <c r="C245">
        <f t="shared" si="13"/>
        <v>1</v>
      </c>
      <c r="D245">
        <f t="shared" si="12"/>
        <v>4</v>
      </c>
      <c r="E245" t="str">
        <f>IF(C245=1,VLOOKUP(B245,数据导入!$B:$F,2,FALSE)&amp;","&amp;VLOOKUP(B245,数据导入!$B:$F,3,FALSE)*$D245,VLOOKUP(B245,数据导入!$I:$M,2,FALSE)&amp;","&amp;VLOOKUP(B245,数据导入!$I:$M,3,FALSE)*$D245)</f>
        <v>30005,24</v>
      </c>
      <c r="F245">
        <f>IF(D245=1,VLOOKUP(C245,数据导入!$B:$F,4,FALSE)*$D245,VLOOKUP(C245,数据导入!$I:$M,4,FALSE)*$D245)</f>
        <v>280</v>
      </c>
      <c r="G245">
        <f>IF(E245=1,VLOOKUP(D245,数据导入!$B:$F,5,FALSE)*$D245,VLOOKUP(D245,数据导入!$I:$M,5,FALSE)*$D245)</f>
        <v>40</v>
      </c>
      <c r="H245">
        <f>VLOOKUP(B245,菜品数据!$H:$I,2,FALSE)</f>
        <v>4</v>
      </c>
      <c r="I245" t="str">
        <f>VLOOKUP(D245,数据导入!$P$3:$Q$9,2,FALSE)</f>
        <v>3,4</v>
      </c>
      <c r="J245" t="str">
        <f>VLOOKUP(B245,菜品输入!A:V,3,FALSE)&amp;","&amp;VLOOKUP(B245,菜品输入!A:V,8,FALSE)&amp;";"&amp;VLOOKUP(B245,菜品输入!A:V,4,FALSE)&amp;","&amp;VLOOKUP(B245,菜品输入!A:V,8,FALSE)&amp;";"&amp;VLOOKUP(B245,菜品输入!A:V,5,FALSE)&amp;","&amp;VLOOKUP(B245,菜品输入!A:V,8,FALSE)&amp;";"&amp;VLOOKUP(B245,菜品输入!A:V,6,FALSE)&amp;","&amp;VLOOKUP(B245,菜品输入!A:V,8,FALSE)&amp;";"&amp;VLOOKUP(B245,菜品输入!A:V,7,FALSE)&amp;","&amp;VLOOKUP(B245,菜品输入!A:V,8,FALSE)</f>
        <v>101010,5;102010,5;103010,5;104010,5;105010,5</v>
      </c>
    </row>
    <row r="246" spans="1:10">
      <c r="A246">
        <v>245</v>
      </c>
      <c r="B246">
        <f t="shared" si="14"/>
        <v>21</v>
      </c>
      <c r="C246">
        <f t="shared" si="13"/>
        <v>1</v>
      </c>
      <c r="D246">
        <f t="shared" si="12"/>
        <v>5</v>
      </c>
      <c r="E246" t="str">
        <f>IF(C246=1,VLOOKUP(B246,数据导入!$B:$F,2,FALSE)&amp;","&amp;VLOOKUP(B246,数据导入!$B:$F,3,FALSE)*$D246,VLOOKUP(B246,数据导入!$I:$M,2,FALSE)&amp;","&amp;VLOOKUP(B246,数据导入!$I:$M,3,FALSE)*$D246)</f>
        <v>30005,30</v>
      </c>
      <c r="F246">
        <f>IF(D246=1,VLOOKUP(C246,数据导入!$B:$F,4,FALSE)*$D246,VLOOKUP(C246,数据导入!$I:$M,4,FALSE)*$D246)</f>
        <v>350</v>
      </c>
      <c r="G246">
        <f>IF(E246=1,VLOOKUP(D246,数据导入!$B:$F,5,FALSE)*$D246,VLOOKUP(D246,数据导入!$I:$M,5,FALSE)*$D246)</f>
        <v>50</v>
      </c>
      <c r="H246">
        <f>VLOOKUP(B246,菜品数据!$H:$I,2,FALSE)</f>
        <v>4</v>
      </c>
      <c r="I246" t="str">
        <f>VLOOKUP(D246,数据导入!$P$3:$Q$9,2,FALSE)</f>
        <v>4,5</v>
      </c>
      <c r="J246" t="str">
        <f>VLOOKUP(B246,菜品输入!A:V,3,FALSE)&amp;","&amp;VLOOKUP(B246,菜品输入!A:V,8,FALSE)&amp;";"&amp;VLOOKUP(B246,菜品输入!A:V,4,FALSE)&amp;","&amp;VLOOKUP(B246,菜品输入!A:V,8,FALSE)&amp;";"&amp;VLOOKUP(B246,菜品输入!A:V,5,FALSE)&amp;","&amp;VLOOKUP(B246,菜品输入!A:V,8,FALSE)&amp;";"&amp;VLOOKUP(B246,菜品输入!A:V,6,FALSE)&amp;","&amp;VLOOKUP(B246,菜品输入!A:V,8,FALSE)&amp;";"&amp;VLOOKUP(B246,菜品输入!A:V,7,FALSE)&amp;","&amp;VLOOKUP(B246,菜品输入!A:V,8,FALSE)</f>
        <v>101010,5;102010,5;103010,5;104010,5;105010,5</v>
      </c>
    </row>
    <row r="247" spans="1:10">
      <c r="A247">
        <v>246</v>
      </c>
      <c r="B247">
        <f t="shared" si="14"/>
        <v>21</v>
      </c>
      <c r="C247">
        <f t="shared" si="13"/>
        <v>1</v>
      </c>
      <c r="D247">
        <f t="shared" si="12"/>
        <v>6</v>
      </c>
      <c r="E247" t="str">
        <f>IF(C247=1,VLOOKUP(B247,数据导入!$B:$F,2,FALSE)&amp;","&amp;VLOOKUP(B247,数据导入!$B:$F,3,FALSE)*$D247,VLOOKUP(B247,数据导入!$I:$M,2,FALSE)&amp;","&amp;VLOOKUP(B247,数据导入!$I:$M,3,FALSE)*$D247)</f>
        <v>30005,36</v>
      </c>
      <c r="F247">
        <f>IF(D247=1,VLOOKUP(C247,数据导入!$B:$F,4,FALSE)*$D247,VLOOKUP(C247,数据导入!$I:$M,4,FALSE)*$D247)</f>
        <v>420</v>
      </c>
      <c r="G247">
        <f>IF(E247=1,VLOOKUP(D247,数据导入!$B:$F,5,FALSE)*$D247,VLOOKUP(D247,数据导入!$I:$M,5,FALSE)*$D247)</f>
        <v>60</v>
      </c>
      <c r="H247">
        <f>VLOOKUP(B247,菜品数据!$H:$I,2,FALSE)</f>
        <v>4</v>
      </c>
      <c r="I247" t="str">
        <f>VLOOKUP(D247,数据导入!$P$3:$Q$9,2,FALSE)</f>
        <v>5,6</v>
      </c>
      <c r="J247" t="str">
        <f>VLOOKUP(B247,菜品输入!A:V,3,FALSE)&amp;","&amp;VLOOKUP(B247,菜品输入!A:V,8,FALSE)&amp;";"&amp;VLOOKUP(B247,菜品输入!A:V,4,FALSE)&amp;","&amp;VLOOKUP(B247,菜品输入!A:V,8,FALSE)&amp;";"&amp;VLOOKUP(B247,菜品输入!A:V,5,FALSE)&amp;","&amp;VLOOKUP(B247,菜品输入!A:V,8,FALSE)&amp;";"&amp;VLOOKUP(B247,菜品输入!A:V,6,FALSE)&amp;","&amp;VLOOKUP(B247,菜品输入!A:V,8,FALSE)&amp;";"&amp;VLOOKUP(B247,菜品输入!A:V,7,FALSE)&amp;","&amp;VLOOKUP(B247,菜品输入!A:V,8,FALSE)</f>
        <v>101010,5;102010,5;103010,5;104010,5;105010,5</v>
      </c>
    </row>
    <row r="248" spans="1:10">
      <c r="A248">
        <v>247</v>
      </c>
      <c r="B248">
        <f t="shared" si="14"/>
        <v>21</v>
      </c>
      <c r="C248">
        <f t="shared" si="13"/>
        <v>2</v>
      </c>
      <c r="D248">
        <f t="shared" si="12"/>
        <v>1</v>
      </c>
      <c r="E248" t="str">
        <f>IF(C248=1,VLOOKUP(B248,数据导入!$B:$F,2,FALSE)&amp;","&amp;VLOOKUP(B248,数据导入!$B:$F,3,FALSE)*$D248,VLOOKUP(B248,数据导入!$I:$M,2,FALSE)&amp;","&amp;VLOOKUP(B248,数据导入!$I:$M,3,FALSE)*$D248)</f>
        <v>31005,6</v>
      </c>
      <c r="F248">
        <f>IF(D248=1,VLOOKUP(C248,数据导入!$B:$F,4,FALSE)*$D248,VLOOKUP(C248,数据导入!$I:$M,4,FALSE)*$D248)</f>
        <v>160</v>
      </c>
      <c r="G248">
        <f>IF(E248=1,VLOOKUP(D248,数据导入!$B:$F,5,FALSE)*$D248,VLOOKUP(D248,数据导入!$I:$M,5,FALSE)*$D248)</f>
        <v>5</v>
      </c>
      <c r="H248">
        <f>VLOOKUP(B248,菜品数据!$H:$I,2,FALSE)</f>
        <v>4</v>
      </c>
      <c r="I248">
        <f>VLOOKUP(D248,数据导入!$P$3:$Q$9,2,FALSE)</f>
        <v>1</v>
      </c>
      <c r="J248" t="str">
        <f>VLOOKUP(B248,菜品输入!A:V,3,FALSE)&amp;","&amp;VLOOKUP(B248,菜品输入!A:V,8,FALSE)&amp;";"&amp;VLOOKUP(B248,菜品输入!A:V,4,FALSE)&amp;","&amp;VLOOKUP(B248,菜品输入!A:V,8,FALSE)&amp;";"&amp;VLOOKUP(B248,菜品输入!A:V,5,FALSE)&amp;","&amp;VLOOKUP(B248,菜品输入!A:V,8,FALSE)&amp;";"&amp;VLOOKUP(B248,菜品输入!A:V,6,FALSE)&amp;","&amp;VLOOKUP(B248,菜品输入!A:V,8,FALSE)&amp;";"&amp;VLOOKUP(B248,菜品输入!A:V,7,FALSE)&amp;","&amp;VLOOKUP(B248,菜品输入!A:V,8,FALSE)</f>
        <v>101010,5;102010,5;103010,5;104010,5;105010,5</v>
      </c>
    </row>
    <row r="249" spans="1:10">
      <c r="A249">
        <v>248</v>
      </c>
      <c r="B249">
        <f t="shared" si="14"/>
        <v>21</v>
      </c>
      <c r="C249">
        <f t="shared" si="13"/>
        <v>2</v>
      </c>
      <c r="D249">
        <f t="shared" si="12"/>
        <v>2</v>
      </c>
      <c r="E249" t="str">
        <f>IF(C249=1,VLOOKUP(B249,数据导入!$B:$F,2,FALSE)&amp;","&amp;VLOOKUP(B249,数据导入!$B:$F,3,FALSE)*$D249,VLOOKUP(B249,数据导入!$I:$M,2,FALSE)&amp;","&amp;VLOOKUP(B249,数据导入!$I:$M,3,FALSE)*$D249)</f>
        <v>31005,12</v>
      </c>
      <c r="F249">
        <f>IF(D249=1,VLOOKUP(C249,数据导入!$B:$F,4,FALSE)*$D249,VLOOKUP(C249,数据导入!$I:$M,4,FALSE)*$D249)</f>
        <v>320</v>
      </c>
      <c r="G249">
        <f>IF(E249=1,VLOOKUP(D249,数据导入!$B:$F,5,FALSE)*$D249,VLOOKUP(D249,数据导入!$I:$M,5,FALSE)*$D249)</f>
        <v>10</v>
      </c>
      <c r="H249">
        <f>VLOOKUP(B249,菜品数据!$H:$I,2,FALSE)</f>
        <v>4</v>
      </c>
      <c r="I249" t="str">
        <f>VLOOKUP(D249,数据导入!$P$3:$Q$9,2,FALSE)</f>
        <v>1,2</v>
      </c>
      <c r="J249" t="str">
        <f>VLOOKUP(B249,菜品输入!A:V,3,FALSE)&amp;","&amp;VLOOKUP(B249,菜品输入!A:V,8,FALSE)&amp;";"&amp;VLOOKUP(B249,菜品输入!A:V,4,FALSE)&amp;","&amp;VLOOKUP(B249,菜品输入!A:V,8,FALSE)&amp;";"&amp;VLOOKUP(B249,菜品输入!A:V,5,FALSE)&amp;","&amp;VLOOKUP(B249,菜品输入!A:V,8,FALSE)&amp;";"&amp;VLOOKUP(B249,菜品输入!A:V,6,FALSE)&amp;","&amp;VLOOKUP(B249,菜品输入!A:V,8,FALSE)&amp;";"&amp;VLOOKUP(B249,菜品输入!A:V,7,FALSE)&amp;","&amp;VLOOKUP(B249,菜品输入!A:V,8,FALSE)</f>
        <v>101010,5;102010,5;103010,5;104010,5;105010,5</v>
      </c>
    </row>
    <row r="250" spans="1:10">
      <c r="A250">
        <v>249</v>
      </c>
      <c r="B250">
        <f t="shared" ref="B250:B281" si="15">B238+1</f>
        <v>21</v>
      </c>
      <c r="C250">
        <f t="shared" si="13"/>
        <v>2</v>
      </c>
      <c r="D250">
        <f t="shared" si="12"/>
        <v>3</v>
      </c>
      <c r="E250" t="str">
        <f>IF(C250=1,VLOOKUP(B250,数据导入!$B:$F,2,FALSE)&amp;","&amp;VLOOKUP(B250,数据导入!$B:$F,3,FALSE)*$D250,VLOOKUP(B250,数据导入!$I:$M,2,FALSE)&amp;","&amp;VLOOKUP(B250,数据导入!$I:$M,3,FALSE)*$D250)</f>
        <v>31005,18</v>
      </c>
      <c r="F250">
        <f>IF(D250=1,VLOOKUP(C250,数据导入!$B:$F,4,FALSE)*$D250,VLOOKUP(C250,数据导入!$I:$M,4,FALSE)*$D250)</f>
        <v>480</v>
      </c>
      <c r="G250">
        <f>IF(E250=1,VLOOKUP(D250,数据导入!$B:$F,5,FALSE)*$D250,VLOOKUP(D250,数据导入!$I:$M,5,FALSE)*$D250)</f>
        <v>30</v>
      </c>
      <c r="H250">
        <f>VLOOKUP(B250,菜品数据!$H:$I,2,FALSE)</f>
        <v>4</v>
      </c>
      <c r="I250" t="str">
        <f>VLOOKUP(D250,数据导入!$P$3:$Q$9,2,FALSE)</f>
        <v>2,3</v>
      </c>
      <c r="J250" t="str">
        <f>VLOOKUP(B250,菜品输入!A:V,3,FALSE)&amp;","&amp;VLOOKUP(B250,菜品输入!A:V,8,FALSE)&amp;";"&amp;VLOOKUP(B250,菜品输入!A:V,4,FALSE)&amp;","&amp;VLOOKUP(B250,菜品输入!A:V,8,FALSE)&amp;";"&amp;VLOOKUP(B250,菜品输入!A:V,5,FALSE)&amp;","&amp;VLOOKUP(B250,菜品输入!A:V,8,FALSE)&amp;";"&amp;VLOOKUP(B250,菜品输入!A:V,6,FALSE)&amp;","&amp;VLOOKUP(B250,菜品输入!A:V,8,FALSE)&amp;";"&amp;VLOOKUP(B250,菜品输入!A:V,7,FALSE)&amp;","&amp;VLOOKUP(B250,菜品输入!A:V,8,FALSE)</f>
        <v>101010,5;102010,5;103010,5;104010,5;105010,5</v>
      </c>
    </row>
    <row r="251" spans="1:10">
      <c r="A251">
        <v>250</v>
      </c>
      <c r="B251">
        <f t="shared" si="15"/>
        <v>21</v>
      </c>
      <c r="C251">
        <f t="shared" si="13"/>
        <v>2</v>
      </c>
      <c r="D251">
        <f t="shared" si="12"/>
        <v>4</v>
      </c>
      <c r="E251" t="str">
        <f>IF(C251=1,VLOOKUP(B251,数据导入!$B:$F,2,FALSE)&amp;","&amp;VLOOKUP(B251,数据导入!$B:$F,3,FALSE)*$D251,VLOOKUP(B251,数据导入!$I:$M,2,FALSE)&amp;","&amp;VLOOKUP(B251,数据导入!$I:$M,3,FALSE)*$D251)</f>
        <v>31005,24</v>
      </c>
      <c r="F251">
        <f>IF(D251=1,VLOOKUP(C251,数据导入!$B:$F,4,FALSE)*$D251,VLOOKUP(C251,数据导入!$I:$M,4,FALSE)*$D251)</f>
        <v>640</v>
      </c>
      <c r="G251">
        <f>IF(E251=1,VLOOKUP(D251,数据导入!$B:$F,5,FALSE)*$D251,VLOOKUP(D251,数据导入!$I:$M,5,FALSE)*$D251)</f>
        <v>40</v>
      </c>
      <c r="H251">
        <f>VLOOKUP(B251,菜品数据!$H:$I,2,FALSE)</f>
        <v>4</v>
      </c>
      <c r="I251" t="str">
        <f>VLOOKUP(D251,数据导入!$P$3:$Q$9,2,FALSE)</f>
        <v>3,4</v>
      </c>
      <c r="J251" t="str">
        <f>VLOOKUP(B251,菜品输入!A:V,3,FALSE)&amp;","&amp;VLOOKUP(B251,菜品输入!A:V,8,FALSE)&amp;";"&amp;VLOOKUP(B251,菜品输入!A:V,4,FALSE)&amp;","&amp;VLOOKUP(B251,菜品输入!A:V,8,FALSE)&amp;";"&amp;VLOOKUP(B251,菜品输入!A:V,5,FALSE)&amp;","&amp;VLOOKUP(B251,菜品输入!A:V,8,FALSE)&amp;";"&amp;VLOOKUP(B251,菜品输入!A:V,6,FALSE)&amp;","&amp;VLOOKUP(B251,菜品输入!A:V,8,FALSE)&amp;";"&amp;VLOOKUP(B251,菜品输入!A:V,7,FALSE)&amp;","&amp;VLOOKUP(B251,菜品输入!A:V,8,FALSE)</f>
        <v>101010,5;102010,5;103010,5;104010,5;105010,5</v>
      </c>
    </row>
    <row r="252" spans="1:10">
      <c r="A252">
        <v>251</v>
      </c>
      <c r="B252">
        <f t="shared" si="15"/>
        <v>21</v>
      </c>
      <c r="C252">
        <f t="shared" si="13"/>
        <v>2</v>
      </c>
      <c r="D252">
        <f t="shared" si="12"/>
        <v>5</v>
      </c>
      <c r="E252" t="str">
        <f>IF(C252=1,VLOOKUP(B252,数据导入!$B:$F,2,FALSE)&amp;","&amp;VLOOKUP(B252,数据导入!$B:$F,3,FALSE)*$D252,VLOOKUP(B252,数据导入!$I:$M,2,FALSE)&amp;","&amp;VLOOKUP(B252,数据导入!$I:$M,3,FALSE)*$D252)</f>
        <v>31005,30</v>
      </c>
      <c r="F252">
        <f>IF(D252=1,VLOOKUP(C252,数据导入!$B:$F,4,FALSE)*$D252,VLOOKUP(C252,数据导入!$I:$M,4,FALSE)*$D252)</f>
        <v>800</v>
      </c>
      <c r="G252">
        <f>IF(E252=1,VLOOKUP(D252,数据导入!$B:$F,5,FALSE)*$D252,VLOOKUP(D252,数据导入!$I:$M,5,FALSE)*$D252)</f>
        <v>50</v>
      </c>
      <c r="H252">
        <f>VLOOKUP(B252,菜品数据!$H:$I,2,FALSE)</f>
        <v>4</v>
      </c>
      <c r="I252" t="str">
        <f>VLOOKUP(D252,数据导入!$P$3:$Q$9,2,FALSE)</f>
        <v>4,5</v>
      </c>
      <c r="J252" t="str">
        <f>VLOOKUP(B252,菜品输入!A:V,3,FALSE)&amp;","&amp;VLOOKUP(B252,菜品输入!A:V,8,FALSE)&amp;";"&amp;VLOOKUP(B252,菜品输入!A:V,4,FALSE)&amp;","&amp;VLOOKUP(B252,菜品输入!A:V,8,FALSE)&amp;";"&amp;VLOOKUP(B252,菜品输入!A:V,5,FALSE)&amp;","&amp;VLOOKUP(B252,菜品输入!A:V,8,FALSE)&amp;";"&amp;VLOOKUP(B252,菜品输入!A:V,6,FALSE)&amp;","&amp;VLOOKUP(B252,菜品输入!A:V,8,FALSE)&amp;";"&amp;VLOOKUP(B252,菜品输入!A:V,7,FALSE)&amp;","&amp;VLOOKUP(B252,菜品输入!A:V,8,FALSE)</f>
        <v>101010,5;102010,5;103010,5;104010,5;105010,5</v>
      </c>
    </row>
    <row r="253" spans="1:10">
      <c r="A253">
        <v>252</v>
      </c>
      <c r="B253">
        <f t="shared" si="15"/>
        <v>21</v>
      </c>
      <c r="C253">
        <f t="shared" si="13"/>
        <v>2</v>
      </c>
      <c r="D253">
        <f t="shared" si="12"/>
        <v>6</v>
      </c>
      <c r="E253" t="str">
        <f>IF(C253=1,VLOOKUP(B253,数据导入!$B:$F,2,FALSE)&amp;","&amp;VLOOKUP(B253,数据导入!$B:$F,3,FALSE)*$D253,VLOOKUP(B253,数据导入!$I:$M,2,FALSE)&amp;","&amp;VLOOKUP(B253,数据导入!$I:$M,3,FALSE)*$D253)</f>
        <v>31005,36</v>
      </c>
      <c r="F253">
        <f>IF(D253=1,VLOOKUP(C253,数据导入!$B:$F,4,FALSE)*$D253,VLOOKUP(C253,数据导入!$I:$M,4,FALSE)*$D253)</f>
        <v>960</v>
      </c>
      <c r="G253">
        <f>IF(E253=1,VLOOKUP(D253,数据导入!$B:$F,5,FALSE)*$D253,VLOOKUP(D253,数据导入!$I:$M,5,FALSE)*$D253)</f>
        <v>60</v>
      </c>
      <c r="H253">
        <f>VLOOKUP(B253,菜品数据!$H:$I,2,FALSE)</f>
        <v>4</v>
      </c>
      <c r="I253" t="str">
        <f>VLOOKUP(D253,数据导入!$P$3:$Q$9,2,FALSE)</f>
        <v>5,6</v>
      </c>
      <c r="J253" t="str">
        <f>VLOOKUP(B253,菜品输入!A:V,3,FALSE)&amp;","&amp;VLOOKUP(B253,菜品输入!A:V,8,FALSE)&amp;";"&amp;VLOOKUP(B253,菜品输入!A:V,4,FALSE)&amp;","&amp;VLOOKUP(B253,菜品输入!A:V,8,FALSE)&amp;";"&amp;VLOOKUP(B253,菜品输入!A:V,5,FALSE)&amp;","&amp;VLOOKUP(B253,菜品输入!A:V,8,FALSE)&amp;";"&amp;VLOOKUP(B253,菜品输入!A:V,6,FALSE)&amp;","&amp;VLOOKUP(B253,菜品输入!A:V,8,FALSE)&amp;";"&amp;VLOOKUP(B253,菜品输入!A:V,7,FALSE)&amp;","&amp;VLOOKUP(B253,菜品输入!A:V,8,FALSE)</f>
        <v>101010,5;102010,5;103010,5;104010,5;105010,5</v>
      </c>
    </row>
    <row r="254" spans="1:10">
      <c r="A254">
        <v>253</v>
      </c>
      <c r="B254">
        <f t="shared" si="15"/>
        <v>22</v>
      </c>
      <c r="C254">
        <f t="shared" si="13"/>
        <v>1</v>
      </c>
      <c r="D254">
        <f t="shared" si="12"/>
        <v>1</v>
      </c>
      <c r="E254" t="str">
        <f>IF(C254=1,VLOOKUP(B254,数据导入!$B:$F,2,FALSE)&amp;","&amp;VLOOKUP(B254,数据导入!$B:$F,3,FALSE)*$D254,VLOOKUP(B254,数据导入!$I:$M,2,FALSE)&amp;","&amp;VLOOKUP(B254,数据导入!$I:$M,3,FALSE)*$D254)</f>
        <v>30005,7</v>
      </c>
      <c r="F254">
        <f>IF(D254=1,VLOOKUP(C254,数据导入!$B:$F,4,FALSE)*$D254,VLOOKUP(C254,数据导入!$I:$M,4,FALSE)*$D254)</f>
        <v>70</v>
      </c>
      <c r="G254">
        <f>IF(E254=1,VLOOKUP(D254,数据导入!$B:$F,5,FALSE)*$D254,VLOOKUP(D254,数据导入!$I:$M,5,FALSE)*$D254)</f>
        <v>5</v>
      </c>
      <c r="H254">
        <f>VLOOKUP(B254,菜品数据!$H:$I,2,FALSE)</f>
        <v>4</v>
      </c>
      <c r="I254">
        <f>VLOOKUP(D254,数据导入!$P$3:$Q$9,2,FALSE)</f>
        <v>1</v>
      </c>
      <c r="J254" t="str">
        <f>VLOOKUP(B254,菜品输入!A:V,3,FALSE)&amp;","&amp;VLOOKUP(B254,菜品输入!A:V,8,FALSE)&amp;";"&amp;VLOOKUP(B254,菜品输入!A:V,4,FALSE)&amp;","&amp;VLOOKUP(B254,菜品输入!A:V,8,FALSE)&amp;";"&amp;VLOOKUP(B254,菜品输入!A:V,5,FALSE)&amp;","&amp;VLOOKUP(B254,菜品输入!A:V,8,FALSE)&amp;";"&amp;VLOOKUP(B254,菜品输入!A:V,6,FALSE)&amp;","&amp;VLOOKUP(B254,菜品输入!A:V,8,FALSE)&amp;";"&amp;VLOOKUP(B254,菜品输入!A:V,7,FALSE)&amp;","&amp;VLOOKUP(B254,菜品输入!A:V,8,FALSE)</f>
        <v>101010,5;102010,5;103010,5;104010,5;105010,5</v>
      </c>
    </row>
    <row r="255" spans="1:10">
      <c r="A255">
        <v>254</v>
      </c>
      <c r="B255">
        <f t="shared" si="15"/>
        <v>22</v>
      </c>
      <c r="C255">
        <f t="shared" si="13"/>
        <v>1</v>
      </c>
      <c r="D255">
        <f t="shared" si="12"/>
        <v>2</v>
      </c>
      <c r="E255" t="str">
        <f>IF(C255=1,VLOOKUP(B255,数据导入!$B:$F,2,FALSE)&amp;","&amp;VLOOKUP(B255,数据导入!$B:$F,3,FALSE)*$D255,VLOOKUP(B255,数据导入!$I:$M,2,FALSE)&amp;","&amp;VLOOKUP(B255,数据导入!$I:$M,3,FALSE)*$D255)</f>
        <v>30005,14</v>
      </c>
      <c r="F255">
        <f>IF(D255=1,VLOOKUP(C255,数据导入!$B:$F,4,FALSE)*$D255,VLOOKUP(C255,数据导入!$I:$M,4,FALSE)*$D255)</f>
        <v>140</v>
      </c>
      <c r="G255">
        <f>IF(E255=1,VLOOKUP(D255,数据导入!$B:$F,5,FALSE)*$D255,VLOOKUP(D255,数据导入!$I:$M,5,FALSE)*$D255)</f>
        <v>10</v>
      </c>
      <c r="H255">
        <f>VLOOKUP(B255,菜品数据!$H:$I,2,FALSE)</f>
        <v>4</v>
      </c>
      <c r="I255" t="str">
        <f>VLOOKUP(D255,数据导入!$P$3:$Q$9,2,FALSE)</f>
        <v>1,2</v>
      </c>
      <c r="J255" t="str">
        <f>VLOOKUP(B255,菜品输入!A:V,3,FALSE)&amp;","&amp;VLOOKUP(B255,菜品输入!A:V,8,FALSE)&amp;";"&amp;VLOOKUP(B255,菜品输入!A:V,4,FALSE)&amp;","&amp;VLOOKUP(B255,菜品输入!A:V,8,FALSE)&amp;";"&amp;VLOOKUP(B255,菜品输入!A:V,5,FALSE)&amp;","&amp;VLOOKUP(B255,菜品输入!A:V,8,FALSE)&amp;";"&amp;VLOOKUP(B255,菜品输入!A:V,6,FALSE)&amp;","&amp;VLOOKUP(B255,菜品输入!A:V,8,FALSE)&amp;";"&amp;VLOOKUP(B255,菜品输入!A:V,7,FALSE)&amp;","&amp;VLOOKUP(B255,菜品输入!A:V,8,FALSE)</f>
        <v>101010,5;102010,5;103010,5;104010,5;105010,5</v>
      </c>
    </row>
    <row r="256" spans="1:10">
      <c r="A256">
        <v>255</v>
      </c>
      <c r="B256">
        <f t="shared" si="15"/>
        <v>22</v>
      </c>
      <c r="C256">
        <f t="shared" si="13"/>
        <v>1</v>
      </c>
      <c r="D256">
        <f t="shared" si="12"/>
        <v>3</v>
      </c>
      <c r="E256" t="str">
        <f>IF(C256=1,VLOOKUP(B256,数据导入!$B:$F,2,FALSE)&amp;","&amp;VLOOKUP(B256,数据导入!$B:$F,3,FALSE)*$D256,VLOOKUP(B256,数据导入!$I:$M,2,FALSE)&amp;","&amp;VLOOKUP(B256,数据导入!$I:$M,3,FALSE)*$D256)</f>
        <v>30005,21</v>
      </c>
      <c r="F256">
        <f>IF(D256=1,VLOOKUP(C256,数据导入!$B:$F,4,FALSE)*$D256,VLOOKUP(C256,数据导入!$I:$M,4,FALSE)*$D256)</f>
        <v>210</v>
      </c>
      <c r="G256">
        <f>IF(E256=1,VLOOKUP(D256,数据导入!$B:$F,5,FALSE)*$D256,VLOOKUP(D256,数据导入!$I:$M,5,FALSE)*$D256)</f>
        <v>30</v>
      </c>
      <c r="H256">
        <f>VLOOKUP(B256,菜品数据!$H:$I,2,FALSE)</f>
        <v>4</v>
      </c>
      <c r="I256" t="str">
        <f>VLOOKUP(D256,数据导入!$P$3:$Q$9,2,FALSE)</f>
        <v>2,3</v>
      </c>
      <c r="J256" t="str">
        <f>VLOOKUP(B256,菜品输入!A:V,3,FALSE)&amp;","&amp;VLOOKUP(B256,菜品输入!A:V,8,FALSE)&amp;";"&amp;VLOOKUP(B256,菜品输入!A:V,4,FALSE)&amp;","&amp;VLOOKUP(B256,菜品输入!A:V,8,FALSE)&amp;";"&amp;VLOOKUP(B256,菜品输入!A:V,5,FALSE)&amp;","&amp;VLOOKUP(B256,菜品输入!A:V,8,FALSE)&amp;";"&amp;VLOOKUP(B256,菜品输入!A:V,6,FALSE)&amp;","&amp;VLOOKUP(B256,菜品输入!A:V,8,FALSE)&amp;";"&amp;VLOOKUP(B256,菜品输入!A:V,7,FALSE)&amp;","&amp;VLOOKUP(B256,菜品输入!A:V,8,FALSE)</f>
        <v>101010,5;102010,5;103010,5;104010,5;105010,5</v>
      </c>
    </row>
    <row r="257" spans="1:10">
      <c r="A257">
        <v>256</v>
      </c>
      <c r="B257">
        <f t="shared" si="15"/>
        <v>22</v>
      </c>
      <c r="C257">
        <f t="shared" si="13"/>
        <v>1</v>
      </c>
      <c r="D257">
        <f t="shared" si="12"/>
        <v>4</v>
      </c>
      <c r="E257" t="str">
        <f>IF(C257=1,VLOOKUP(B257,数据导入!$B:$F,2,FALSE)&amp;","&amp;VLOOKUP(B257,数据导入!$B:$F,3,FALSE)*$D257,VLOOKUP(B257,数据导入!$I:$M,2,FALSE)&amp;","&amp;VLOOKUP(B257,数据导入!$I:$M,3,FALSE)*$D257)</f>
        <v>30005,28</v>
      </c>
      <c r="F257">
        <f>IF(D257=1,VLOOKUP(C257,数据导入!$B:$F,4,FALSE)*$D257,VLOOKUP(C257,数据导入!$I:$M,4,FALSE)*$D257)</f>
        <v>280</v>
      </c>
      <c r="G257">
        <f>IF(E257=1,VLOOKUP(D257,数据导入!$B:$F,5,FALSE)*$D257,VLOOKUP(D257,数据导入!$I:$M,5,FALSE)*$D257)</f>
        <v>40</v>
      </c>
      <c r="H257">
        <f>VLOOKUP(B257,菜品数据!$H:$I,2,FALSE)</f>
        <v>4</v>
      </c>
      <c r="I257" t="str">
        <f>VLOOKUP(D257,数据导入!$P$3:$Q$9,2,FALSE)</f>
        <v>3,4</v>
      </c>
      <c r="J257" t="str">
        <f>VLOOKUP(B257,菜品输入!A:V,3,FALSE)&amp;","&amp;VLOOKUP(B257,菜品输入!A:V,8,FALSE)&amp;";"&amp;VLOOKUP(B257,菜品输入!A:V,4,FALSE)&amp;","&amp;VLOOKUP(B257,菜品输入!A:V,8,FALSE)&amp;";"&amp;VLOOKUP(B257,菜品输入!A:V,5,FALSE)&amp;","&amp;VLOOKUP(B257,菜品输入!A:V,8,FALSE)&amp;";"&amp;VLOOKUP(B257,菜品输入!A:V,6,FALSE)&amp;","&amp;VLOOKUP(B257,菜品输入!A:V,8,FALSE)&amp;";"&amp;VLOOKUP(B257,菜品输入!A:V,7,FALSE)&amp;","&amp;VLOOKUP(B257,菜品输入!A:V,8,FALSE)</f>
        <v>101010,5;102010,5;103010,5;104010,5;105010,5</v>
      </c>
    </row>
    <row r="258" spans="1:10">
      <c r="A258">
        <v>257</v>
      </c>
      <c r="B258">
        <f t="shared" si="15"/>
        <v>22</v>
      </c>
      <c r="C258">
        <f t="shared" si="13"/>
        <v>1</v>
      </c>
      <c r="D258">
        <f t="shared" si="12"/>
        <v>5</v>
      </c>
      <c r="E258" t="str">
        <f>IF(C258=1,VLOOKUP(B258,数据导入!$B:$F,2,FALSE)&amp;","&amp;VLOOKUP(B258,数据导入!$B:$F,3,FALSE)*$D258,VLOOKUP(B258,数据导入!$I:$M,2,FALSE)&amp;","&amp;VLOOKUP(B258,数据导入!$I:$M,3,FALSE)*$D258)</f>
        <v>30005,35</v>
      </c>
      <c r="F258">
        <f>IF(D258=1,VLOOKUP(C258,数据导入!$B:$F,4,FALSE)*$D258,VLOOKUP(C258,数据导入!$I:$M,4,FALSE)*$D258)</f>
        <v>350</v>
      </c>
      <c r="G258">
        <f>IF(E258=1,VLOOKUP(D258,数据导入!$B:$F,5,FALSE)*$D258,VLOOKUP(D258,数据导入!$I:$M,5,FALSE)*$D258)</f>
        <v>50</v>
      </c>
      <c r="H258">
        <f>VLOOKUP(B258,菜品数据!$H:$I,2,FALSE)</f>
        <v>4</v>
      </c>
      <c r="I258" t="str">
        <f>VLOOKUP(D258,数据导入!$P$3:$Q$9,2,FALSE)</f>
        <v>4,5</v>
      </c>
      <c r="J258" t="str">
        <f>VLOOKUP(B258,菜品输入!A:V,3,FALSE)&amp;","&amp;VLOOKUP(B258,菜品输入!A:V,8,FALSE)&amp;";"&amp;VLOOKUP(B258,菜品输入!A:V,4,FALSE)&amp;","&amp;VLOOKUP(B258,菜品输入!A:V,8,FALSE)&amp;";"&amp;VLOOKUP(B258,菜品输入!A:V,5,FALSE)&amp;","&amp;VLOOKUP(B258,菜品输入!A:V,8,FALSE)&amp;";"&amp;VLOOKUP(B258,菜品输入!A:V,6,FALSE)&amp;","&amp;VLOOKUP(B258,菜品输入!A:V,8,FALSE)&amp;";"&amp;VLOOKUP(B258,菜品输入!A:V,7,FALSE)&amp;","&amp;VLOOKUP(B258,菜品输入!A:V,8,FALSE)</f>
        <v>101010,5;102010,5;103010,5;104010,5;105010,5</v>
      </c>
    </row>
    <row r="259" spans="1:10">
      <c r="A259">
        <v>258</v>
      </c>
      <c r="B259">
        <f t="shared" si="15"/>
        <v>22</v>
      </c>
      <c r="C259">
        <f t="shared" si="13"/>
        <v>1</v>
      </c>
      <c r="D259">
        <f t="shared" si="12"/>
        <v>6</v>
      </c>
      <c r="E259" t="str">
        <f>IF(C259=1,VLOOKUP(B259,数据导入!$B:$F,2,FALSE)&amp;","&amp;VLOOKUP(B259,数据导入!$B:$F,3,FALSE)*$D259,VLOOKUP(B259,数据导入!$I:$M,2,FALSE)&amp;","&amp;VLOOKUP(B259,数据导入!$I:$M,3,FALSE)*$D259)</f>
        <v>30005,42</v>
      </c>
      <c r="F259">
        <f>IF(D259=1,VLOOKUP(C259,数据导入!$B:$F,4,FALSE)*$D259,VLOOKUP(C259,数据导入!$I:$M,4,FALSE)*$D259)</f>
        <v>420</v>
      </c>
      <c r="G259">
        <f>IF(E259=1,VLOOKUP(D259,数据导入!$B:$F,5,FALSE)*$D259,VLOOKUP(D259,数据导入!$I:$M,5,FALSE)*$D259)</f>
        <v>60</v>
      </c>
      <c r="H259">
        <f>VLOOKUP(B259,菜品数据!$H:$I,2,FALSE)</f>
        <v>4</v>
      </c>
      <c r="I259" t="str">
        <f>VLOOKUP(D259,数据导入!$P$3:$Q$9,2,FALSE)</f>
        <v>5,6</v>
      </c>
      <c r="J259" t="str">
        <f>VLOOKUP(B259,菜品输入!A:V,3,FALSE)&amp;","&amp;VLOOKUP(B259,菜品输入!A:V,8,FALSE)&amp;";"&amp;VLOOKUP(B259,菜品输入!A:V,4,FALSE)&amp;","&amp;VLOOKUP(B259,菜品输入!A:V,8,FALSE)&amp;";"&amp;VLOOKUP(B259,菜品输入!A:V,5,FALSE)&amp;","&amp;VLOOKUP(B259,菜品输入!A:V,8,FALSE)&amp;";"&amp;VLOOKUP(B259,菜品输入!A:V,6,FALSE)&amp;","&amp;VLOOKUP(B259,菜品输入!A:V,8,FALSE)&amp;";"&amp;VLOOKUP(B259,菜品输入!A:V,7,FALSE)&amp;","&amp;VLOOKUP(B259,菜品输入!A:V,8,FALSE)</f>
        <v>101010,5;102010,5;103010,5;104010,5;105010,5</v>
      </c>
    </row>
    <row r="260" spans="1:10">
      <c r="A260">
        <v>259</v>
      </c>
      <c r="B260">
        <f t="shared" si="15"/>
        <v>22</v>
      </c>
      <c r="C260">
        <f t="shared" si="13"/>
        <v>2</v>
      </c>
      <c r="D260">
        <f t="shared" si="12"/>
        <v>1</v>
      </c>
      <c r="E260" t="str">
        <f>IF(C260=1,VLOOKUP(B260,数据导入!$B:$F,2,FALSE)&amp;","&amp;VLOOKUP(B260,数据导入!$B:$F,3,FALSE)*$D260,VLOOKUP(B260,数据导入!$I:$M,2,FALSE)&amp;","&amp;VLOOKUP(B260,数据导入!$I:$M,3,FALSE)*$D260)</f>
        <v>31005,7</v>
      </c>
      <c r="F260">
        <f>IF(D260=1,VLOOKUP(C260,数据导入!$B:$F,4,FALSE)*$D260,VLOOKUP(C260,数据导入!$I:$M,4,FALSE)*$D260)</f>
        <v>160</v>
      </c>
      <c r="G260">
        <f>IF(E260=1,VLOOKUP(D260,数据导入!$B:$F,5,FALSE)*$D260,VLOOKUP(D260,数据导入!$I:$M,5,FALSE)*$D260)</f>
        <v>5</v>
      </c>
      <c r="H260">
        <f>VLOOKUP(B260,菜品数据!$H:$I,2,FALSE)</f>
        <v>4</v>
      </c>
      <c r="I260">
        <f>VLOOKUP(D260,数据导入!$P$3:$Q$9,2,FALSE)</f>
        <v>1</v>
      </c>
      <c r="J260" t="str">
        <f>VLOOKUP(B260,菜品输入!A:V,3,FALSE)&amp;","&amp;VLOOKUP(B260,菜品输入!A:V,8,FALSE)&amp;";"&amp;VLOOKUP(B260,菜品输入!A:V,4,FALSE)&amp;","&amp;VLOOKUP(B260,菜品输入!A:V,8,FALSE)&amp;";"&amp;VLOOKUP(B260,菜品输入!A:V,5,FALSE)&amp;","&amp;VLOOKUP(B260,菜品输入!A:V,8,FALSE)&amp;";"&amp;VLOOKUP(B260,菜品输入!A:V,6,FALSE)&amp;","&amp;VLOOKUP(B260,菜品输入!A:V,8,FALSE)&amp;";"&amp;VLOOKUP(B260,菜品输入!A:V,7,FALSE)&amp;","&amp;VLOOKUP(B260,菜品输入!A:V,8,FALSE)</f>
        <v>101010,5;102010,5;103010,5;104010,5;105010,5</v>
      </c>
    </row>
    <row r="261" spans="1:10">
      <c r="A261">
        <v>260</v>
      </c>
      <c r="B261">
        <f t="shared" si="15"/>
        <v>22</v>
      </c>
      <c r="C261">
        <f t="shared" si="13"/>
        <v>2</v>
      </c>
      <c r="D261">
        <f t="shared" si="12"/>
        <v>2</v>
      </c>
      <c r="E261" t="str">
        <f>IF(C261=1,VLOOKUP(B261,数据导入!$B:$F,2,FALSE)&amp;","&amp;VLOOKUP(B261,数据导入!$B:$F,3,FALSE)*$D261,VLOOKUP(B261,数据导入!$I:$M,2,FALSE)&amp;","&amp;VLOOKUP(B261,数据导入!$I:$M,3,FALSE)*$D261)</f>
        <v>31005,14</v>
      </c>
      <c r="F261">
        <f>IF(D261=1,VLOOKUP(C261,数据导入!$B:$F,4,FALSE)*$D261,VLOOKUP(C261,数据导入!$I:$M,4,FALSE)*$D261)</f>
        <v>320</v>
      </c>
      <c r="G261">
        <f>IF(E261=1,VLOOKUP(D261,数据导入!$B:$F,5,FALSE)*$D261,VLOOKUP(D261,数据导入!$I:$M,5,FALSE)*$D261)</f>
        <v>10</v>
      </c>
      <c r="H261">
        <f>VLOOKUP(B261,菜品数据!$H:$I,2,FALSE)</f>
        <v>4</v>
      </c>
      <c r="I261" t="str">
        <f>VLOOKUP(D261,数据导入!$P$3:$Q$9,2,FALSE)</f>
        <v>1,2</v>
      </c>
      <c r="J261" t="str">
        <f>VLOOKUP(B261,菜品输入!A:V,3,FALSE)&amp;","&amp;VLOOKUP(B261,菜品输入!A:V,8,FALSE)&amp;";"&amp;VLOOKUP(B261,菜品输入!A:V,4,FALSE)&amp;","&amp;VLOOKUP(B261,菜品输入!A:V,8,FALSE)&amp;";"&amp;VLOOKUP(B261,菜品输入!A:V,5,FALSE)&amp;","&amp;VLOOKUP(B261,菜品输入!A:V,8,FALSE)&amp;";"&amp;VLOOKUP(B261,菜品输入!A:V,6,FALSE)&amp;","&amp;VLOOKUP(B261,菜品输入!A:V,8,FALSE)&amp;";"&amp;VLOOKUP(B261,菜品输入!A:V,7,FALSE)&amp;","&amp;VLOOKUP(B261,菜品输入!A:V,8,FALSE)</f>
        <v>101010,5;102010,5;103010,5;104010,5;105010,5</v>
      </c>
    </row>
    <row r="262" spans="1:10">
      <c r="A262">
        <v>261</v>
      </c>
      <c r="B262">
        <f t="shared" si="15"/>
        <v>22</v>
      </c>
      <c r="C262">
        <f t="shared" si="13"/>
        <v>2</v>
      </c>
      <c r="D262">
        <f t="shared" si="12"/>
        <v>3</v>
      </c>
      <c r="E262" t="str">
        <f>IF(C262=1,VLOOKUP(B262,数据导入!$B:$F,2,FALSE)&amp;","&amp;VLOOKUP(B262,数据导入!$B:$F,3,FALSE)*$D262,VLOOKUP(B262,数据导入!$I:$M,2,FALSE)&amp;","&amp;VLOOKUP(B262,数据导入!$I:$M,3,FALSE)*$D262)</f>
        <v>31005,21</v>
      </c>
      <c r="F262">
        <f>IF(D262=1,VLOOKUP(C262,数据导入!$B:$F,4,FALSE)*$D262,VLOOKUP(C262,数据导入!$I:$M,4,FALSE)*$D262)</f>
        <v>480</v>
      </c>
      <c r="G262">
        <f>IF(E262=1,VLOOKUP(D262,数据导入!$B:$F,5,FALSE)*$D262,VLOOKUP(D262,数据导入!$I:$M,5,FALSE)*$D262)</f>
        <v>30</v>
      </c>
      <c r="H262">
        <f>VLOOKUP(B262,菜品数据!$H:$I,2,FALSE)</f>
        <v>4</v>
      </c>
      <c r="I262" t="str">
        <f>VLOOKUP(D262,数据导入!$P$3:$Q$9,2,FALSE)</f>
        <v>2,3</v>
      </c>
      <c r="J262" t="str">
        <f>VLOOKUP(B262,菜品输入!A:V,3,FALSE)&amp;","&amp;VLOOKUP(B262,菜品输入!A:V,8,FALSE)&amp;";"&amp;VLOOKUP(B262,菜品输入!A:V,4,FALSE)&amp;","&amp;VLOOKUP(B262,菜品输入!A:V,8,FALSE)&amp;";"&amp;VLOOKUP(B262,菜品输入!A:V,5,FALSE)&amp;","&amp;VLOOKUP(B262,菜品输入!A:V,8,FALSE)&amp;";"&amp;VLOOKUP(B262,菜品输入!A:V,6,FALSE)&amp;","&amp;VLOOKUP(B262,菜品输入!A:V,8,FALSE)&amp;";"&amp;VLOOKUP(B262,菜品输入!A:V,7,FALSE)&amp;","&amp;VLOOKUP(B262,菜品输入!A:V,8,FALSE)</f>
        <v>101010,5;102010,5;103010,5;104010,5;105010,5</v>
      </c>
    </row>
    <row r="263" spans="1:10">
      <c r="A263">
        <v>262</v>
      </c>
      <c r="B263">
        <f t="shared" si="15"/>
        <v>22</v>
      </c>
      <c r="C263">
        <f t="shared" si="13"/>
        <v>2</v>
      </c>
      <c r="D263">
        <f t="shared" si="12"/>
        <v>4</v>
      </c>
      <c r="E263" t="str">
        <f>IF(C263=1,VLOOKUP(B263,数据导入!$B:$F,2,FALSE)&amp;","&amp;VLOOKUP(B263,数据导入!$B:$F,3,FALSE)*$D263,VLOOKUP(B263,数据导入!$I:$M,2,FALSE)&amp;","&amp;VLOOKUP(B263,数据导入!$I:$M,3,FALSE)*$D263)</f>
        <v>31005,28</v>
      </c>
      <c r="F263">
        <f>IF(D263=1,VLOOKUP(C263,数据导入!$B:$F,4,FALSE)*$D263,VLOOKUP(C263,数据导入!$I:$M,4,FALSE)*$D263)</f>
        <v>640</v>
      </c>
      <c r="G263">
        <f>IF(E263=1,VLOOKUP(D263,数据导入!$B:$F,5,FALSE)*$D263,VLOOKUP(D263,数据导入!$I:$M,5,FALSE)*$D263)</f>
        <v>40</v>
      </c>
      <c r="H263">
        <f>VLOOKUP(B263,菜品数据!$H:$I,2,FALSE)</f>
        <v>4</v>
      </c>
      <c r="I263" t="str">
        <f>VLOOKUP(D263,数据导入!$P$3:$Q$9,2,FALSE)</f>
        <v>3,4</v>
      </c>
      <c r="J263" t="str">
        <f>VLOOKUP(B263,菜品输入!A:V,3,FALSE)&amp;","&amp;VLOOKUP(B263,菜品输入!A:V,8,FALSE)&amp;";"&amp;VLOOKUP(B263,菜品输入!A:V,4,FALSE)&amp;","&amp;VLOOKUP(B263,菜品输入!A:V,8,FALSE)&amp;";"&amp;VLOOKUP(B263,菜品输入!A:V,5,FALSE)&amp;","&amp;VLOOKUP(B263,菜品输入!A:V,8,FALSE)&amp;";"&amp;VLOOKUP(B263,菜品输入!A:V,6,FALSE)&amp;","&amp;VLOOKUP(B263,菜品输入!A:V,8,FALSE)&amp;";"&amp;VLOOKUP(B263,菜品输入!A:V,7,FALSE)&amp;","&amp;VLOOKUP(B263,菜品输入!A:V,8,FALSE)</f>
        <v>101010,5;102010,5;103010,5;104010,5;105010,5</v>
      </c>
    </row>
    <row r="264" spans="1:10">
      <c r="A264">
        <v>263</v>
      </c>
      <c r="B264">
        <f t="shared" si="15"/>
        <v>22</v>
      </c>
      <c r="C264">
        <f t="shared" si="13"/>
        <v>2</v>
      </c>
      <c r="D264">
        <f t="shared" si="12"/>
        <v>5</v>
      </c>
      <c r="E264" t="str">
        <f>IF(C264=1,VLOOKUP(B264,数据导入!$B:$F,2,FALSE)&amp;","&amp;VLOOKUP(B264,数据导入!$B:$F,3,FALSE)*$D264,VLOOKUP(B264,数据导入!$I:$M,2,FALSE)&amp;","&amp;VLOOKUP(B264,数据导入!$I:$M,3,FALSE)*$D264)</f>
        <v>31005,35</v>
      </c>
      <c r="F264">
        <f>IF(D264=1,VLOOKUP(C264,数据导入!$B:$F,4,FALSE)*$D264,VLOOKUP(C264,数据导入!$I:$M,4,FALSE)*$D264)</f>
        <v>800</v>
      </c>
      <c r="G264">
        <f>IF(E264=1,VLOOKUP(D264,数据导入!$B:$F,5,FALSE)*$D264,VLOOKUP(D264,数据导入!$I:$M,5,FALSE)*$D264)</f>
        <v>50</v>
      </c>
      <c r="H264">
        <f>VLOOKUP(B264,菜品数据!$H:$I,2,FALSE)</f>
        <v>4</v>
      </c>
      <c r="I264" t="str">
        <f>VLOOKUP(D264,数据导入!$P$3:$Q$9,2,FALSE)</f>
        <v>4,5</v>
      </c>
      <c r="J264" t="str">
        <f>VLOOKUP(B264,菜品输入!A:V,3,FALSE)&amp;","&amp;VLOOKUP(B264,菜品输入!A:V,8,FALSE)&amp;";"&amp;VLOOKUP(B264,菜品输入!A:V,4,FALSE)&amp;","&amp;VLOOKUP(B264,菜品输入!A:V,8,FALSE)&amp;";"&amp;VLOOKUP(B264,菜品输入!A:V,5,FALSE)&amp;","&amp;VLOOKUP(B264,菜品输入!A:V,8,FALSE)&amp;";"&amp;VLOOKUP(B264,菜品输入!A:V,6,FALSE)&amp;","&amp;VLOOKUP(B264,菜品输入!A:V,8,FALSE)&amp;";"&amp;VLOOKUP(B264,菜品输入!A:V,7,FALSE)&amp;","&amp;VLOOKUP(B264,菜品输入!A:V,8,FALSE)</f>
        <v>101010,5;102010,5;103010,5;104010,5;105010,5</v>
      </c>
    </row>
    <row r="265" spans="1:10">
      <c r="A265">
        <v>264</v>
      </c>
      <c r="B265">
        <f t="shared" si="15"/>
        <v>22</v>
      </c>
      <c r="C265">
        <f t="shared" si="13"/>
        <v>2</v>
      </c>
      <c r="D265">
        <f t="shared" ref="D265:D328" si="16">D259</f>
        <v>6</v>
      </c>
      <c r="E265" t="str">
        <f>IF(C265=1,VLOOKUP(B265,数据导入!$B:$F,2,FALSE)&amp;","&amp;VLOOKUP(B265,数据导入!$B:$F,3,FALSE)*$D265,VLOOKUP(B265,数据导入!$I:$M,2,FALSE)&amp;","&amp;VLOOKUP(B265,数据导入!$I:$M,3,FALSE)*$D265)</f>
        <v>31005,42</v>
      </c>
      <c r="F265">
        <f>IF(D265=1,VLOOKUP(C265,数据导入!$B:$F,4,FALSE)*$D265,VLOOKUP(C265,数据导入!$I:$M,4,FALSE)*$D265)</f>
        <v>960</v>
      </c>
      <c r="G265">
        <f>IF(E265=1,VLOOKUP(D265,数据导入!$B:$F,5,FALSE)*$D265,VLOOKUP(D265,数据导入!$I:$M,5,FALSE)*$D265)</f>
        <v>60</v>
      </c>
      <c r="H265">
        <f>VLOOKUP(B265,菜品数据!$H:$I,2,FALSE)</f>
        <v>4</v>
      </c>
      <c r="I265" t="str">
        <f>VLOOKUP(D265,数据导入!$P$3:$Q$9,2,FALSE)</f>
        <v>5,6</v>
      </c>
      <c r="J265" t="str">
        <f>VLOOKUP(B265,菜品输入!A:V,3,FALSE)&amp;","&amp;VLOOKUP(B265,菜品输入!A:V,8,FALSE)&amp;";"&amp;VLOOKUP(B265,菜品输入!A:V,4,FALSE)&amp;","&amp;VLOOKUP(B265,菜品输入!A:V,8,FALSE)&amp;";"&amp;VLOOKUP(B265,菜品输入!A:V,5,FALSE)&amp;","&amp;VLOOKUP(B265,菜品输入!A:V,8,FALSE)&amp;";"&amp;VLOOKUP(B265,菜品输入!A:V,6,FALSE)&amp;","&amp;VLOOKUP(B265,菜品输入!A:V,8,FALSE)&amp;";"&amp;VLOOKUP(B265,菜品输入!A:V,7,FALSE)&amp;","&amp;VLOOKUP(B265,菜品输入!A:V,8,FALSE)</f>
        <v>101010,5;102010,5;103010,5;104010,5;105010,5</v>
      </c>
    </row>
    <row r="266" spans="1:10">
      <c r="A266">
        <v>265</v>
      </c>
      <c r="B266">
        <f t="shared" si="15"/>
        <v>23</v>
      </c>
      <c r="C266">
        <f t="shared" si="13"/>
        <v>1</v>
      </c>
      <c r="D266">
        <f t="shared" si="16"/>
        <v>1</v>
      </c>
      <c r="E266" t="str">
        <f>IF(C266=1,VLOOKUP(B266,数据导入!$B:$F,2,FALSE)&amp;","&amp;VLOOKUP(B266,数据导入!$B:$F,3,FALSE)*$D266,VLOOKUP(B266,数据导入!$I:$M,2,FALSE)&amp;","&amp;VLOOKUP(B266,数据导入!$I:$M,3,FALSE)*$D266)</f>
        <v>30005,8</v>
      </c>
      <c r="F266">
        <f>IF(D266=1,VLOOKUP(C266,数据导入!$B:$F,4,FALSE)*$D266,VLOOKUP(C266,数据导入!$I:$M,4,FALSE)*$D266)</f>
        <v>70</v>
      </c>
      <c r="G266">
        <f>IF(E266=1,VLOOKUP(D266,数据导入!$B:$F,5,FALSE)*$D266,VLOOKUP(D266,数据导入!$I:$M,5,FALSE)*$D266)</f>
        <v>5</v>
      </c>
      <c r="H266">
        <f>VLOOKUP(B266,菜品数据!$H:$I,2,FALSE)</f>
        <v>4</v>
      </c>
      <c r="I266">
        <f>VLOOKUP(D266,数据导入!$P$3:$Q$9,2,FALSE)</f>
        <v>1</v>
      </c>
      <c r="J266" t="str">
        <f>VLOOKUP(B266,菜品输入!A:V,3,FALSE)&amp;","&amp;VLOOKUP(B266,菜品输入!A:V,8,FALSE)&amp;";"&amp;VLOOKUP(B266,菜品输入!A:V,4,FALSE)&amp;","&amp;VLOOKUP(B266,菜品输入!A:V,8,FALSE)&amp;";"&amp;VLOOKUP(B266,菜品输入!A:V,5,FALSE)&amp;","&amp;VLOOKUP(B266,菜品输入!A:V,8,FALSE)&amp;";"&amp;VLOOKUP(B266,菜品输入!A:V,6,FALSE)&amp;","&amp;VLOOKUP(B266,菜品输入!A:V,8,FALSE)&amp;";"&amp;VLOOKUP(B266,菜品输入!A:V,7,FALSE)&amp;","&amp;VLOOKUP(B266,菜品输入!A:V,8,FALSE)</f>
        <v>101010,5;102010,5;103010,5;104010,5;105010,5</v>
      </c>
    </row>
    <row r="267" spans="1:10">
      <c r="A267">
        <v>266</v>
      </c>
      <c r="B267">
        <f t="shared" si="15"/>
        <v>23</v>
      </c>
      <c r="C267">
        <f t="shared" si="13"/>
        <v>1</v>
      </c>
      <c r="D267">
        <f t="shared" si="16"/>
        <v>2</v>
      </c>
      <c r="E267" t="str">
        <f>IF(C267=1,VLOOKUP(B267,数据导入!$B:$F,2,FALSE)&amp;","&amp;VLOOKUP(B267,数据导入!$B:$F,3,FALSE)*$D267,VLOOKUP(B267,数据导入!$I:$M,2,FALSE)&amp;","&amp;VLOOKUP(B267,数据导入!$I:$M,3,FALSE)*$D267)</f>
        <v>30005,16</v>
      </c>
      <c r="F267">
        <f>IF(D267=1,VLOOKUP(C267,数据导入!$B:$F,4,FALSE)*$D267,VLOOKUP(C267,数据导入!$I:$M,4,FALSE)*$D267)</f>
        <v>140</v>
      </c>
      <c r="G267">
        <f>IF(E267=1,VLOOKUP(D267,数据导入!$B:$F,5,FALSE)*$D267,VLOOKUP(D267,数据导入!$I:$M,5,FALSE)*$D267)</f>
        <v>10</v>
      </c>
      <c r="H267">
        <f>VLOOKUP(B267,菜品数据!$H:$I,2,FALSE)</f>
        <v>4</v>
      </c>
      <c r="I267" t="str">
        <f>VLOOKUP(D267,数据导入!$P$3:$Q$9,2,FALSE)</f>
        <v>1,2</v>
      </c>
      <c r="J267" t="str">
        <f>VLOOKUP(B267,菜品输入!A:V,3,FALSE)&amp;","&amp;VLOOKUP(B267,菜品输入!A:V,8,FALSE)&amp;";"&amp;VLOOKUP(B267,菜品输入!A:V,4,FALSE)&amp;","&amp;VLOOKUP(B267,菜品输入!A:V,8,FALSE)&amp;";"&amp;VLOOKUP(B267,菜品输入!A:V,5,FALSE)&amp;","&amp;VLOOKUP(B267,菜品输入!A:V,8,FALSE)&amp;";"&amp;VLOOKUP(B267,菜品输入!A:V,6,FALSE)&amp;","&amp;VLOOKUP(B267,菜品输入!A:V,8,FALSE)&amp;";"&amp;VLOOKUP(B267,菜品输入!A:V,7,FALSE)&amp;","&amp;VLOOKUP(B267,菜品输入!A:V,8,FALSE)</f>
        <v>101010,5;102010,5;103010,5;104010,5;105010,5</v>
      </c>
    </row>
    <row r="268" spans="1:10">
      <c r="A268">
        <v>267</v>
      </c>
      <c r="B268">
        <f t="shared" si="15"/>
        <v>23</v>
      </c>
      <c r="C268">
        <f t="shared" si="13"/>
        <v>1</v>
      </c>
      <c r="D268">
        <f t="shared" si="16"/>
        <v>3</v>
      </c>
      <c r="E268" t="str">
        <f>IF(C268=1,VLOOKUP(B268,数据导入!$B:$F,2,FALSE)&amp;","&amp;VLOOKUP(B268,数据导入!$B:$F,3,FALSE)*$D268,VLOOKUP(B268,数据导入!$I:$M,2,FALSE)&amp;","&amp;VLOOKUP(B268,数据导入!$I:$M,3,FALSE)*$D268)</f>
        <v>30005,24</v>
      </c>
      <c r="F268">
        <f>IF(D268=1,VLOOKUP(C268,数据导入!$B:$F,4,FALSE)*$D268,VLOOKUP(C268,数据导入!$I:$M,4,FALSE)*$D268)</f>
        <v>210</v>
      </c>
      <c r="G268">
        <f>IF(E268=1,VLOOKUP(D268,数据导入!$B:$F,5,FALSE)*$D268,VLOOKUP(D268,数据导入!$I:$M,5,FALSE)*$D268)</f>
        <v>30</v>
      </c>
      <c r="H268">
        <f>VLOOKUP(B268,菜品数据!$H:$I,2,FALSE)</f>
        <v>4</v>
      </c>
      <c r="I268" t="str">
        <f>VLOOKUP(D268,数据导入!$P$3:$Q$9,2,FALSE)</f>
        <v>2,3</v>
      </c>
      <c r="J268" t="str">
        <f>VLOOKUP(B268,菜品输入!A:V,3,FALSE)&amp;","&amp;VLOOKUP(B268,菜品输入!A:V,8,FALSE)&amp;";"&amp;VLOOKUP(B268,菜品输入!A:V,4,FALSE)&amp;","&amp;VLOOKUP(B268,菜品输入!A:V,8,FALSE)&amp;";"&amp;VLOOKUP(B268,菜品输入!A:V,5,FALSE)&amp;","&amp;VLOOKUP(B268,菜品输入!A:V,8,FALSE)&amp;";"&amp;VLOOKUP(B268,菜品输入!A:V,6,FALSE)&amp;","&amp;VLOOKUP(B268,菜品输入!A:V,8,FALSE)&amp;";"&amp;VLOOKUP(B268,菜品输入!A:V,7,FALSE)&amp;","&amp;VLOOKUP(B268,菜品输入!A:V,8,FALSE)</f>
        <v>101010,5;102010,5;103010,5;104010,5;105010,5</v>
      </c>
    </row>
    <row r="269" spans="1:10">
      <c r="A269">
        <v>268</v>
      </c>
      <c r="B269">
        <f t="shared" si="15"/>
        <v>23</v>
      </c>
      <c r="C269">
        <f t="shared" si="13"/>
        <v>1</v>
      </c>
      <c r="D269">
        <f t="shared" si="16"/>
        <v>4</v>
      </c>
      <c r="E269" t="str">
        <f>IF(C269=1,VLOOKUP(B269,数据导入!$B:$F,2,FALSE)&amp;","&amp;VLOOKUP(B269,数据导入!$B:$F,3,FALSE)*$D269,VLOOKUP(B269,数据导入!$I:$M,2,FALSE)&amp;","&amp;VLOOKUP(B269,数据导入!$I:$M,3,FALSE)*$D269)</f>
        <v>30005,32</v>
      </c>
      <c r="F269">
        <f>IF(D269=1,VLOOKUP(C269,数据导入!$B:$F,4,FALSE)*$D269,VLOOKUP(C269,数据导入!$I:$M,4,FALSE)*$D269)</f>
        <v>280</v>
      </c>
      <c r="G269">
        <f>IF(E269=1,VLOOKUP(D269,数据导入!$B:$F,5,FALSE)*$D269,VLOOKUP(D269,数据导入!$I:$M,5,FALSE)*$D269)</f>
        <v>40</v>
      </c>
      <c r="H269">
        <f>VLOOKUP(B269,菜品数据!$H:$I,2,FALSE)</f>
        <v>4</v>
      </c>
      <c r="I269" t="str">
        <f>VLOOKUP(D269,数据导入!$P$3:$Q$9,2,FALSE)</f>
        <v>3,4</v>
      </c>
      <c r="J269" t="str">
        <f>VLOOKUP(B269,菜品输入!A:V,3,FALSE)&amp;","&amp;VLOOKUP(B269,菜品输入!A:V,8,FALSE)&amp;";"&amp;VLOOKUP(B269,菜品输入!A:V,4,FALSE)&amp;","&amp;VLOOKUP(B269,菜品输入!A:V,8,FALSE)&amp;";"&amp;VLOOKUP(B269,菜品输入!A:V,5,FALSE)&amp;","&amp;VLOOKUP(B269,菜品输入!A:V,8,FALSE)&amp;";"&amp;VLOOKUP(B269,菜品输入!A:V,6,FALSE)&amp;","&amp;VLOOKUP(B269,菜品输入!A:V,8,FALSE)&amp;";"&amp;VLOOKUP(B269,菜品输入!A:V,7,FALSE)&amp;","&amp;VLOOKUP(B269,菜品输入!A:V,8,FALSE)</f>
        <v>101010,5;102010,5;103010,5;104010,5;105010,5</v>
      </c>
    </row>
    <row r="270" spans="1:10">
      <c r="A270">
        <v>269</v>
      </c>
      <c r="B270">
        <f t="shared" si="15"/>
        <v>23</v>
      </c>
      <c r="C270">
        <f t="shared" si="13"/>
        <v>1</v>
      </c>
      <c r="D270">
        <f t="shared" si="16"/>
        <v>5</v>
      </c>
      <c r="E270" t="str">
        <f>IF(C270=1,VLOOKUP(B270,数据导入!$B:$F,2,FALSE)&amp;","&amp;VLOOKUP(B270,数据导入!$B:$F,3,FALSE)*$D270,VLOOKUP(B270,数据导入!$I:$M,2,FALSE)&amp;","&amp;VLOOKUP(B270,数据导入!$I:$M,3,FALSE)*$D270)</f>
        <v>30005,40</v>
      </c>
      <c r="F270">
        <f>IF(D270=1,VLOOKUP(C270,数据导入!$B:$F,4,FALSE)*$D270,VLOOKUP(C270,数据导入!$I:$M,4,FALSE)*$D270)</f>
        <v>350</v>
      </c>
      <c r="G270">
        <f>IF(E270=1,VLOOKUP(D270,数据导入!$B:$F,5,FALSE)*$D270,VLOOKUP(D270,数据导入!$I:$M,5,FALSE)*$D270)</f>
        <v>50</v>
      </c>
      <c r="H270">
        <f>VLOOKUP(B270,菜品数据!$H:$I,2,FALSE)</f>
        <v>4</v>
      </c>
      <c r="I270" t="str">
        <f>VLOOKUP(D270,数据导入!$P$3:$Q$9,2,FALSE)</f>
        <v>4,5</v>
      </c>
      <c r="J270" t="str">
        <f>VLOOKUP(B270,菜品输入!A:V,3,FALSE)&amp;","&amp;VLOOKUP(B270,菜品输入!A:V,8,FALSE)&amp;";"&amp;VLOOKUP(B270,菜品输入!A:V,4,FALSE)&amp;","&amp;VLOOKUP(B270,菜品输入!A:V,8,FALSE)&amp;";"&amp;VLOOKUP(B270,菜品输入!A:V,5,FALSE)&amp;","&amp;VLOOKUP(B270,菜品输入!A:V,8,FALSE)&amp;";"&amp;VLOOKUP(B270,菜品输入!A:V,6,FALSE)&amp;","&amp;VLOOKUP(B270,菜品输入!A:V,8,FALSE)&amp;";"&amp;VLOOKUP(B270,菜品输入!A:V,7,FALSE)&amp;","&amp;VLOOKUP(B270,菜品输入!A:V,8,FALSE)</f>
        <v>101010,5;102010,5;103010,5;104010,5;105010,5</v>
      </c>
    </row>
    <row r="271" spans="1:10">
      <c r="A271">
        <v>270</v>
      </c>
      <c r="B271">
        <f t="shared" si="15"/>
        <v>23</v>
      </c>
      <c r="C271">
        <f t="shared" ref="C271:C334" si="17">C259</f>
        <v>1</v>
      </c>
      <c r="D271">
        <f t="shared" si="16"/>
        <v>6</v>
      </c>
      <c r="E271" t="str">
        <f>IF(C271=1,VLOOKUP(B271,数据导入!$B:$F,2,FALSE)&amp;","&amp;VLOOKUP(B271,数据导入!$B:$F,3,FALSE)*$D271,VLOOKUP(B271,数据导入!$I:$M,2,FALSE)&amp;","&amp;VLOOKUP(B271,数据导入!$I:$M,3,FALSE)*$D271)</f>
        <v>30005,48</v>
      </c>
      <c r="F271">
        <f>IF(D271=1,VLOOKUP(C271,数据导入!$B:$F,4,FALSE)*$D271,VLOOKUP(C271,数据导入!$I:$M,4,FALSE)*$D271)</f>
        <v>420</v>
      </c>
      <c r="G271">
        <f>IF(E271=1,VLOOKUP(D271,数据导入!$B:$F,5,FALSE)*$D271,VLOOKUP(D271,数据导入!$I:$M,5,FALSE)*$D271)</f>
        <v>60</v>
      </c>
      <c r="H271">
        <f>VLOOKUP(B271,菜品数据!$H:$I,2,FALSE)</f>
        <v>4</v>
      </c>
      <c r="I271" t="str">
        <f>VLOOKUP(D271,数据导入!$P$3:$Q$9,2,FALSE)</f>
        <v>5,6</v>
      </c>
      <c r="J271" t="str">
        <f>VLOOKUP(B271,菜品输入!A:V,3,FALSE)&amp;","&amp;VLOOKUP(B271,菜品输入!A:V,8,FALSE)&amp;";"&amp;VLOOKUP(B271,菜品输入!A:V,4,FALSE)&amp;","&amp;VLOOKUP(B271,菜品输入!A:V,8,FALSE)&amp;";"&amp;VLOOKUP(B271,菜品输入!A:V,5,FALSE)&amp;","&amp;VLOOKUP(B271,菜品输入!A:V,8,FALSE)&amp;";"&amp;VLOOKUP(B271,菜品输入!A:V,6,FALSE)&amp;","&amp;VLOOKUP(B271,菜品输入!A:V,8,FALSE)&amp;";"&amp;VLOOKUP(B271,菜品输入!A:V,7,FALSE)&amp;","&amp;VLOOKUP(B271,菜品输入!A:V,8,FALSE)</f>
        <v>101010,5;102010,5;103010,5;104010,5;105010,5</v>
      </c>
    </row>
    <row r="272" spans="1:10">
      <c r="A272">
        <v>271</v>
      </c>
      <c r="B272">
        <f t="shared" si="15"/>
        <v>23</v>
      </c>
      <c r="C272">
        <f t="shared" si="17"/>
        <v>2</v>
      </c>
      <c r="D272">
        <f t="shared" si="16"/>
        <v>1</v>
      </c>
      <c r="E272" t="str">
        <f>IF(C272=1,VLOOKUP(B272,数据导入!$B:$F,2,FALSE)&amp;","&amp;VLOOKUP(B272,数据导入!$B:$F,3,FALSE)*$D272,VLOOKUP(B272,数据导入!$I:$M,2,FALSE)&amp;","&amp;VLOOKUP(B272,数据导入!$I:$M,3,FALSE)*$D272)</f>
        <v>31005,8</v>
      </c>
      <c r="F272">
        <f>IF(D272=1,VLOOKUP(C272,数据导入!$B:$F,4,FALSE)*$D272,VLOOKUP(C272,数据导入!$I:$M,4,FALSE)*$D272)</f>
        <v>160</v>
      </c>
      <c r="G272">
        <f>IF(E272=1,VLOOKUP(D272,数据导入!$B:$F,5,FALSE)*$D272,VLOOKUP(D272,数据导入!$I:$M,5,FALSE)*$D272)</f>
        <v>5</v>
      </c>
      <c r="H272">
        <f>VLOOKUP(B272,菜品数据!$H:$I,2,FALSE)</f>
        <v>4</v>
      </c>
      <c r="I272">
        <f>VLOOKUP(D272,数据导入!$P$3:$Q$9,2,FALSE)</f>
        <v>1</v>
      </c>
      <c r="J272" t="str">
        <f>VLOOKUP(B272,菜品输入!A:V,3,FALSE)&amp;","&amp;VLOOKUP(B272,菜品输入!A:V,8,FALSE)&amp;";"&amp;VLOOKUP(B272,菜品输入!A:V,4,FALSE)&amp;","&amp;VLOOKUP(B272,菜品输入!A:V,8,FALSE)&amp;";"&amp;VLOOKUP(B272,菜品输入!A:V,5,FALSE)&amp;","&amp;VLOOKUP(B272,菜品输入!A:V,8,FALSE)&amp;";"&amp;VLOOKUP(B272,菜品输入!A:V,6,FALSE)&amp;","&amp;VLOOKUP(B272,菜品输入!A:V,8,FALSE)&amp;";"&amp;VLOOKUP(B272,菜品输入!A:V,7,FALSE)&amp;","&amp;VLOOKUP(B272,菜品输入!A:V,8,FALSE)</f>
        <v>101010,5;102010,5;103010,5;104010,5;105010,5</v>
      </c>
    </row>
    <row r="273" spans="1:10">
      <c r="A273">
        <v>272</v>
      </c>
      <c r="B273">
        <f t="shared" si="15"/>
        <v>23</v>
      </c>
      <c r="C273">
        <f t="shared" si="17"/>
        <v>2</v>
      </c>
      <c r="D273">
        <f t="shared" si="16"/>
        <v>2</v>
      </c>
      <c r="E273" t="str">
        <f>IF(C273=1,VLOOKUP(B273,数据导入!$B:$F,2,FALSE)&amp;","&amp;VLOOKUP(B273,数据导入!$B:$F,3,FALSE)*$D273,VLOOKUP(B273,数据导入!$I:$M,2,FALSE)&amp;","&amp;VLOOKUP(B273,数据导入!$I:$M,3,FALSE)*$D273)</f>
        <v>31005,16</v>
      </c>
      <c r="F273">
        <f>IF(D273=1,VLOOKUP(C273,数据导入!$B:$F,4,FALSE)*$D273,VLOOKUP(C273,数据导入!$I:$M,4,FALSE)*$D273)</f>
        <v>320</v>
      </c>
      <c r="G273">
        <f>IF(E273=1,VLOOKUP(D273,数据导入!$B:$F,5,FALSE)*$D273,VLOOKUP(D273,数据导入!$I:$M,5,FALSE)*$D273)</f>
        <v>10</v>
      </c>
      <c r="H273">
        <f>VLOOKUP(B273,菜品数据!$H:$I,2,FALSE)</f>
        <v>4</v>
      </c>
      <c r="I273" t="str">
        <f>VLOOKUP(D273,数据导入!$P$3:$Q$9,2,FALSE)</f>
        <v>1,2</v>
      </c>
      <c r="J273" t="str">
        <f>VLOOKUP(B273,菜品输入!A:V,3,FALSE)&amp;","&amp;VLOOKUP(B273,菜品输入!A:V,8,FALSE)&amp;";"&amp;VLOOKUP(B273,菜品输入!A:V,4,FALSE)&amp;","&amp;VLOOKUP(B273,菜品输入!A:V,8,FALSE)&amp;";"&amp;VLOOKUP(B273,菜品输入!A:V,5,FALSE)&amp;","&amp;VLOOKUP(B273,菜品输入!A:V,8,FALSE)&amp;";"&amp;VLOOKUP(B273,菜品输入!A:V,6,FALSE)&amp;","&amp;VLOOKUP(B273,菜品输入!A:V,8,FALSE)&amp;";"&amp;VLOOKUP(B273,菜品输入!A:V,7,FALSE)&amp;","&amp;VLOOKUP(B273,菜品输入!A:V,8,FALSE)</f>
        <v>101010,5;102010,5;103010,5;104010,5;105010,5</v>
      </c>
    </row>
    <row r="274" spans="1:10">
      <c r="A274">
        <v>273</v>
      </c>
      <c r="B274">
        <f t="shared" si="15"/>
        <v>23</v>
      </c>
      <c r="C274">
        <f t="shared" si="17"/>
        <v>2</v>
      </c>
      <c r="D274">
        <f t="shared" si="16"/>
        <v>3</v>
      </c>
      <c r="E274" t="str">
        <f>IF(C274=1,VLOOKUP(B274,数据导入!$B:$F,2,FALSE)&amp;","&amp;VLOOKUP(B274,数据导入!$B:$F,3,FALSE)*$D274,VLOOKUP(B274,数据导入!$I:$M,2,FALSE)&amp;","&amp;VLOOKUP(B274,数据导入!$I:$M,3,FALSE)*$D274)</f>
        <v>31005,24</v>
      </c>
      <c r="F274">
        <f>IF(D274=1,VLOOKUP(C274,数据导入!$B:$F,4,FALSE)*$D274,VLOOKUP(C274,数据导入!$I:$M,4,FALSE)*$D274)</f>
        <v>480</v>
      </c>
      <c r="G274">
        <f>IF(E274=1,VLOOKUP(D274,数据导入!$B:$F,5,FALSE)*$D274,VLOOKUP(D274,数据导入!$I:$M,5,FALSE)*$D274)</f>
        <v>30</v>
      </c>
      <c r="H274">
        <f>VLOOKUP(B274,菜品数据!$H:$I,2,FALSE)</f>
        <v>4</v>
      </c>
      <c r="I274" t="str">
        <f>VLOOKUP(D274,数据导入!$P$3:$Q$9,2,FALSE)</f>
        <v>2,3</v>
      </c>
      <c r="J274" t="str">
        <f>VLOOKUP(B274,菜品输入!A:V,3,FALSE)&amp;","&amp;VLOOKUP(B274,菜品输入!A:V,8,FALSE)&amp;";"&amp;VLOOKUP(B274,菜品输入!A:V,4,FALSE)&amp;","&amp;VLOOKUP(B274,菜品输入!A:V,8,FALSE)&amp;";"&amp;VLOOKUP(B274,菜品输入!A:V,5,FALSE)&amp;","&amp;VLOOKUP(B274,菜品输入!A:V,8,FALSE)&amp;";"&amp;VLOOKUP(B274,菜品输入!A:V,6,FALSE)&amp;","&amp;VLOOKUP(B274,菜品输入!A:V,8,FALSE)&amp;";"&amp;VLOOKUP(B274,菜品输入!A:V,7,FALSE)&amp;","&amp;VLOOKUP(B274,菜品输入!A:V,8,FALSE)</f>
        <v>101010,5;102010,5;103010,5;104010,5;105010,5</v>
      </c>
    </row>
    <row r="275" spans="1:10">
      <c r="A275">
        <v>274</v>
      </c>
      <c r="B275">
        <f t="shared" si="15"/>
        <v>23</v>
      </c>
      <c r="C275">
        <f t="shared" si="17"/>
        <v>2</v>
      </c>
      <c r="D275">
        <f t="shared" si="16"/>
        <v>4</v>
      </c>
      <c r="E275" t="str">
        <f>IF(C275=1,VLOOKUP(B275,数据导入!$B:$F,2,FALSE)&amp;","&amp;VLOOKUP(B275,数据导入!$B:$F,3,FALSE)*$D275,VLOOKUP(B275,数据导入!$I:$M,2,FALSE)&amp;","&amp;VLOOKUP(B275,数据导入!$I:$M,3,FALSE)*$D275)</f>
        <v>31005,32</v>
      </c>
      <c r="F275">
        <f>IF(D275=1,VLOOKUP(C275,数据导入!$B:$F,4,FALSE)*$D275,VLOOKUP(C275,数据导入!$I:$M,4,FALSE)*$D275)</f>
        <v>640</v>
      </c>
      <c r="G275">
        <f>IF(E275=1,VLOOKUP(D275,数据导入!$B:$F,5,FALSE)*$D275,VLOOKUP(D275,数据导入!$I:$M,5,FALSE)*$D275)</f>
        <v>40</v>
      </c>
      <c r="H275">
        <f>VLOOKUP(B275,菜品数据!$H:$I,2,FALSE)</f>
        <v>4</v>
      </c>
      <c r="I275" t="str">
        <f>VLOOKUP(D275,数据导入!$P$3:$Q$9,2,FALSE)</f>
        <v>3,4</v>
      </c>
      <c r="J275" t="str">
        <f>VLOOKUP(B275,菜品输入!A:V,3,FALSE)&amp;","&amp;VLOOKUP(B275,菜品输入!A:V,8,FALSE)&amp;";"&amp;VLOOKUP(B275,菜品输入!A:V,4,FALSE)&amp;","&amp;VLOOKUP(B275,菜品输入!A:V,8,FALSE)&amp;";"&amp;VLOOKUP(B275,菜品输入!A:V,5,FALSE)&amp;","&amp;VLOOKUP(B275,菜品输入!A:V,8,FALSE)&amp;";"&amp;VLOOKUP(B275,菜品输入!A:V,6,FALSE)&amp;","&amp;VLOOKUP(B275,菜品输入!A:V,8,FALSE)&amp;";"&amp;VLOOKUP(B275,菜品输入!A:V,7,FALSE)&amp;","&amp;VLOOKUP(B275,菜品输入!A:V,8,FALSE)</f>
        <v>101010,5;102010,5;103010,5;104010,5;105010,5</v>
      </c>
    </row>
    <row r="276" spans="1:10">
      <c r="A276">
        <v>275</v>
      </c>
      <c r="B276">
        <f t="shared" si="15"/>
        <v>23</v>
      </c>
      <c r="C276">
        <f t="shared" si="17"/>
        <v>2</v>
      </c>
      <c r="D276">
        <f t="shared" si="16"/>
        <v>5</v>
      </c>
      <c r="E276" t="str">
        <f>IF(C276=1,VLOOKUP(B276,数据导入!$B:$F,2,FALSE)&amp;","&amp;VLOOKUP(B276,数据导入!$B:$F,3,FALSE)*$D276,VLOOKUP(B276,数据导入!$I:$M,2,FALSE)&amp;","&amp;VLOOKUP(B276,数据导入!$I:$M,3,FALSE)*$D276)</f>
        <v>31005,40</v>
      </c>
      <c r="F276">
        <f>IF(D276=1,VLOOKUP(C276,数据导入!$B:$F,4,FALSE)*$D276,VLOOKUP(C276,数据导入!$I:$M,4,FALSE)*$D276)</f>
        <v>800</v>
      </c>
      <c r="G276">
        <f>IF(E276=1,VLOOKUP(D276,数据导入!$B:$F,5,FALSE)*$D276,VLOOKUP(D276,数据导入!$I:$M,5,FALSE)*$D276)</f>
        <v>50</v>
      </c>
      <c r="H276">
        <f>VLOOKUP(B276,菜品数据!$H:$I,2,FALSE)</f>
        <v>4</v>
      </c>
      <c r="I276" t="str">
        <f>VLOOKUP(D276,数据导入!$P$3:$Q$9,2,FALSE)</f>
        <v>4,5</v>
      </c>
      <c r="J276" t="str">
        <f>VLOOKUP(B276,菜品输入!A:V,3,FALSE)&amp;","&amp;VLOOKUP(B276,菜品输入!A:V,8,FALSE)&amp;";"&amp;VLOOKUP(B276,菜品输入!A:V,4,FALSE)&amp;","&amp;VLOOKUP(B276,菜品输入!A:V,8,FALSE)&amp;";"&amp;VLOOKUP(B276,菜品输入!A:V,5,FALSE)&amp;","&amp;VLOOKUP(B276,菜品输入!A:V,8,FALSE)&amp;";"&amp;VLOOKUP(B276,菜品输入!A:V,6,FALSE)&amp;","&amp;VLOOKUP(B276,菜品输入!A:V,8,FALSE)&amp;";"&amp;VLOOKUP(B276,菜品输入!A:V,7,FALSE)&amp;","&amp;VLOOKUP(B276,菜品输入!A:V,8,FALSE)</f>
        <v>101010,5;102010,5;103010,5;104010,5;105010,5</v>
      </c>
    </row>
    <row r="277" spans="1:10">
      <c r="A277">
        <v>276</v>
      </c>
      <c r="B277">
        <f t="shared" si="15"/>
        <v>23</v>
      </c>
      <c r="C277">
        <f t="shared" si="17"/>
        <v>2</v>
      </c>
      <c r="D277">
        <f t="shared" si="16"/>
        <v>6</v>
      </c>
      <c r="E277" t="str">
        <f>IF(C277=1,VLOOKUP(B277,数据导入!$B:$F,2,FALSE)&amp;","&amp;VLOOKUP(B277,数据导入!$B:$F,3,FALSE)*$D277,VLOOKUP(B277,数据导入!$I:$M,2,FALSE)&amp;","&amp;VLOOKUP(B277,数据导入!$I:$M,3,FALSE)*$D277)</f>
        <v>31005,48</v>
      </c>
      <c r="F277">
        <f>IF(D277=1,VLOOKUP(C277,数据导入!$B:$F,4,FALSE)*$D277,VLOOKUP(C277,数据导入!$I:$M,4,FALSE)*$D277)</f>
        <v>960</v>
      </c>
      <c r="G277">
        <f>IF(E277=1,VLOOKUP(D277,数据导入!$B:$F,5,FALSE)*$D277,VLOOKUP(D277,数据导入!$I:$M,5,FALSE)*$D277)</f>
        <v>60</v>
      </c>
      <c r="H277">
        <f>VLOOKUP(B277,菜品数据!$H:$I,2,FALSE)</f>
        <v>4</v>
      </c>
      <c r="I277" t="str">
        <f>VLOOKUP(D277,数据导入!$P$3:$Q$9,2,FALSE)</f>
        <v>5,6</v>
      </c>
      <c r="J277" t="str">
        <f>VLOOKUP(B277,菜品输入!A:V,3,FALSE)&amp;","&amp;VLOOKUP(B277,菜品输入!A:V,8,FALSE)&amp;";"&amp;VLOOKUP(B277,菜品输入!A:V,4,FALSE)&amp;","&amp;VLOOKUP(B277,菜品输入!A:V,8,FALSE)&amp;";"&amp;VLOOKUP(B277,菜品输入!A:V,5,FALSE)&amp;","&amp;VLOOKUP(B277,菜品输入!A:V,8,FALSE)&amp;";"&amp;VLOOKUP(B277,菜品输入!A:V,6,FALSE)&amp;","&amp;VLOOKUP(B277,菜品输入!A:V,8,FALSE)&amp;";"&amp;VLOOKUP(B277,菜品输入!A:V,7,FALSE)&amp;","&amp;VLOOKUP(B277,菜品输入!A:V,8,FALSE)</f>
        <v>101010,5;102010,5;103010,5;104010,5;105010,5</v>
      </c>
    </row>
    <row r="278" spans="1:10">
      <c r="A278">
        <v>277</v>
      </c>
      <c r="B278">
        <f t="shared" si="15"/>
        <v>24</v>
      </c>
      <c r="C278">
        <f t="shared" si="17"/>
        <v>1</v>
      </c>
      <c r="D278">
        <f t="shared" si="16"/>
        <v>1</v>
      </c>
      <c r="E278" t="str">
        <f>IF(C278=1,VLOOKUP(B278,数据导入!$B:$F,2,FALSE)&amp;","&amp;VLOOKUP(B278,数据导入!$B:$F,3,FALSE)*$D278,VLOOKUP(B278,数据导入!$I:$M,2,FALSE)&amp;","&amp;VLOOKUP(B278,数据导入!$I:$M,3,FALSE)*$D278)</f>
        <v>30005,9</v>
      </c>
      <c r="F278">
        <f>IF(D278=1,VLOOKUP(C278,数据导入!$B:$F,4,FALSE)*$D278,VLOOKUP(C278,数据导入!$I:$M,4,FALSE)*$D278)</f>
        <v>70</v>
      </c>
      <c r="G278">
        <f>IF(E278=1,VLOOKUP(D278,数据导入!$B:$F,5,FALSE)*$D278,VLOOKUP(D278,数据导入!$I:$M,5,FALSE)*$D278)</f>
        <v>5</v>
      </c>
      <c r="H278">
        <f>VLOOKUP(B278,菜品数据!$H:$I,2,FALSE)</f>
        <v>4</v>
      </c>
      <c r="I278">
        <f>VLOOKUP(D278,数据导入!$P$3:$Q$9,2,FALSE)</f>
        <v>1</v>
      </c>
      <c r="J278" t="str">
        <f>VLOOKUP(B278,菜品输入!A:V,3,FALSE)&amp;","&amp;VLOOKUP(B278,菜品输入!A:V,8,FALSE)&amp;";"&amp;VLOOKUP(B278,菜品输入!A:V,4,FALSE)&amp;","&amp;VLOOKUP(B278,菜品输入!A:V,8,FALSE)&amp;";"&amp;VLOOKUP(B278,菜品输入!A:V,5,FALSE)&amp;","&amp;VLOOKUP(B278,菜品输入!A:V,8,FALSE)&amp;";"&amp;VLOOKUP(B278,菜品输入!A:V,6,FALSE)&amp;","&amp;VLOOKUP(B278,菜品输入!A:V,8,FALSE)&amp;";"&amp;VLOOKUP(B278,菜品输入!A:V,7,FALSE)&amp;","&amp;VLOOKUP(B278,菜品输入!A:V,8,FALSE)</f>
        <v>101010,5;102010,5;103010,5;104010,5;105010,5</v>
      </c>
    </row>
    <row r="279" spans="1:10">
      <c r="A279">
        <v>278</v>
      </c>
      <c r="B279">
        <f t="shared" si="15"/>
        <v>24</v>
      </c>
      <c r="C279">
        <f t="shared" si="17"/>
        <v>1</v>
      </c>
      <c r="D279">
        <f t="shared" si="16"/>
        <v>2</v>
      </c>
      <c r="E279" t="str">
        <f>IF(C279=1,VLOOKUP(B279,数据导入!$B:$F,2,FALSE)&amp;","&amp;VLOOKUP(B279,数据导入!$B:$F,3,FALSE)*$D279,VLOOKUP(B279,数据导入!$I:$M,2,FALSE)&amp;","&amp;VLOOKUP(B279,数据导入!$I:$M,3,FALSE)*$D279)</f>
        <v>30005,18</v>
      </c>
      <c r="F279">
        <f>IF(D279=1,VLOOKUP(C279,数据导入!$B:$F,4,FALSE)*$D279,VLOOKUP(C279,数据导入!$I:$M,4,FALSE)*$D279)</f>
        <v>140</v>
      </c>
      <c r="G279">
        <f>IF(E279=1,VLOOKUP(D279,数据导入!$B:$F,5,FALSE)*$D279,VLOOKUP(D279,数据导入!$I:$M,5,FALSE)*$D279)</f>
        <v>10</v>
      </c>
      <c r="H279">
        <f>VLOOKUP(B279,菜品数据!$H:$I,2,FALSE)</f>
        <v>4</v>
      </c>
      <c r="I279" t="str">
        <f>VLOOKUP(D279,数据导入!$P$3:$Q$9,2,FALSE)</f>
        <v>1,2</v>
      </c>
      <c r="J279" t="str">
        <f>VLOOKUP(B279,菜品输入!A:V,3,FALSE)&amp;","&amp;VLOOKUP(B279,菜品输入!A:V,8,FALSE)&amp;";"&amp;VLOOKUP(B279,菜品输入!A:V,4,FALSE)&amp;","&amp;VLOOKUP(B279,菜品输入!A:V,8,FALSE)&amp;";"&amp;VLOOKUP(B279,菜品输入!A:V,5,FALSE)&amp;","&amp;VLOOKUP(B279,菜品输入!A:V,8,FALSE)&amp;";"&amp;VLOOKUP(B279,菜品输入!A:V,6,FALSE)&amp;","&amp;VLOOKUP(B279,菜品输入!A:V,8,FALSE)&amp;";"&amp;VLOOKUP(B279,菜品输入!A:V,7,FALSE)&amp;","&amp;VLOOKUP(B279,菜品输入!A:V,8,FALSE)</f>
        <v>101010,5;102010,5;103010,5;104010,5;105010,5</v>
      </c>
    </row>
    <row r="280" spans="1:10">
      <c r="A280">
        <v>279</v>
      </c>
      <c r="B280">
        <f t="shared" si="15"/>
        <v>24</v>
      </c>
      <c r="C280">
        <f t="shared" si="17"/>
        <v>1</v>
      </c>
      <c r="D280">
        <f t="shared" si="16"/>
        <v>3</v>
      </c>
      <c r="E280" t="str">
        <f>IF(C280=1,VLOOKUP(B280,数据导入!$B:$F,2,FALSE)&amp;","&amp;VLOOKUP(B280,数据导入!$B:$F,3,FALSE)*$D280,VLOOKUP(B280,数据导入!$I:$M,2,FALSE)&amp;","&amp;VLOOKUP(B280,数据导入!$I:$M,3,FALSE)*$D280)</f>
        <v>30005,27</v>
      </c>
      <c r="F280">
        <f>IF(D280=1,VLOOKUP(C280,数据导入!$B:$F,4,FALSE)*$D280,VLOOKUP(C280,数据导入!$I:$M,4,FALSE)*$D280)</f>
        <v>210</v>
      </c>
      <c r="G280">
        <f>IF(E280=1,VLOOKUP(D280,数据导入!$B:$F,5,FALSE)*$D280,VLOOKUP(D280,数据导入!$I:$M,5,FALSE)*$D280)</f>
        <v>30</v>
      </c>
      <c r="H280">
        <f>VLOOKUP(B280,菜品数据!$H:$I,2,FALSE)</f>
        <v>4</v>
      </c>
      <c r="I280" t="str">
        <f>VLOOKUP(D280,数据导入!$P$3:$Q$9,2,FALSE)</f>
        <v>2,3</v>
      </c>
      <c r="J280" t="str">
        <f>VLOOKUP(B280,菜品输入!A:V,3,FALSE)&amp;","&amp;VLOOKUP(B280,菜品输入!A:V,8,FALSE)&amp;";"&amp;VLOOKUP(B280,菜品输入!A:V,4,FALSE)&amp;","&amp;VLOOKUP(B280,菜品输入!A:V,8,FALSE)&amp;";"&amp;VLOOKUP(B280,菜品输入!A:V,5,FALSE)&amp;","&amp;VLOOKUP(B280,菜品输入!A:V,8,FALSE)&amp;";"&amp;VLOOKUP(B280,菜品输入!A:V,6,FALSE)&amp;","&amp;VLOOKUP(B280,菜品输入!A:V,8,FALSE)&amp;";"&amp;VLOOKUP(B280,菜品输入!A:V,7,FALSE)&amp;","&amp;VLOOKUP(B280,菜品输入!A:V,8,FALSE)</f>
        <v>101010,5;102010,5;103010,5;104010,5;105010,5</v>
      </c>
    </row>
    <row r="281" spans="1:10">
      <c r="A281">
        <v>280</v>
      </c>
      <c r="B281">
        <f t="shared" si="15"/>
        <v>24</v>
      </c>
      <c r="C281">
        <f t="shared" si="17"/>
        <v>1</v>
      </c>
      <c r="D281">
        <f t="shared" si="16"/>
        <v>4</v>
      </c>
      <c r="E281" t="str">
        <f>IF(C281=1,VLOOKUP(B281,数据导入!$B:$F,2,FALSE)&amp;","&amp;VLOOKUP(B281,数据导入!$B:$F,3,FALSE)*$D281,VLOOKUP(B281,数据导入!$I:$M,2,FALSE)&amp;","&amp;VLOOKUP(B281,数据导入!$I:$M,3,FALSE)*$D281)</f>
        <v>30005,36</v>
      </c>
      <c r="F281">
        <f>IF(D281=1,VLOOKUP(C281,数据导入!$B:$F,4,FALSE)*$D281,VLOOKUP(C281,数据导入!$I:$M,4,FALSE)*$D281)</f>
        <v>280</v>
      </c>
      <c r="G281">
        <f>IF(E281=1,VLOOKUP(D281,数据导入!$B:$F,5,FALSE)*$D281,VLOOKUP(D281,数据导入!$I:$M,5,FALSE)*$D281)</f>
        <v>40</v>
      </c>
      <c r="H281">
        <f>VLOOKUP(B281,菜品数据!$H:$I,2,FALSE)</f>
        <v>4</v>
      </c>
      <c r="I281" t="str">
        <f>VLOOKUP(D281,数据导入!$P$3:$Q$9,2,FALSE)</f>
        <v>3,4</v>
      </c>
      <c r="J281" t="str">
        <f>VLOOKUP(B281,菜品输入!A:V,3,FALSE)&amp;","&amp;VLOOKUP(B281,菜品输入!A:V,8,FALSE)&amp;";"&amp;VLOOKUP(B281,菜品输入!A:V,4,FALSE)&amp;","&amp;VLOOKUP(B281,菜品输入!A:V,8,FALSE)&amp;";"&amp;VLOOKUP(B281,菜品输入!A:V,5,FALSE)&amp;","&amp;VLOOKUP(B281,菜品输入!A:V,8,FALSE)&amp;";"&amp;VLOOKUP(B281,菜品输入!A:V,6,FALSE)&amp;","&amp;VLOOKUP(B281,菜品输入!A:V,8,FALSE)&amp;";"&amp;VLOOKUP(B281,菜品输入!A:V,7,FALSE)&amp;","&amp;VLOOKUP(B281,菜品输入!A:V,8,FALSE)</f>
        <v>101010,5;102010,5;103010,5;104010,5;105010,5</v>
      </c>
    </row>
    <row r="282" spans="1:10">
      <c r="A282">
        <v>281</v>
      </c>
      <c r="B282">
        <f t="shared" ref="B282:B304" si="18">B270+1</f>
        <v>24</v>
      </c>
      <c r="C282">
        <f t="shared" si="17"/>
        <v>1</v>
      </c>
      <c r="D282">
        <f t="shared" si="16"/>
        <v>5</v>
      </c>
      <c r="E282" t="str">
        <f>IF(C282=1,VLOOKUP(B282,数据导入!$B:$F,2,FALSE)&amp;","&amp;VLOOKUP(B282,数据导入!$B:$F,3,FALSE)*$D282,VLOOKUP(B282,数据导入!$I:$M,2,FALSE)&amp;","&amp;VLOOKUP(B282,数据导入!$I:$M,3,FALSE)*$D282)</f>
        <v>30005,45</v>
      </c>
      <c r="F282">
        <f>IF(D282=1,VLOOKUP(C282,数据导入!$B:$F,4,FALSE)*$D282,VLOOKUP(C282,数据导入!$I:$M,4,FALSE)*$D282)</f>
        <v>350</v>
      </c>
      <c r="G282">
        <f>IF(E282=1,VLOOKUP(D282,数据导入!$B:$F,5,FALSE)*$D282,VLOOKUP(D282,数据导入!$I:$M,5,FALSE)*$D282)</f>
        <v>50</v>
      </c>
      <c r="H282">
        <f>VLOOKUP(B282,菜品数据!$H:$I,2,FALSE)</f>
        <v>4</v>
      </c>
      <c r="I282" t="str">
        <f>VLOOKUP(D282,数据导入!$P$3:$Q$9,2,FALSE)</f>
        <v>4,5</v>
      </c>
      <c r="J282" t="str">
        <f>VLOOKUP(B282,菜品输入!A:V,3,FALSE)&amp;","&amp;VLOOKUP(B282,菜品输入!A:V,8,FALSE)&amp;";"&amp;VLOOKUP(B282,菜品输入!A:V,4,FALSE)&amp;","&amp;VLOOKUP(B282,菜品输入!A:V,8,FALSE)&amp;";"&amp;VLOOKUP(B282,菜品输入!A:V,5,FALSE)&amp;","&amp;VLOOKUP(B282,菜品输入!A:V,8,FALSE)&amp;";"&amp;VLOOKUP(B282,菜品输入!A:V,6,FALSE)&amp;","&amp;VLOOKUP(B282,菜品输入!A:V,8,FALSE)&amp;";"&amp;VLOOKUP(B282,菜品输入!A:V,7,FALSE)&amp;","&amp;VLOOKUP(B282,菜品输入!A:V,8,FALSE)</f>
        <v>101010,5;102010,5;103010,5;104010,5;105010,5</v>
      </c>
    </row>
    <row r="283" spans="1:10">
      <c r="A283">
        <v>282</v>
      </c>
      <c r="B283">
        <f t="shared" si="18"/>
        <v>24</v>
      </c>
      <c r="C283">
        <f t="shared" si="17"/>
        <v>1</v>
      </c>
      <c r="D283">
        <f t="shared" si="16"/>
        <v>6</v>
      </c>
      <c r="E283" t="str">
        <f>IF(C283=1,VLOOKUP(B283,数据导入!$B:$F,2,FALSE)&amp;","&amp;VLOOKUP(B283,数据导入!$B:$F,3,FALSE)*$D283,VLOOKUP(B283,数据导入!$I:$M,2,FALSE)&amp;","&amp;VLOOKUP(B283,数据导入!$I:$M,3,FALSE)*$D283)</f>
        <v>30005,54</v>
      </c>
      <c r="F283">
        <f>IF(D283=1,VLOOKUP(C283,数据导入!$B:$F,4,FALSE)*$D283,VLOOKUP(C283,数据导入!$I:$M,4,FALSE)*$D283)</f>
        <v>420</v>
      </c>
      <c r="G283">
        <f>IF(E283=1,VLOOKUP(D283,数据导入!$B:$F,5,FALSE)*$D283,VLOOKUP(D283,数据导入!$I:$M,5,FALSE)*$D283)</f>
        <v>60</v>
      </c>
      <c r="H283">
        <f>VLOOKUP(B283,菜品数据!$H:$I,2,FALSE)</f>
        <v>4</v>
      </c>
      <c r="I283" t="str">
        <f>VLOOKUP(D283,数据导入!$P$3:$Q$9,2,FALSE)</f>
        <v>5,6</v>
      </c>
      <c r="J283" t="str">
        <f>VLOOKUP(B283,菜品输入!A:V,3,FALSE)&amp;","&amp;VLOOKUP(B283,菜品输入!A:V,8,FALSE)&amp;";"&amp;VLOOKUP(B283,菜品输入!A:V,4,FALSE)&amp;","&amp;VLOOKUP(B283,菜品输入!A:V,8,FALSE)&amp;";"&amp;VLOOKUP(B283,菜品输入!A:V,5,FALSE)&amp;","&amp;VLOOKUP(B283,菜品输入!A:V,8,FALSE)&amp;";"&amp;VLOOKUP(B283,菜品输入!A:V,6,FALSE)&amp;","&amp;VLOOKUP(B283,菜品输入!A:V,8,FALSE)&amp;";"&amp;VLOOKUP(B283,菜品输入!A:V,7,FALSE)&amp;","&amp;VLOOKUP(B283,菜品输入!A:V,8,FALSE)</f>
        <v>101010,5;102010,5;103010,5;104010,5;105010,5</v>
      </c>
    </row>
    <row r="284" spans="1:10">
      <c r="A284">
        <v>283</v>
      </c>
      <c r="B284">
        <f t="shared" si="18"/>
        <v>24</v>
      </c>
      <c r="C284">
        <f t="shared" si="17"/>
        <v>2</v>
      </c>
      <c r="D284">
        <f t="shared" si="16"/>
        <v>1</v>
      </c>
      <c r="E284" t="str">
        <f>IF(C284=1,VLOOKUP(B284,数据导入!$B:$F,2,FALSE)&amp;","&amp;VLOOKUP(B284,数据导入!$B:$F,3,FALSE)*$D284,VLOOKUP(B284,数据导入!$I:$M,2,FALSE)&amp;","&amp;VLOOKUP(B284,数据导入!$I:$M,3,FALSE)*$D284)</f>
        <v>31005,9</v>
      </c>
      <c r="F284">
        <f>IF(D284=1,VLOOKUP(C284,数据导入!$B:$F,4,FALSE)*$D284,VLOOKUP(C284,数据导入!$I:$M,4,FALSE)*$D284)</f>
        <v>160</v>
      </c>
      <c r="G284">
        <f>IF(E284=1,VLOOKUP(D284,数据导入!$B:$F,5,FALSE)*$D284,VLOOKUP(D284,数据导入!$I:$M,5,FALSE)*$D284)</f>
        <v>5</v>
      </c>
      <c r="H284">
        <f>VLOOKUP(B284,菜品数据!$H:$I,2,FALSE)</f>
        <v>4</v>
      </c>
      <c r="I284">
        <f>VLOOKUP(D284,数据导入!$P$3:$Q$9,2,FALSE)</f>
        <v>1</v>
      </c>
      <c r="J284" t="str">
        <f>VLOOKUP(B284,菜品输入!A:V,3,FALSE)&amp;","&amp;VLOOKUP(B284,菜品输入!A:V,8,FALSE)&amp;";"&amp;VLOOKUP(B284,菜品输入!A:V,4,FALSE)&amp;","&amp;VLOOKUP(B284,菜品输入!A:V,8,FALSE)&amp;";"&amp;VLOOKUP(B284,菜品输入!A:V,5,FALSE)&amp;","&amp;VLOOKUP(B284,菜品输入!A:V,8,FALSE)&amp;";"&amp;VLOOKUP(B284,菜品输入!A:V,6,FALSE)&amp;","&amp;VLOOKUP(B284,菜品输入!A:V,8,FALSE)&amp;";"&amp;VLOOKUP(B284,菜品输入!A:V,7,FALSE)&amp;","&amp;VLOOKUP(B284,菜品输入!A:V,8,FALSE)</f>
        <v>101010,5;102010,5;103010,5;104010,5;105010,5</v>
      </c>
    </row>
    <row r="285" spans="1:10">
      <c r="A285">
        <v>284</v>
      </c>
      <c r="B285">
        <f t="shared" si="18"/>
        <v>24</v>
      </c>
      <c r="C285">
        <f t="shared" si="17"/>
        <v>2</v>
      </c>
      <c r="D285">
        <f t="shared" si="16"/>
        <v>2</v>
      </c>
      <c r="E285" t="str">
        <f>IF(C285=1,VLOOKUP(B285,数据导入!$B:$F,2,FALSE)&amp;","&amp;VLOOKUP(B285,数据导入!$B:$F,3,FALSE)*$D285,VLOOKUP(B285,数据导入!$I:$M,2,FALSE)&amp;","&amp;VLOOKUP(B285,数据导入!$I:$M,3,FALSE)*$D285)</f>
        <v>31005,18</v>
      </c>
      <c r="F285">
        <f>IF(D285=1,VLOOKUP(C285,数据导入!$B:$F,4,FALSE)*$D285,VLOOKUP(C285,数据导入!$I:$M,4,FALSE)*$D285)</f>
        <v>320</v>
      </c>
      <c r="G285">
        <f>IF(E285=1,VLOOKUP(D285,数据导入!$B:$F,5,FALSE)*$D285,VLOOKUP(D285,数据导入!$I:$M,5,FALSE)*$D285)</f>
        <v>10</v>
      </c>
      <c r="H285">
        <f>VLOOKUP(B285,菜品数据!$H:$I,2,FALSE)</f>
        <v>4</v>
      </c>
      <c r="I285" t="str">
        <f>VLOOKUP(D285,数据导入!$P$3:$Q$9,2,FALSE)</f>
        <v>1,2</v>
      </c>
      <c r="J285" t="str">
        <f>VLOOKUP(B285,菜品输入!A:V,3,FALSE)&amp;","&amp;VLOOKUP(B285,菜品输入!A:V,8,FALSE)&amp;";"&amp;VLOOKUP(B285,菜品输入!A:V,4,FALSE)&amp;","&amp;VLOOKUP(B285,菜品输入!A:V,8,FALSE)&amp;";"&amp;VLOOKUP(B285,菜品输入!A:V,5,FALSE)&amp;","&amp;VLOOKUP(B285,菜品输入!A:V,8,FALSE)&amp;";"&amp;VLOOKUP(B285,菜品输入!A:V,6,FALSE)&amp;","&amp;VLOOKUP(B285,菜品输入!A:V,8,FALSE)&amp;";"&amp;VLOOKUP(B285,菜品输入!A:V,7,FALSE)&amp;","&amp;VLOOKUP(B285,菜品输入!A:V,8,FALSE)</f>
        <v>101010,5;102010,5;103010,5;104010,5;105010,5</v>
      </c>
    </row>
    <row r="286" spans="1:10">
      <c r="A286">
        <v>285</v>
      </c>
      <c r="B286">
        <f t="shared" si="18"/>
        <v>24</v>
      </c>
      <c r="C286">
        <f t="shared" si="17"/>
        <v>2</v>
      </c>
      <c r="D286">
        <f t="shared" si="16"/>
        <v>3</v>
      </c>
      <c r="E286" t="str">
        <f>IF(C286=1,VLOOKUP(B286,数据导入!$B:$F,2,FALSE)&amp;","&amp;VLOOKUP(B286,数据导入!$B:$F,3,FALSE)*$D286,VLOOKUP(B286,数据导入!$I:$M,2,FALSE)&amp;","&amp;VLOOKUP(B286,数据导入!$I:$M,3,FALSE)*$D286)</f>
        <v>31005,27</v>
      </c>
      <c r="F286">
        <f>IF(D286=1,VLOOKUP(C286,数据导入!$B:$F,4,FALSE)*$D286,VLOOKUP(C286,数据导入!$I:$M,4,FALSE)*$D286)</f>
        <v>480</v>
      </c>
      <c r="G286">
        <f>IF(E286=1,VLOOKUP(D286,数据导入!$B:$F,5,FALSE)*$D286,VLOOKUP(D286,数据导入!$I:$M,5,FALSE)*$D286)</f>
        <v>30</v>
      </c>
      <c r="H286">
        <f>VLOOKUP(B286,菜品数据!$H:$I,2,FALSE)</f>
        <v>4</v>
      </c>
      <c r="I286" t="str">
        <f>VLOOKUP(D286,数据导入!$P$3:$Q$9,2,FALSE)</f>
        <v>2,3</v>
      </c>
      <c r="J286" t="str">
        <f>VLOOKUP(B286,菜品输入!A:V,3,FALSE)&amp;","&amp;VLOOKUP(B286,菜品输入!A:V,8,FALSE)&amp;";"&amp;VLOOKUP(B286,菜品输入!A:V,4,FALSE)&amp;","&amp;VLOOKUP(B286,菜品输入!A:V,8,FALSE)&amp;";"&amp;VLOOKUP(B286,菜品输入!A:V,5,FALSE)&amp;","&amp;VLOOKUP(B286,菜品输入!A:V,8,FALSE)&amp;";"&amp;VLOOKUP(B286,菜品输入!A:V,6,FALSE)&amp;","&amp;VLOOKUP(B286,菜品输入!A:V,8,FALSE)&amp;";"&amp;VLOOKUP(B286,菜品输入!A:V,7,FALSE)&amp;","&amp;VLOOKUP(B286,菜品输入!A:V,8,FALSE)</f>
        <v>101010,5;102010,5;103010,5;104010,5;105010,5</v>
      </c>
    </row>
    <row r="287" spans="1:10">
      <c r="A287">
        <v>286</v>
      </c>
      <c r="B287">
        <f t="shared" si="18"/>
        <v>24</v>
      </c>
      <c r="C287">
        <f t="shared" si="17"/>
        <v>2</v>
      </c>
      <c r="D287">
        <f t="shared" si="16"/>
        <v>4</v>
      </c>
      <c r="E287" t="str">
        <f>IF(C287=1,VLOOKUP(B287,数据导入!$B:$F,2,FALSE)&amp;","&amp;VLOOKUP(B287,数据导入!$B:$F,3,FALSE)*$D287,VLOOKUP(B287,数据导入!$I:$M,2,FALSE)&amp;","&amp;VLOOKUP(B287,数据导入!$I:$M,3,FALSE)*$D287)</f>
        <v>31005,36</v>
      </c>
      <c r="F287">
        <f>IF(D287=1,VLOOKUP(C287,数据导入!$B:$F,4,FALSE)*$D287,VLOOKUP(C287,数据导入!$I:$M,4,FALSE)*$D287)</f>
        <v>640</v>
      </c>
      <c r="G287">
        <f>IF(E287=1,VLOOKUP(D287,数据导入!$B:$F,5,FALSE)*$D287,VLOOKUP(D287,数据导入!$I:$M,5,FALSE)*$D287)</f>
        <v>40</v>
      </c>
      <c r="H287">
        <f>VLOOKUP(B287,菜品数据!$H:$I,2,FALSE)</f>
        <v>4</v>
      </c>
      <c r="I287" t="str">
        <f>VLOOKUP(D287,数据导入!$P$3:$Q$9,2,FALSE)</f>
        <v>3,4</v>
      </c>
      <c r="J287" t="str">
        <f>VLOOKUP(B287,菜品输入!A:V,3,FALSE)&amp;","&amp;VLOOKUP(B287,菜品输入!A:V,8,FALSE)&amp;";"&amp;VLOOKUP(B287,菜品输入!A:V,4,FALSE)&amp;","&amp;VLOOKUP(B287,菜品输入!A:V,8,FALSE)&amp;";"&amp;VLOOKUP(B287,菜品输入!A:V,5,FALSE)&amp;","&amp;VLOOKUP(B287,菜品输入!A:V,8,FALSE)&amp;";"&amp;VLOOKUP(B287,菜品输入!A:V,6,FALSE)&amp;","&amp;VLOOKUP(B287,菜品输入!A:V,8,FALSE)&amp;";"&amp;VLOOKUP(B287,菜品输入!A:V,7,FALSE)&amp;","&amp;VLOOKUP(B287,菜品输入!A:V,8,FALSE)</f>
        <v>101010,5;102010,5;103010,5;104010,5;105010,5</v>
      </c>
    </row>
    <row r="288" spans="1:10">
      <c r="A288">
        <v>287</v>
      </c>
      <c r="B288">
        <f t="shared" si="18"/>
        <v>24</v>
      </c>
      <c r="C288">
        <f t="shared" si="17"/>
        <v>2</v>
      </c>
      <c r="D288">
        <f t="shared" si="16"/>
        <v>5</v>
      </c>
      <c r="E288" t="str">
        <f>IF(C288=1,VLOOKUP(B288,数据导入!$B:$F,2,FALSE)&amp;","&amp;VLOOKUP(B288,数据导入!$B:$F,3,FALSE)*$D288,VLOOKUP(B288,数据导入!$I:$M,2,FALSE)&amp;","&amp;VLOOKUP(B288,数据导入!$I:$M,3,FALSE)*$D288)</f>
        <v>31005,45</v>
      </c>
      <c r="F288">
        <f>IF(D288=1,VLOOKUP(C288,数据导入!$B:$F,4,FALSE)*$D288,VLOOKUP(C288,数据导入!$I:$M,4,FALSE)*$D288)</f>
        <v>800</v>
      </c>
      <c r="G288">
        <f>IF(E288=1,VLOOKUP(D288,数据导入!$B:$F,5,FALSE)*$D288,VLOOKUP(D288,数据导入!$I:$M,5,FALSE)*$D288)</f>
        <v>50</v>
      </c>
      <c r="H288">
        <f>VLOOKUP(B288,菜品数据!$H:$I,2,FALSE)</f>
        <v>4</v>
      </c>
      <c r="I288" t="str">
        <f>VLOOKUP(D288,数据导入!$P$3:$Q$9,2,FALSE)</f>
        <v>4,5</v>
      </c>
      <c r="J288" t="str">
        <f>VLOOKUP(B288,菜品输入!A:V,3,FALSE)&amp;","&amp;VLOOKUP(B288,菜品输入!A:V,8,FALSE)&amp;";"&amp;VLOOKUP(B288,菜品输入!A:V,4,FALSE)&amp;","&amp;VLOOKUP(B288,菜品输入!A:V,8,FALSE)&amp;";"&amp;VLOOKUP(B288,菜品输入!A:V,5,FALSE)&amp;","&amp;VLOOKUP(B288,菜品输入!A:V,8,FALSE)&amp;";"&amp;VLOOKUP(B288,菜品输入!A:V,6,FALSE)&amp;","&amp;VLOOKUP(B288,菜品输入!A:V,8,FALSE)&amp;";"&amp;VLOOKUP(B288,菜品输入!A:V,7,FALSE)&amp;","&amp;VLOOKUP(B288,菜品输入!A:V,8,FALSE)</f>
        <v>101010,5;102010,5;103010,5;104010,5;105010,5</v>
      </c>
    </row>
    <row r="289" spans="1:10">
      <c r="A289">
        <v>288</v>
      </c>
      <c r="B289">
        <f t="shared" si="18"/>
        <v>24</v>
      </c>
      <c r="C289">
        <f t="shared" si="17"/>
        <v>2</v>
      </c>
      <c r="D289">
        <f t="shared" si="16"/>
        <v>6</v>
      </c>
      <c r="E289" t="str">
        <f>IF(C289=1,VLOOKUP(B289,数据导入!$B:$F,2,FALSE)&amp;","&amp;VLOOKUP(B289,数据导入!$B:$F,3,FALSE)*$D289,VLOOKUP(B289,数据导入!$I:$M,2,FALSE)&amp;","&amp;VLOOKUP(B289,数据导入!$I:$M,3,FALSE)*$D289)</f>
        <v>31005,54</v>
      </c>
      <c r="F289">
        <f>IF(D289=1,VLOOKUP(C289,数据导入!$B:$F,4,FALSE)*$D289,VLOOKUP(C289,数据导入!$I:$M,4,FALSE)*$D289)</f>
        <v>960</v>
      </c>
      <c r="G289">
        <f>IF(E289=1,VLOOKUP(D289,数据导入!$B:$F,5,FALSE)*$D289,VLOOKUP(D289,数据导入!$I:$M,5,FALSE)*$D289)</f>
        <v>60</v>
      </c>
      <c r="H289">
        <f>VLOOKUP(B289,菜品数据!$H:$I,2,FALSE)</f>
        <v>4</v>
      </c>
      <c r="I289" t="str">
        <f>VLOOKUP(D289,数据导入!$P$3:$Q$9,2,FALSE)</f>
        <v>5,6</v>
      </c>
      <c r="J289" t="str">
        <f>VLOOKUP(B289,菜品输入!A:V,3,FALSE)&amp;","&amp;VLOOKUP(B289,菜品输入!A:V,8,FALSE)&amp;";"&amp;VLOOKUP(B289,菜品输入!A:V,4,FALSE)&amp;","&amp;VLOOKUP(B289,菜品输入!A:V,8,FALSE)&amp;";"&amp;VLOOKUP(B289,菜品输入!A:V,5,FALSE)&amp;","&amp;VLOOKUP(B289,菜品输入!A:V,8,FALSE)&amp;";"&amp;VLOOKUP(B289,菜品输入!A:V,6,FALSE)&amp;","&amp;VLOOKUP(B289,菜品输入!A:V,8,FALSE)&amp;";"&amp;VLOOKUP(B289,菜品输入!A:V,7,FALSE)&amp;","&amp;VLOOKUP(B289,菜品输入!A:V,8,FALSE)</f>
        <v>101010,5;102010,5;103010,5;104010,5;105010,5</v>
      </c>
    </row>
    <row r="290" spans="1:10">
      <c r="A290">
        <v>289</v>
      </c>
      <c r="B290">
        <f t="shared" si="18"/>
        <v>25</v>
      </c>
      <c r="C290">
        <f t="shared" si="17"/>
        <v>1</v>
      </c>
      <c r="D290">
        <f t="shared" si="16"/>
        <v>1</v>
      </c>
      <c r="E290" t="str">
        <f>IF(C290=1,VLOOKUP(B290,数据导入!$B:$F,2,FALSE)&amp;","&amp;VLOOKUP(B290,数据导入!$B:$F,3,FALSE)*$D290,VLOOKUP(B290,数据导入!$I:$M,2,FALSE)&amp;","&amp;VLOOKUP(B290,数据导入!$I:$M,3,FALSE)*$D290)</f>
        <v>30005,11</v>
      </c>
      <c r="F290">
        <f>IF(D290=1,VLOOKUP(C290,数据导入!$B:$F,4,FALSE)*$D290,VLOOKUP(C290,数据导入!$I:$M,4,FALSE)*$D290)</f>
        <v>70</v>
      </c>
      <c r="G290">
        <f>IF(E290=1,VLOOKUP(D290,数据导入!$B:$F,5,FALSE)*$D290,VLOOKUP(D290,数据导入!$I:$M,5,FALSE)*$D290)</f>
        <v>5</v>
      </c>
      <c r="H290">
        <f>VLOOKUP(B290,菜品数据!$H:$I,2,FALSE)</f>
        <v>4</v>
      </c>
      <c r="I290">
        <f>VLOOKUP(D290,数据导入!$P$3:$Q$9,2,FALSE)</f>
        <v>1</v>
      </c>
      <c r="J290" t="str">
        <f>VLOOKUP(B290,菜品输入!A:V,3,FALSE)&amp;","&amp;VLOOKUP(B290,菜品输入!A:V,8,FALSE)&amp;";"&amp;VLOOKUP(B290,菜品输入!A:V,4,FALSE)&amp;","&amp;VLOOKUP(B290,菜品输入!A:V,8,FALSE)&amp;";"&amp;VLOOKUP(B290,菜品输入!A:V,5,FALSE)&amp;","&amp;VLOOKUP(B290,菜品输入!A:V,8,FALSE)&amp;";"&amp;VLOOKUP(B290,菜品输入!A:V,6,FALSE)&amp;","&amp;VLOOKUP(B290,菜品输入!A:V,8,FALSE)&amp;";"&amp;VLOOKUP(B290,菜品输入!A:V,7,FALSE)&amp;","&amp;VLOOKUP(B290,菜品输入!A:V,8,FALSE)</f>
        <v>101010,5;102010,5;103010,5;104010,5;105010,5</v>
      </c>
    </row>
    <row r="291" spans="1:10">
      <c r="A291">
        <v>290</v>
      </c>
      <c r="B291">
        <f t="shared" si="18"/>
        <v>25</v>
      </c>
      <c r="C291">
        <f t="shared" si="17"/>
        <v>1</v>
      </c>
      <c r="D291">
        <f t="shared" si="16"/>
        <v>2</v>
      </c>
      <c r="E291" t="str">
        <f>IF(C291=1,VLOOKUP(B291,数据导入!$B:$F,2,FALSE)&amp;","&amp;VLOOKUP(B291,数据导入!$B:$F,3,FALSE)*$D291,VLOOKUP(B291,数据导入!$I:$M,2,FALSE)&amp;","&amp;VLOOKUP(B291,数据导入!$I:$M,3,FALSE)*$D291)</f>
        <v>30005,22</v>
      </c>
      <c r="F291">
        <f>IF(D291=1,VLOOKUP(C291,数据导入!$B:$F,4,FALSE)*$D291,VLOOKUP(C291,数据导入!$I:$M,4,FALSE)*$D291)</f>
        <v>140</v>
      </c>
      <c r="G291">
        <f>IF(E291=1,VLOOKUP(D291,数据导入!$B:$F,5,FALSE)*$D291,VLOOKUP(D291,数据导入!$I:$M,5,FALSE)*$D291)</f>
        <v>10</v>
      </c>
      <c r="H291">
        <f>VLOOKUP(B291,菜品数据!$H:$I,2,FALSE)</f>
        <v>4</v>
      </c>
      <c r="I291" t="str">
        <f>VLOOKUP(D291,数据导入!$P$3:$Q$9,2,FALSE)</f>
        <v>1,2</v>
      </c>
      <c r="J291" t="str">
        <f>VLOOKUP(B291,菜品输入!A:V,3,FALSE)&amp;","&amp;VLOOKUP(B291,菜品输入!A:V,8,FALSE)&amp;";"&amp;VLOOKUP(B291,菜品输入!A:V,4,FALSE)&amp;","&amp;VLOOKUP(B291,菜品输入!A:V,8,FALSE)&amp;";"&amp;VLOOKUP(B291,菜品输入!A:V,5,FALSE)&amp;","&amp;VLOOKUP(B291,菜品输入!A:V,8,FALSE)&amp;";"&amp;VLOOKUP(B291,菜品输入!A:V,6,FALSE)&amp;","&amp;VLOOKUP(B291,菜品输入!A:V,8,FALSE)&amp;";"&amp;VLOOKUP(B291,菜品输入!A:V,7,FALSE)&amp;","&amp;VLOOKUP(B291,菜品输入!A:V,8,FALSE)</f>
        <v>101010,5;102010,5;103010,5;104010,5;105010,5</v>
      </c>
    </row>
    <row r="292" spans="1:10">
      <c r="A292">
        <v>291</v>
      </c>
      <c r="B292">
        <f t="shared" si="18"/>
        <v>25</v>
      </c>
      <c r="C292">
        <f t="shared" si="17"/>
        <v>1</v>
      </c>
      <c r="D292">
        <f t="shared" si="16"/>
        <v>3</v>
      </c>
      <c r="E292" t="str">
        <f>IF(C292=1,VLOOKUP(B292,数据导入!$B:$F,2,FALSE)&amp;","&amp;VLOOKUP(B292,数据导入!$B:$F,3,FALSE)*$D292,VLOOKUP(B292,数据导入!$I:$M,2,FALSE)&amp;","&amp;VLOOKUP(B292,数据导入!$I:$M,3,FALSE)*$D292)</f>
        <v>30005,33</v>
      </c>
      <c r="F292">
        <f>IF(D292=1,VLOOKUP(C292,数据导入!$B:$F,4,FALSE)*$D292,VLOOKUP(C292,数据导入!$I:$M,4,FALSE)*$D292)</f>
        <v>210</v>
      </c>
      <c r="G292">
        <f>IF(E292=1,VLOOKUP(D292,数据导入!$B:$F,5,FALSE)*$D292,VLOOKUP(D292,数据导入!$I:$M,5,FALSE)*$D292)</f>
        <v>30</v>
      </c>
      <c r="H292">
        <f>VLOOKUP(B292,菜品数据!$H:$I,2,FALSE)</f>
        <v>4</v>
      </c>
      <c r="I292" t="str">
        <f>VLOOKUP(D292,数据导入!$P$3:$Q$9,2,FALSE)</f>
        <v>2,3</v>
      </c>
      <c r="J292" t="str">
        <f>VLOOKUP(B292,菜品输入!A:V,3,FALSE)&amp;","&amp;VLOOKUP(B292,菜品输入!A:V,8,FALSE)&amp;";"&amp;VLOOKUP(B292,菜品输入!A:V,4,FALSE)&amp;","&amp;VLOOKUP(B292,菜品输入!A:V,8,FALSE)&amp;";"&amp;VLOOKUP(B292,菜品输入!A:V,5,FALSE)&amp;","&amp;VLOOKUP(B292,菜品输入!A:V,8,FALSE)&amp;";"&amp;VLOOKUP(B292,菜品输入!A:V,6,FALSE)&amp;","&amp;VLOOKUP(B292,菜品输入!A:V,8,FALSE)&amp;";"&amp;VLOOKUP(B292,菜品输入!A:V,7,FALSE)&amp;","&amp;VLOOKUP(B292,菜品输入!A:V,8,FALSE)</f>
        <v>101010,5;102010,5;103010,5;104010,5;105010,5</v>
      </c>
    </row>
    <row r="293" spans="1:10">
      <c r="A293">
        <v>292</v>
      </c>
      <c r="B293">
        <f t="shared" si="18"/>
        <v>25</v>
      </c>
      <c r="C293">
        <f t="shared" si="17"/>
        <v>1</v>
      </c>
      <c r="D293">
        <f t="shared" si="16"/>
        <v>4</v>
      </c>
      <c r="E293" t="str">
        <f>IF(C293=1,VLOOKUP(B293,数据导入!$B:$F,2,FALSE)&amp;","&amp;VLOOKUP(B293,数据导入!$B:$F,3,FALSE)*$D293,VLOOKUP(B293,数据导入!$I:$M,2,FALSE)&amp;","&amp;VLOOKUP(B293,数据导入!$I:$M,3,FALSE)*$D293)</f>
        <v>30005,44</v>
      </c>
      <c r="F293">
        <f>IF(D293=1,VLOOKUP(C293,数据导入!$B:$F,4,FALSE)*$D293,VLOOKUP(C293,数据导入!$I:$M,4,FALSE)*$D293)</f>
        <v>280</v>
      </c>
      <c r="G293">
        <f>IF(E293=1,VLOOKUP(D293,数据导入!$B:$F,5,FALSE)*$D293,VLOOKUP(D293,数据导入!$I:$M,5,FALSE)*$D293)</f>
        <v>40</v>
      </c>
      <c r="H293">
        <f>VLOOKUP(B293,菜品数据!$H:$I,2,FALSE)</f>
        <v>4</v>
      </c>
      <c r="I293" t="str">
        <f>VLOOKUP(D293,数据导入!$P$3:$Q$9,2,FALSE)</f>
        <v>3,4</v>
      </c>
      <c r="J293" t="str">
        <f>VLOOKUP(B293,菜品输入!A:V,3,FALSE)&amp;","&amp;VLOOKUP(B293,菜品输入!A:V,8,FALSE)&amp;";"&amp;VLOOKUP(B293,菜品输入!A:V,4,FALSE)&amp;","&amp;VLOOKUP(B293,菜品输入!A:V,8,FALSE)&amp;";"&amp;VLOOKUP(B293,菜品输入!A:V,5,FALSE)&amp;","&amp;VLOOKUP(B293,菜品输入!A:V,8,FALSE)&amp;";"&amp;VLOOKUP(B293,菜品输入!A:V,6,FALSE)&amp;","&amp;VLOOKUP(B293,菜品输入!A:V,8,FALSE)&amp;";"&amp;VLOOKUP(B293,菜品输入!A:V,7,FALSE)&amp;","&amp;VLOOKUP(B293,菜品输入!A:V,8,FALSE)</f>
        <v>101010,5;102010,5;103010,5;104010,5;105010,5</v>
      </c>
    </row>
    <row r="294" spans="1:10">
      <c r="A294">
        <v>293</v>
      </c>
      <c r="B294">
        <f t="shared" si="18"/>
        <v>25</v>
      </c>
      <c r="C294">
        <f t="shared" si="17"/>
        <v>1</v>
      </c>
      <c r="D294">
        <f t="shared" si="16"/>
        <v>5</v>
      </c>
      <c r="E294" t="str">
        <f>IF(C294=1,VLOOKUP(B294,数据导入!$B:$F,2,FALSE)&amp;","&amp;VLOOKUP(B294,数据导入!$B:$F,3,FALSE)*$D294,VLOOKUP(B294,数据导入!$I:$M,2,FALSE)&amp;","&amp;VLOOKUP(B294,数据导入!$I:$M,3,FALSE)*$D294)</f>
        <v>30005,55</v>
      </c>
      <c r="F294">
        <f>IF(D294=1,VLOOKUP(C294,数据导入!$B:$F,4,FALSE)*$D294,VLOOKUP(C294,数据导入!$I:$M,4,FALSE)*$D294)</f>
        <v>350</v>
      </c>
      <c r="G294">
        <f>IF(E294=1,VLOOKUP(D294,数据导入!$B:$F,5,FALSE)*$D294,VLOOKUP(D294,数据导入!$I:$M,5,FALSE)*$D294)</f>
        <v>50</v>
      </c>
      <c r="H294">
        <f>VLOOKUP(B294,菜品数据!$H:$I,2,FALSE)</f>
        <v>4</v>
      </c>
      <c r="I294" t="str">
        <f>VLOOKUP(D294,数据导入!$P$3:$Q$9,2,FALSE)</f>
        <v>4,5</v>
      </c>
      <c r="J294" t="str">
        <f>VLOOKUP(B294,菜品输入!A:V,3,FALSE)&amp;","&amp;VLOOKUP(B294,菜品输入!A:V,8,FALSE)&amp;";"&amp;VLOOKUP(B294,菜品输入!A:V,4,FALSE)&amp;","&amp;VLOOKUP(B294,菜品输入!A:V,8,FALSE)&amp;";"&amp;VLOOKUP(B294,菜品输入!A:V,5,FALSE)&amp;","&amp;VLOOKUP(B294,菜品输入!A:V,8,FALSE)&amp;";"&amp;VLOOKUP(B294,菜品输入!A:V,6,FALSE)&amp;","&amp;VLOOKUP(B294,菜品输入!A:V,8,FALSE)&amp;";"&amp;VLOOKUP(B294,菜品输入!A:V,7,FALSE)&amp;","&amp;VLOOKUP(B294,菜品输入!A:V,8,FALSE)</f>
        <v>101010,5;102010,5;103010,5;104010,5;105010,5</v>
      </c>
    </row>
    <row r="295" spans="1:10">
      <c r="A295">
        <v>294</v>
      </c>
      <c r="B295">
        <f t="shared" si="18"/>
        <v>25</v>
      </c>
      <c r="C295">
        <f t="shared" si="17"/>
        <v>1</v>
      </c>
      <c r="D295">
        <f t="shared" si="16"/>
        <v>6</v>
      </c>
      <c r="E295" t="str">
        <f>IF(C295=1,VLOOKUP(B295,数据导入!$B:$F,2,FALSE)&amp;","&amp;VLOOKUP(B295,数据导入!$B:$F,3,FALSE)*$D295,VLOOKUP(B295,数据导入!$I:$M,2,FALSE)&amp;","&amp;VLOOKUP(B295,数据导入!$I:$M,3,FALSE)*$D295)</f>
        <v>30005,66</v>
      </c>
      <c r="F295">
        <f>IF(D295=1,VLOOKUP(C295,数据导入!$B:$F,4,FALSE)*$D295,VLOOKUP(C295,数据导入!$I:$M,4,FALSE)*$D295)</f>
        <v>420</v>
      </c>
      <c r="G295">
        <f>IF(E295=1,VLOOKUP(D295,数据导入!$B:$F,5,FALSE)*$D295,VLOOKUP(D295,数据导入!$I:$M,5,FALSE)*$D295)</f>
        <v>60</v>
      </c>
      <c r="H295">
        <f>VLOOKUP(B295,菜品数据!$H:$I,2,FALSE)</f>
        <v>4</v>
      </c>
      <c r="I295" t="str">
        <f>VLOOKUP(D295,数据导入!$P$3:$Q$9,2,FALSE)</f>
        <v>5,6</v>
      </c>
      <c r="J295" t="str">
        <f>VLOOKUP(B295,菜品输入!A:V,3,FALSE)&amp;","&amp;VLOOKUP(B295,菜品输入!A:V,8,FALSE)&amp;";"&amp;VLOOKUP(B295,菜品输入!A:V,4,FALSE)&amp;","&amp;VLOOKUP(B295,菜品输入!A:V,8,FALSE)&amp;";"&amp;VLOOKUP(B295,菜品输入!A:V,5,FALSE)&amp;","&amp;VLOOKUP(B295,菜品输入!A:V,8,FALSE)&amp;";"&amp;VLOOKUP(B295,菜品输入!A:V,6,FALSE)&amp;","&amp;VLOOKUP(B295,菜品输入!A:V,8,FALSE)&amp;";"&amp;VLOOKUP(B295,菜品输入!A:V,7,FALSE)&amp;","&amp;VLOOKUP(B295,菜品输入!A:V,8,FALSE)</f>
        <v>101010,5;102010,5;103010,5;104010,5;105010,5</v>
      </c>
    </row>
    <row r="296" spans="1:10">
      <c r="A296">
        <v>295</v>
      </c>
      <c r="B296">
        <f t="shared" si="18"/>
        <v>25</v>
      </c>
      <c r="C296">
        <f t="shared" si="17"/>
        <v>2</v>
      </c>
      <c r="D296">
        <f t="shared" si="16"/>
        <v>1</v>
      </c>
      <c r="E296" t="str">
        <f>IF(C296=1,VLOOKUP(B296,数据导入!$B:$F,2,FALSE)&amp;","&amp;VLOOKUP(B296,数据导入!$B:$F,3,FALSE)*$D296,VLOOKUP(B296,数据导入!$I:$M,2,FALSE)&amp;","&amp;VLOOKUP(B296,数据导入!$I:$M,3,FALSE)*$D296)</f>
        <v>31005,11</v>
      </c>
      <c r="F296">
        <f>IF(D296=1,VLOOKUP(C296,数据导入!$B:$F,4,FALSE)*$D296,VLOOKUP(C296,数据导入!$I:$M,4,FALSE)*$D296)</f>
        <v>160</v>
      </c>
      <c r="G296">
        <f>IF(E296=1,VLOOKUP(D296,数据导入!$B:$F,5,FALSE)*$D296,VLOOKUP(D296,数据导入!$I:$M,5,FALSE)*$D296)</f>
        <v>5</v>
      </c>
      <c r="H296">
        <f>VLOOKUP(B296,菜品数据!$H:$I,2,FALSE)</f>
        <v>4</v>
      </c>
      <c r="I296">
        <f>VLOOKUP(D296,数据导入!$P$3:$Q$9,2,FALSE)</f>
        <v>1</v>
      </c>
      <c r="J296" t="str">
        <f>VLOOKUP(B296,菜品输入!A:V,3,FALSE)&amp;","&amp;VLOOKUP(B296,菜品输入!A:V,8,FALSE)&amp;";"&amp;VLOOKUP(B296,菜品输入!A:V,4,FALSE)&amp;","&amp;VLOOKUP(B296,菜品输入!A:V,8,FALSE)&amp;";"&amp;VLOOKUP(B296,菜品输入!A:V,5,FALSE)&amp;","&amp;VLOOKUP(B296,菜品输入!A:V,8,FALSE)&amp;";"&amp;VLOOKUP(B296,菜品输入!A:V,6,FALSE)&amp;","&amp;VLOOKUP(B296,菜品输入!A:V,8,FALSE)&amp;";"&amp;VLOOKUP(B296,菜品输入!A:V,7,FALSE)&amp;","&amp;VLOOKUP(B296,菜品输入!A:V,8,FALSE)</f>
        <v>101010,5;102010,5;103010,5;104010,5;105010,5</v>
      </c>
    </row>
    <row r="297" spans="1:10">
      <c r="A297">
        <v>296</v>
      </c>
      <c r="B297">
        <f t="shared" si="18"/>
        <v>25</v>
      </c>
      <c r="C297">
        <f t="shared" si="17"/>
        <v>2</v>
      </c>
      <c r="D297">
        <f t="shared" si="16"/>
        <v>2</v>
      </c>
      <c r="E297" t="str">
        <f>IF(C297=1,VLOOKUP(B297,数据导入!$B:$F,2,FALSE)&amp;","&amp;VLOOKUP(B297,数据导入!$B:$F,3,FALSE)*$D297,VLOOKUP(B297,数据导入!$I:$M,2,FALSE)&amp;","&amp;VLOOKUP(B297,数据导入!$I:$M,3,FALSE)*$D297)</f>
        <v>31005,22</v>
      </c>
      <c r="F297">
        <f>IF(D297=1,VLOOKUP(C297,数据导入!$B:$F,4,FALSE)*$D297,VLOOKUP(C297,数据导入!$I:$M,4,FALSE)*$D297)</f>
        <v>320</v>
      </c>
      <c r="G297">
        <f>IF(E297=1,VLOOKUP(D297,数据导入!$B:$F,5,FALSE)*$D297,VLOOKUP(D297,数据导入!$I:$M,5,FALSE)*$D297)</f>
        <v>10</v>
      </c>
      <c r="H297">
        <f>VLOOKUP(B297,菜品数据!$H:$I,2,FALSE)</f>
        <v>4</v>
      </c>
      <c r="I297" t="str">
        <f>VLOOKUP(D297,数据导入!$P$3:$Q$9,2,FALSE)</f>
        <v>1,2</v>
      </c>
      <c r="J297" t="str">
        <f>VLOOKUP(B297,菜品输入!A:V,3,FALSE)&amp;","&amp;VLOOKUP(B297,菜品输入!A:V,8,FALSE)&amp;";"&amp;VLOOKUP(B297,菜品输入!A:V,4,FALSE)&amp;","&amp;VLOOKUP(B297,菜品输入!A:V,8,FALSE)&amp;";"&amp;VLOOKUP(B297,菜品输入!A:V,5,FALSE)&amp;","&amp;VLOOKUP(B297,菜品输入!A:V,8,FALSE)&amp;";"&amp;VLOOKUP(B297,菜品输入!A:V,6,FALSE)&amp;","&amp;VLOOKUP(B297,菜品输入!A:V,8,FALSE)&amp;";"&amp;VLOOKUP(B297,菜品输入!A:V,7,FALSE)&amp;","&amp;VLOOKUP(B297,菜品输入!A:V,8,FALSE)</f>
        <v>101010,5;102010,5;103010,5;104010,5;105010,5</v>
      </c>
    </row>
    <row r="298" spans="1:10">
      <c r="A298">
        <v>297</v>
      </c>
      <c r="B298">
        <f t="shared" si="18"/>
        <v>25</v>
      </c>
      <c r="C298">
        <f t="shared" si="17"/>
        <v>2</v>
      </c>
      <c r="D298">
        <f t="shared" si="16"/>
        <v>3</v>
      </c>
      <c r="E298" t="str">
        <f>IF(C298=1,VLOOKUP(B298,数据导入!$B:$F,2,FALSE)&amp;","&amp;VLOOKUP(B298,数据导入!$B:$F,3,FALSE)*$D298,VLOOKUP(B298,数据导入!$I:$M,2,FALSE)&amp;","&amp;VLOOKUP(B298,数据导入!$I:$M,3,FALSE)*$D298)</f>
        <v>31005,33</v>
      </c>
      <c r="F298">
        <f>IF(D298=1,VLOOKUP(C298,数据导入!$B:$F,4,FALSE)*$D298,VLOOKUP(C298,数据导入!$I:$M,4,FALSE)*$D298)</f>
        <v>480</v>
      </c>
      <c r="G298">
        <f>IF(E298=1,VLOOKUP(D298,数据导入!$B:$F,5,FALSE)*$D298,VLOOKUP(D298,数据导入!$I:$M,5,FALSE)*$D298)</f>
        <v>30</v>
      </c>
      <c r="H298">
        <f>VLOOKUP(B298,菜品数据!$H:$I,2,FALSE)</f>
        <v>4</v>
      </c>
      <c r="I298" t="str">
        <f>VLOOKUP(D298,数据导入!$P$3:$Q$9,2,FALSE)</f>
        <v>2,3</v>
      </c>
      <c r="J298" t="str">
        <f>VLOOKUP(B298,菜品输入!A:V,3,FALSE)&amp;","&amp;VLOOKUP(B298,菜品输入!A:V,8,FALSE)&amp;";"&amp;VLOOKUP(B298,菜品输入!A:V,4,FALSE)&amp;","&amp;VLOOKUP(B298,菜品输入!A:V,8,FALSE)&amp;";"&amp;VLOOKUP(B298,菜品输入!A:V,5,FALSE)&amp;","&amp;VLOOKUP(B298,菜品输入!A:V,8,FALSE)&amp;";"&amp;VLOOKUP(B298,菜品输入!A:V,6,FALSE)&amp;","&amp;VLOOKUP(B298,菜品输入!A:V,8,FALSE)&amp;";"&amp;VLOOKUP(B298,菜品输入!A:V,7,FALSE)&amp;","&amp;VLOOKUP(B298,菜品输入!A:V,8,FALSE)</f>
        <v>101010,5;102010,5;103010,5;104010,5;105010,5</v>
      </c>
    </row>
    <row r="299" spans="1:10">
      <c r="A299">
        <v>298</v>
      </c>
      <c r="B299">
        <f t="shared" si="18"/>
        <v>25</v>
      </c>
      <c r="C299">
        <f t="shared" si="17"/>
        <v>2</v>
      </c>
      <c r="D299">
        <f t="shared" si="16"/>
        <v>4</v>
      </c>
      <c r="E299" t="str">
        <f>IF(C299=1,VLOOKUP(B299,数据导入!$B:$F,2,FALSE)&amp;","&amp;VLOOKUP(B299,数据导入!$B:$F,3,FALSE)*$D299,VLOOKUP(B299,数据导入!$I:$M,2,FALSE)&amp;","&amp;VLOOKUP(B299,数据导入!$I:$M,3,FALSE)*$D299)</f>
        <v>31005,44</v>
      </c>
      <c r="F299">
        <f>IF(D299=1,VLOOKUP(C299,数据导入!$B:$F,4,FALSE)*$D299,VLOOKUP(C299,数据导入!$I:$M,4,FALSE)*$D299)</f>
        <v>640</v>
      </c>
      <c r="G299">
        <f>IF(E299=1,VLOOKUP(D299,数据导入!$B:$F,5,FALSE)*$D299,VLOOKUP(D299,数据导入!$I:$M,5,FALSE)*$D299)</f>
        <v>40</v>
      </c>
      <c r="H299">
        <f>VLOOKUP(B299,菜品数据!$H:$I,2,FALSE)</f>
        <v>4</v>
      </c>
      <c r="I299" t="str">
        <f>VLOOKUP(D299,数据导入!$P$3:$Q$9,2,FALSE)</f>
        <v>3,4</v>
      </c>
      <c r="J299" t="str">
        <f>VLOOKUP(B299,菜品输入!A:V,3,FALSE)&amp;","&amp;VLOOKUP(B299,菜品输入!A:V,8,FALSE)&amp;";"&amp;VLOOKUP(B299,菜品输入!A:V,4,FALSE)&amp;","&amp;VLOOKUP(B299,菜品输入!A:V,8,FALSE)&amp;";"&amp;VLOOKUP(B299,菜品输入!A:V,5,FALSE)&amp;","&amp;VLOOKUP(B299,菜品输入!A:V,8,FALSE)&amp;";"&amp;VLOOKUP(B299,菜品输入!A:V,6,FALSE)&amp;","&amp;VLOOKUP(B299,菜品输入!A:V,8,FALSE)&amp;";"&amp;VLOOKUP(B299,菜品输入!A:V,7,FALSE)&amp;","&amp;VLOOKUP(B299,菜品输入!A:V,8,FALSE)</f>
        <v>101010,5;102010,5;103010,5;104010,5;105010,5</v>
      </c>
    </row>
    <row r="300" spans="1:10">
      <c r="A300">
        <v>299</v>
      </c>
      <c r="B300">
        <f t="shared" si="18"/>
        <v>25</v>
      </c>
      <c r="C300">
        <f t="shared" si="17"/>
        <v>2</v>
      </c>
      <c r="D300">
        <f t="shared" si="16"/>
        <v>5</v>
      </c>
      <c r="E300" t="str">
        <f>IF(C300=1,VLOOKUP(B300,数据导入!$B:$F,2,FALSE)&amp;","&amp;VLOOKUP(B300,数据导入!$B:$F,3,FALSE)*$D300,VLOOKUP(B300,数据导入!$I:$M,2,FALSE)&amp;","&amp;VLOOKUP(B300,数据导入!$I:$M,3,FALSE)*$D300)</f>
        <v>31005,55</v>
      </c>
      <c r="F300">
        <f>IF(D300=1,VLOOKUP(C300,数据导入!$B:$F,4,FALSE)*$D300,VLOOKUP(C300,数据导入!$I:$M,4,FALSE)*$D300)</f>
        <v>800</v>
      </c>
      <c r="G300">
        <f>IF(E300=1,VLOOKUP(D300,数据导入!$B:$F,5,FALSE)*$D300,VLOOKUP(D300,数据导入!$I:$M,5,FALSE)*$D300)</f>
        <v>50</v>
      </c>
      <c r="H300">
        <f>VLOOKUP(B300,菜品数据!$H:$I,2,FALSE)</f>
        <v>4</v>
      </c>
      <c r="I300" t="str">
        <f>VLOOKUP(D300,数据导入!$P$3:$Q$9,2,FALSE)</f>
        <v>4,5</v>
      </c>
      <c r="J300" t="str">
        <f>VLOOKUP(B300,菜品输入!A:V,3,FALSE)&amp;","&amp;VLOOKUP(B300,菜品输入!A:V,8,FALSE)&amp;";"&amp;VLOOKUP(B300,菜品输入!A:V,4,FALSE)&amp;","&amp;VLOOKUP(B300,菜品输入!A:V,8,FALSE)&amp;";"&amp;VLOOKUP(B300,菜品输入!A:V,5,FALSE)&amp;","&amp;VLOOKUP(B300,菜品输入!A:V,8,FALSE)&amp;";"&amp;VLOOKUP(B300,菜品输入!A:V,6,FALSE)&amp;","&amp;VLOOKUP(B300,菜品输入!A:V,8,FALSE)&amp;";"&amp;VLOOKUP(B300,菜品输入!A:V,7,FALSE)&amp;","&amp;VLOOKUP(B300,菜品输入!A:V,8,FALSE)</f>
        <v>101010,5;102010,5;103010,5;104010,5;105010,5</v>
      </c>
    </row>
    <row r="301" spans="1:10">
      <c r="A301">
        <v>300</v>
      </c>
      <c r="B301">
        <f t="shared" si="18"/>
        <v>25</v>
      </c>
      <c r="C301">
        <f t="shared" si="17"/>
        <v>2</v>
      </c>
      <c r="D301">
        <f t="shared" si="16"/>
        <v>6</v>
      </c>
      <c r="E301" t="str">
        <f>IF(C301=1,VLOOKUP(B301,数据导入!$B:$F,2,FALSE)&amp;","&amp;VLOOKUP(B301,数据导入!$B:$F,3,FALSE)*$D301,VLOOKUP(B301,数据导入!$I:$M,2,FALSE)&amp;","&amp;VLOOKUP(B301,数据导入!$I:$M,3,FALSE)*$D301)</f>
        <v>31005,66</v>
      </c>
      <c r="F301">
        <f>IF(D301=1,VLOOKUP(C301,数据导入!$B:$F,4,FALSE)*$D301,VLOOKUP(C301,数据导入!$I:$M,4,FALSE)*$D301)</f>
        <v>960</v>
      </c>
      <c r="G301">
        <f>IF(E301=1,VLOOKUP(D301,数据导入!$B:$F,5,FALSE)*$D301,VLOOKUP(D301,数据导入!$I:$M,5,FALSE)*$D301)</f>
        <v>60</v>
      </c>
      <c r="H301">
        <f>VLOOKUP(B301,菜品数据!$H:$I,2,FALSE)</f>
        <v>4</v>
      </c>
      <c r="I301" t="str">
        <f>VLOOKUP(D301,数据导入!$P$3:$Q$9,2,FALSE)</f>
        <v>5,6</v>
      </c>
      <c r="J301" t="str">
        <f>VLOOKUP(B301,菜品输入!A:V,3,FALSE)&amp;","&amp;VLOOKUP(B301,菜品输入!A:V,8,FALSE)&amp;";"&amp;VLOOKUP(B301,菜品输入!A:V,4,FALSE)&amp;","&amp;VLOOKUP(B301,菜品输入!A:V,8,FALSE)&amp;";"&amp;VLOOKUP(B301,菜品输入!A:V,5,FALSE)&amp;","&amp;VLOOKUP(B301,菜品输入!A:V,8,FALSE)&amp;";"&amp;VLOOKUP(B301,菜品输入!A:V,6,FALSE)&amp;","&amp;VLOOKUP(B301,菜品输入!A:V,8,FALSE)&amp;";"&amp;VLOOKUP(B301,菜品输入!A:V,7,FALSE)&amp;","&amp;VLOOKUP(B301,菜品输入!A:V,8,FALSE)</f>
        <v>101010,5;102010,5;103010,5;104010,5;105010,5</v>
      </c>
    </row>
    <row r="302" spans="1:10">
      <c r="A302">
        <v>301</v>
      </c>
      <c r="B302">
        <f t="shared" si="18"/>
        <v>26</v>
      </c>
      <c r="C302">
        <f t="shared" si="17"/>
        <v>1</v>
      </c>
      <c r="D302">
        <f t="shared" si="16"/>
        <v>1</v>
      </c>
      <c r="E302" t="str">
        <f>IF(C302=1,VLOOKUP(B302,数据导入!$B:$F,2,FALSE)&amp;","&amp;VLOOKUP(B302,数据导入!$B:$F,3,FALSE)*$D302,VLOOKUP(B302,数据导入!$I:$M,2,FALSE)&amp;","&amp;VLOOKUP(B302,数据导入!$I:$M,3,FALSE)*$D302)</f>
        <v>30006,6</v>
      </c>
      <c r="F302">
        <f>IF(D302=1,VLOOKUP(C302,数据导入!$B:$F,4,FALSE)*$D302,VLOOKUP(C302,数据导入!$I:$M,4,FALSE)*$D302)</f>
        <v>70</v>
      </c>
      <c r="G302">
        <f>IF(E302=1,VLOOKUP(D302,数据导入!$B:$F,5,FALSE)*$D302,VLOOKUP(D302,数据导入!$I:$M,5,FALSE)*$D302)</f>
        <v>5</v>
      </c>
      <c r="H302">
        <f>VLOOKUP(B302,菜品数据!$H:$I,2,FALSE)</f>
        <v>4</v>
      </c>
      <c r="I302">
        <f>VLOOKUP(D302,数据导入!$P$3:$Q$9,2,FALSE)</f>
        <v>1</v>
      </c>
      <c r="J302" t="str">
        <f>VLOOKUP(B302,菜品输入!A:V,3,FALSE)&amp;","&amp;VLOOKUP(B302,菜品输入!A:V,8,FALSE)&amp;";"&amp;VLOOKUP(B302,菜品输入!A:V,4,FALSE)&amp;","&amp;VLOOKUP(B302,菜品输入!A:V,8,FALSE)&amp;";"&amp;VLOOKUP(B302,菜品输入!A:V,5,FALSE)&amp;","&amp;VLOOKUP(B302,菜品输入!A:V,8,FALSE)&amp;";"&amp;VLOOKUP(B302,菜品输入!A:V,6,FALSE)&amp;","&amp;VLOOKUP(B302,菜品输入!A:V,8,FALSE)&amp;";"&amp;VLOOKUP(B302,菜品输入!A:V,7,FALSE)&amp;","&amp;VLOOKUP(B302,菜品输入!A:V,8,FALSE)</f>
        <v>101010,5;102010,5;103010,5;104010,5;105010,5</v>
      </c>
    </row>
    <row r="303" spans="1:10">
      <c r="A303">
        <v>302</v>
      </c>
      <c r="B303">
        <f t="shared" si="18"/>
        <v>26</v>
      </c>
      <c r="C303">
        <f t="shared" si="17"/>
        <v>1</v>
      </c>
      <c r="D303">
        <f t="shared" si="16"/>
        <v>2</v>
      </c>
      <c r="E303" t="str">
        <f>IF(C303=1,VLOOKUP(B303,数据导入!$B:$F,2,FALSE)&amp;","&amp;VLOOKUP(B303,数据导入!$B:$F,3,FALSE)*$D303,VLOOKUP(B303,数据导入!$I:$M,2,FALSE)&amp;","&amp;VLOOKUP(B303,数据导入!$I:$M,3,FALSE)*$D303)</f>
        <v>30006,12</v>
      </c>
      <c r="F303">
        <f>IF(D303=1,VLOOKUP(C303,数据导入!$B:$F,4,FALSE)*$D303,VLOOKUP(C303,数据导入!$I:$M,4,FALSE)*$D303)</f>
        <v>140</v>
      </c>
      <c r="G303">
        <f>IF(E303=1,VLOOKUP(D303,数据导入!$B:$F,5,FALSE)*$D303,VLOOKUP(D303,数据导入!$I:$M,5,FALSE)*$D303)</f>
        <v>10</v>
      </c>
      <c r="H303">
        <f>VLOOKUP(B303,菜品数据!$H:$I,2,FALSE)</f>
        <v>4</v>
      </c>
      <c r="I303" t="str">
        <f>VLOOKUP(D303,数据导入!$P$3:$Q$9,2,FALSE)</f>
        <v>1,2</v>
      </c>
      <c r="J303" t="str">
        <f>VLOOKUP(B303,菜品输入!A:V,3,FALSE)&amp;","&amp;VLOOKUP(B303,菜品输入!A:V,8,FALSE)&amp;";"&amp;VLOOKUP(B303,菜品输入!A:V,4,FALSE)&amp;","&amp;VLOOKUP(B303,菜品输入!A:V,8,FALSE)&amp;";"&amp;VLOOKUP(B303,菜品输入!A:V,5,FALSE)&amp;","&amp;VLOOKUP(B303,菜品输入!A:V,8,FALSE)&amp;";"&amp;VLOOKUP(B303,菜品输入!A:V,6,FALSE)&amp;","&amp;VLOOKUP(B303,菜品输入!A:V,8,FALSE)&amp;";"&amp;VLOOKUP(B303,菜品输入!A:V,7,FALSE)&amp;","&amp;VLOOKUP(B303,菜品输入!A:V,8,FALSE)</f>
        <v>101010,5;102010,5;103010,5;104010,5;105010,5</v>
      </c>
    </row>
    <row r="304" spans="1:10">
      <c r="A304">
        <v>303</v>
      </c>
      <c r="B304">
        <f t="shared" si="18"/>
        <v>26</v>
      </c>
      <c r="C304">
        <f t="shared" si="17"/>
        <v>1</v>
      </c>
      <c r="D304">
        <f t="shared" si="16"/>
        <v>3</v>
      </c>
      <c r="E304" t="str">
        <f>IF(C304=1,VLOOKUP(B304,数据导入!$B:$F,2,FALSE)&amp;","&amp;VLOOKUP(B304,数据导入!$B:$F,3,FALSE)*$D304,VLOOKUP(B304,数据导入!$I:$M,2,FALSE)&amp;","&amp;VLOOKUP(B304,数据导入!$I:$M,3,FALSE)*$D304)</f>
        <v>30006,18</v>
      </c>
      <c r="F304">
        <f>IF(D304=1,VLOOKUP(C304,数据导入!$B:$F,4,FALSE)*$D304,VLOOKUP(C304,数据导入!$I:$M,4,FALSE)*$D304)</f>
        <v>210</v>
      </c>
      <c r="G304">
        <f>IF(E304=1,VLOOKUP(D304,数据导入!$B:$F,5,FALSE)*$D304,VLOOKUP(D304,数据导入!$I:$M,5,FALSE)*$D304)</f>
        <v>30</v>
      </c>
      <c r="H304">
        <f>VLOOKUP(B304,菜品数据!$H:$I,2,FALSE)</f>
        <v>4</v>
      </c>
      <c r="I304" t="str">
        <f>VLOOKUP(D304,数据导入!$P$3:$Q$9,2,FALSE)</f>
        <v>2,3</v>
      </c>
      <c r="J304" t="str">
        <f>VLOOKUP(B304,菜品输入!A:V,3,FALSE)&amp;","&amp;VLOOKUP(B304,菜品输入!A:V,8,FALSE)&amp;";"&amp;VLOOKUP(B304,菜品输入!A:V,4,FALSE)&amp;","&amp;VLOOKUP(B304,菜品输入!A:V,8,FALSE)&amp;";"&amp;VLOOKUP(B304,菜品输入!A:V,5,FALSE)&amp;","&amp;VLOOKUP(B304,菜品输入!A:V,8,FALSE)&amp;";"&amp;VLOOKUP(B304,菜品输入!A:V,6,FALSE)&amp;","&amp;VLOOKUP(B304,菜品输入!A:V,8,FALSE)&amp;";"&amp;VLOOKUP(B304,菜品输入!A:V,7,FALSE)&amp;","&amp;VLOOKUP(B304,菜品输入!A:V,8,FALSE)</f>
        <v>101010,5;102010,5;103010,5;104010,5;105010,5</v>
      </c>
    </row>
    <row r="305" spans="1:10">
      <c r="A305">
        <v>304</v>
      </c>
      <c r="B305">
        <f t="shared" ref="B305:B332" si="19">B293+1</f>
        <v>26</v>
      </c>
      <c r="C305">
        <f t="shared" si="17"/>
        <v>1</v>
      </c>
      <c r="D305">
        <f t="shared" si="16"/>
        <v>4</v>
      </c>
      <c r="E305" t="str">
        <f>IF(C305=1,VLOOKUP(B305,数据导入!$B:$F,2,FALSE)&amp;","&amp;VLOOKUP(B305,数据导入!$B:$F,3,FALSE)*$D305,VLOOKUP(B305,数据导入!$I:$M,2,FALSE)&amp;","&amp;VLOOKUP(B305,数据导入!$I:$M,3,FALSE)*$D305)</f>
        <v>30006,24</v>
      </c>
      <c r="F305">
        <f>IF(D305=1,VLOOKUP(C305,数据导入!$B:$F,4,FALSE)*$D305,VLOOKUP(C305,数据导入!$I:$M,4,FALSE)*$D305)</f>
        <v>280</v>
      </c>
      <c r="G305">
        <f>IF(E305=1,VLOOKUP(D305,数据导入!$B:$F,5,FALSE)*$D305,VLOOKUP(D305,数据导入!$I:$M,5,FALSE)*$D305)</f>
        <v>40</v>
      </c>
      <c r="H305">
        <f>VLOOKUP(B305,菜品数据!$H:$I,2,FALSE)</f>
        <v>4</v>
      </c>
      <c r="I305" t="str">
        <f>VLOOKUP(D305,数据导入!$P$3:$Q$9,2,FALSE)</f>
        <v>3,4</v>
      </c>
      <c r="J305" t="str">
        <f>VLOOKUP(B305,菜品输入!A:V,3,FALSE)&amp;","&amp;VLOOKUP(B305,菜品输入!A:V,8,FALSE)&amp;";"&amp;VLOOKUP(B305,菜品输入!A:V,4,FALSE)&amp;","&amp;VLOOKUP(B305,菜品输入!A:V,8,FALSE)&amp;";"&amp;VLOOKUP(B305,菜品输入!A:V,5,FALSE)&amp;","&amp;VLOOKUP(B305,菜品输入!A:V,8,FALSE)&amp;";"&amp;VLOOKUP(B305,菜品输入!A:V,6,FALSE)&amp;","&amp;VLOOKUP(B305,菜品输入!A:V,8,FALSE)&amp;";"&amp;VLOOKUP(B305,菜品输入!A:V,7,FALSE)&amp;","&amp;VLOOKUP(B305,菜品输入!A:V,8,FALSE)</f>
        <v>101010,5;102010,5;103010,5;104010,5;105010,5</v>
      </c>
    </row>
    <row r="306" spans="1:10">
      <c r="A306">
        <v>305</v>
      </c>
      <c r="B306">
        <f t="shared" si="19"/>
        <v>26</v>
      </c>
      <c r="C306">
        <f t="shared" si="17"/>
        <v>1</v>
      </c>
      <c r="D306">
        <f t="shared" si="16"/>
        <v>5</v>
      </c>
      <c r="E306" t="str">
        <f>IF(C306=1,VLOOKUP(B306,数据导入!$B:$F,2,FALSE)&amp;","&amp;VLOOKUP(B306,数据导入!$B:$F,3,FALSE)*$D306,VLOOKUP(B306,数据导入!$I:$M,2,FALSE)&amp;","&amp;VLOOKUP(B306,数据导入!$I:$M,3,FALSE)*$D306)</f>
        <v>30006,30</v>
      </c>
      <c r="F306">
        <f>IF(D306=1,VLOOKUP(C306,数据导入!$B:$F,4,FALSE)*$D306,VLOOKUP(C306,数据导入!$I:$M,4,FALSE)*$D306)</f>
        <v>350</v>
      </c>
      <c r="G306">
        <f>IF(E306=1,VLOOKUP(D306,数据导入!$B:$F,5,FALSE)*$D306,VLOOKUP(D306,数据导入!$I:$M,5,FALSE)*$D306)</f>
        <v>50</v>
      </c>
      <c r="H306">
        <f>VLOOKUP(B306,菜品数据!$H:$I,2,FALSE)</f>
        <v>4</v>
      </c>
      <c r="I306" t="str">
        <f>VLOOKUP(D306,数据导入!$P$3:$Q$9,2,FALSE)</f>
        <v>4,5</v>
      </c>
      <c r="J306" t="str">
        <f>VLOOKUP(B306,菜品输入!A:V,3,FALSE)&amp;","&amp;VLOOKUP(B306,菜品输入!A:V,8,FALSE)&amp;";"&amp;VLOOKUP(B306,菜品输入!A:V,4,FALSE)&amp;","&amp;VLOOKUP(B306,菜品输入!A:V,8,FALSE)&amp;";"&amp;VLOOKUP(B306,菜品输入!A:V,5,FALSE)&amp;","&amp;VLOOKUP(B306,菜品输入!A:V,8,FALSE)&amp;";"&amp;VLOOKUP(B306,菜品输入!A:V,6,FALSE)&amp;","&amp;VLOOKUP(B306,菜品输入!A:V,8,FALSE)&amp;";"&amp;VLOOKUP(B306,菜品输入!A:V,7,FALSE)&amp;","&amp;VLOOKUP(B306,菜品输入!A:V,8,FALSE)</f>
        <v>101010,5;102010,5;103010,5;104010,5;105010,5</v>
      </c>
    </row>
    <row r="307" spans="1:10">
      <c r="A307">
        <v>306</v>
      </c>
      <c r="B307">
        <f t="shared" si="19"/>
        <v>26</v>
      </c>
      <c r="C307">
        <f t="shared" si="17"/>
        <v>1</v>
      </c>
      <c r="D307">
        <f t="shared" si="16"/>
        <v>6</v>
      </c>
      <c r="E307" t="str">
        <f>IF(C307=1,VLOOKUP(B307,数据导入!$B:$F,2,FALSE)&amp;","&amp;VLOOKUP(B307,数据导入!$B:$F,3,FALSE)*$D307,VLOOKUP(B307,数据导入!$I:$M,2,FALSE)&amp;","&amp;VLOOKUP(B307,数据导入!$I:$M,3,FALSE)*$D307)</f>
        <v>30006,36</v>
      </c>
      <c r="F307">
        <f>IF(D307=1,VLOOKUP(C307,数据导入!$B:$F,4,FALSE)*$D307,VLOOKUP(C307,数据导入!$I:$M,4,FALSE)*$D307)</f>
        <v>420</v>
      </c>
      <c r="G307">
        <f>IF(E307=1,VLOOKUP(D307,数据导入!$B:$F,5,FALSE)*$D307,VLOOKUP(D307,数据导入!$I:$M,5,FALSE)*$D307)</f>
        <v>60</v>
      </c>
      <c r="H307">
        <f>VLOOKUP(B307,菜品数据!$H:$I,2,FALSE)</f>
        <v>4</v>
      </c>
      <c r="I307" t="str">
        <f>VLOOKUP(D307,数据导入!$P$3:$Q$9,2,FALSE)</f>
        <v>5,6</v>
      </c>
      <c r="J307" t="str">
        <f>VLOOKUP(B307,菜品输入!A:V,3,FALSE)&amp;","&amp;VLOOKUP(B307,菜品输入!A:V,8,FALSE)&amp;";"&amp;VLOOKUP(B307,菜品输入!A:V,4,FALSE)&amp;","&amp;VLOOKUP(B307,菜品输入!A:V,8,FALSE)&amp;";"&amp;VLOOKUP(B307,菜品输入!A:V,5,FALSE)&amp;","&amp;VLOOKUP(B307,菜品输入!A:V,8,FALSE)&amp;";"&amp;VLOOKUP(B307,菜品输入!A:V,6,FALSE)&amp;","&amp;VLOOKUP(B307,菜品输入!A:V,8,FALSE)&amp;";"&amp;VLOOKUP(B307,菜品输入!A:V,7,FALSE)&amp;","&amp;VLOOKUP(B307,菜品输入!A:V,8,FALSE)</f>
        <v>101010,5;102010,5;103010,5;104010,5;105010,5</v>
      </c>
    </row>
    <row r="308" spans="1:10">
      <c r="A308">
        <v>307</v>
      </c>
      <c r="B308">
        <f t="shared" si="19"/>
        <v>26</v>
      </c>
      <c r="C308">
        <f t="shared" si="17"/>
        <v>2</v>
      </c>
      <c r="D308">
        <f t="shared" si="16"/>
        <v>1</v>
      </c>
      <c r="E308" t="str">
        <f>IF(C308=1,VLOOKUP(B308,数据导入!$B:$F,2,FALSE)&amp;","&amp;VLOOKUP(B308,数据导入!$B:$F,3,FALSE)*$D308,VLOOKUP(B308,数据导入!$I:$M,2,FALSE)&amp;","&amp;VLOOKUP(B308,数据导入!$I:$M,3,FALSE)*$D308)</f>
        <v>31006,6</v>
      </c>
      <c r="F308">
        <f>IF(D308=1,VLOOKUP(C308,数据导入!$B:$F,4,FALSE)*$D308,VLOOKUP(C308,数据导入!$I:$M,4,FALSE)*$D308)</f>
        <v>160</v>
      </c>
      <c r="G308">
        <f>IF(E308=1,VLOOKUP(D308,数据导入!$B:$F,5,FALSE)*$D308,VLOOKUP(D308,数据导入!$I:$M,5,FALSE)*$D308)</f>
        <v>5</v>
      </c>
      <c r="H308">
        <f>VLOOKUP(B308,菜品数据!$H:$I,2,FALSE)</f>
        <v>4</v>
      </c>
      <c r="I308">
        <f>VLOOKUP(D308,数据导入!$P$3:$Q$9,2,FALSE)</f>
        <v>1</v>
      </c>
      <c r="J308" t="str">
        <f>VLOOKUP(B308,菜品输入!A:V,3,FALSE)&amp;","&amp;VLOOKUP(B308,菜品输入!A:V,8,FALSE)&amp;";"&amp;VLOOKUP(B308,菜品输入!A:V,4,FALSE)&amp;","&amp;VLOOKUP(B308,菜品输入!A:V,8,FALSE)&amp;";"&amp;VLOOKUP(B308,菜品输入!A:V,5,FALSE)&amp;","&amp;VLOOKUP(B308,菜品输入!A:V,8,FALSE)&amp;";"&amp;VLOOKUP(B308,菜品输入!A:V,6,FALSE)&amp;","&amp;VLOOKUP(B308,菜品输入!A:V,8,FALSE)&amp;";"&amp;VLOOKUP(B308,菜品输入!A:V,7,FALSE)&amp;","&amp;VLOOKUP(B308,菜品输入!A:V,8,FALSE)</f>
        <v>101010,5;102010,5;103010,5;104010,5;105010,5</v>
      </c>
    </row>
    <row r="309" spans="1:10">
      <c r="A309">
        <v>308</v>
      </c>
      <c r="B309">
        <f t="shared" si="19"/>
        <v>26</v>
      </c>
      <c r="C309">
        <f t="shared" si="17"/>
        <v>2</v>
      </c>
      <c r="D309">
        <f t="shared" si="16"/>
        <v>2</v>
      </c>
      <c r="E309" t="str">
        <f>IF(C309=1,VLOOKUP(B309,数据导入!$B:$F,2,FALSE)&amp;","&amp;VLOOKUP(B309,数据导入!$B:$F,3,FALSE)*$D309,VLOOKUP(B309,数据导入!$I:$M,2,FALSE)&amp;","&amp;VLOOKUP(B309,数据导入!$I:$M,3,FALSE)*$D309)</f>
        <v>31006,12</v>
      </c>
      <c r="F309">
        <f>IF(D309=1,VLOOKUP(C309,数据导入!$B:$F,4,FALSE)*$D309,VLOOKUP(C309,数据导入!$I:$M,4,FALSE)*$D309)</f>
        <v>320</v>
      </c>
      <c r="G309">
        <f>IF(E309=1,VLOOKUP(D309,数据导入!$B:$F,5,FALSE)*$D309,VLOOKUP(D309,数据导入!$I:$M,5,FALSE)*$D309)</f>
        <v>10</v>
      </c>
      <c r="H309">
        <f>VLOOKUP(B309,菜品数据!$H:$I,2,FALSE)</f>
        <v>4</v>
      </c>
      <c r="I309" t="str">
        <f>VLOOKUP(D309,数据导入!$P$3:$Q$9,2,FALSE)</f>
        <v>1,2</v>
      </c>
      <c r="J309" t="str">
        <f>VLOOKUP(B309,菜品输入!A:V,3,FALSE)&amp;","&amp;VLOOKUP(B309,菜品输入!A:V,8,FALSE)&amp;";"&amp;VLOOKUP(B309,菜品输入!A:V,4,FALSE)&amp;","&amp;VLOOKUP(B309,菜品输入!A:V,8,FALSE)&amp;";"&amp;VLOOKUP(B309,菜品输入!A:V,5,FALSE)&amp;","&amp;VLOOKUP(B309,菜品输入!A:V,8,FALSE)&amp;";"&amp;VLOOKUP(B309,菜品输入!A:V,6,FALSE)&amp;","&amp;VLOOKUP(B309,菜品输入!A:V,8,FALSE)&amp;";"&amp;VLOOKUP(B309,菜品输入!A:V,7,FALSE)&amp;","&amp;VLOOKUP(B309,菜品输入!A:V,8,FALSE)</f>
        <v>101010,5;102010,5;103010,5;104010,5;105010,5</v>
      </c>
    </row>
    <row r="310" spans="1:10">
      <c r="A310">
        <v>309</v>
      </c>
      <c r="B310">
        <f t="shared" si="19"/>
        <v>26</v>
      </c>
      <c r="C310">
        <f t="shared" si="17"/>
        <v>2</v>
      </c>
      <c r="D310">
        <f t="shared" si="16"/>
        <v>3</v>
      </c>
      <c r="E310" t="str">
        <f>IF(C310=1,VLOOKUP(B310,数据导入!$B:$F,2,FALSE)&amp;","&amp;VLOOKUP(B310,数据导入!$B:$F,3,FALSE)*$D310,VLOOKUP(B310,数据导入!$I:$M,2,FALSE)&amp;","&amp;VLOOKUP(B310,数据导入!$I:$M,3,FALSE)*$D310)</f>
        <v>31006,18</v>
      </c>
      <c r="F310">
        <f>IF(D310=1,VLOOKUP(C310,数据导入!$B:$F,4,FALSE)*$D310,VLOOKUP(C310,数据导入!$I:$M,4,FALSE)*$D310)</f>
        <v>480</v>
      </c>
      <c r="G310">
        <f>IF(E310=1,VLOOKUP(D310,数据导入!$B:$F,5,FALSE)*$D310,VLOOKUP(D310,数据导入!$I:$M,5,FALSE)*$D310)</f>
        <v>30</v>
      </c>
      <c r="H310">
        <f>VLOOKUP(B310,菜品数据!$H:$I,2,FALSE)</f>
        <v>4</v>
      </c>
      <c r="I310" t="str">
        <f>VLOOKUP(D310,数据导入!$P$3:$Q$9,2,FALSE)</f>
        <v>2,3</v>
      </c>
      <c r="J310" t="str">
        <f>VLOOKUP(B310,菜品输入!A:V,3,FALSE)&amp;","&amp;VLOOKUP(B310,菜品输入!A:V,8,FALSE)&amp;";"&amp;VLOOKUP(B310,菜品输入!A:V,4,FALSE)&amp;","&amp;VLOOKUP(B310,菜品输入!A:V,8,FALSE)&amp;";"&amp;VLOOKUP(B310,菜品输入!A:V,5,FALSE)&amp;","&amp;VLOOKUP(B310,菜品输入!A:V,8,FALSE)&amp;";"&amp;VLOOKUP(B310,菜品输入!A:V,6,FALSE)&amp;","&amp;VLOOKUP(B310,菜品输入!A:V,8,FALSE)&amp;";"&amp;VLOOKUP(B310,菜品输入!A:V,7,FALSE)&amp;","&amp;VLOOKUP(B310,菜品输入!A:V,8,FALSE)</f>
        <v>101010,5;102010,5;103010,5;104010,5;105010,5</v>
      </c>
    </row>
    <row r="311" spans="1:10">
      <c r="A311">
        <v>310</v>
      </c>
      <c r="B311">
        <f t="shared" si="19"/>
        <v>26</v>
      </c>
      <c r="C311">
        <f t="shared" si="17"/>
        <v>2</v>
      </c>
      <c r="D311">
        <f t="shared" si="16"/>
        <v>4</v>
      </c>
      <c r="E311" t="str">
        <f>IF(C311=1,VLOOKUP(B311,数据导入!$B:$F,2,FALSE)&amp;","&amp;VLOOKUP(B311,数据导入!$B:$F,3,FALSE)*$D311,VLOOKUP(B311,数据导入!$I:$M,2,FALSE)&amp;","&amp;VLOOKUP(B311,数据导入!$I:$M,3,FALSE)*$D311)</f>
        <v>31006,24</v>
      </c>
      <c r="F311">
        <f>IF(D311=1,VLOOKUP(C311,数据导入!$B:$F,4,FALSE)*$D311,VLOOKUP(C311,数据导入!$I:$M,4,FALSE)*$D311)</f>
        <v>640</v>
      </c>
      <c r="G311">
        <f>IF(E311=1,VLOOKUP(D311,数据导入!$B:$F,5,FALSE)*$D311,VLOOKUP(D311,数据导入!$I:$M,5,FALSE)*$D311)</f>
        <v>40</v>
      </c>
      <c r="H311">
        <f>VLOOKUP(B311,菜品数据!$H:$I,2,FALSE)</f>
        <v>4</v>
      </c>
      <c r="I311" t="str">
        <f>VLOOKUP(D311,数据导入!$P$3:$Q$9,2,FALSE)</f>
        <v>3,4</v>
      </c>
      <c r="J311" t="str">
        <f>VLOOKUP(B311,菜品输入!A:V,3,FALSE)&amp;","&amp;VLOOKUP(B311,菜品输入!A:V,8,FALSE)&amp;";"&amp;VLOOKUP(B311,菜品输入!A:V,4,FALSE)&amp;","&amp;VLOOKUP(B311,菜品输入!A:V,8,FALSE)&amp;";"&amp;VLOOKUP(B311,菜品输入!A:V,5,FALSE)&amp;","&amp;VLOOKUP(B311,菜品输入!A:V,8,FALSE)&amp;";"&amp;VLOOKUP(B311,菜品输入!A:V,6,FALSE)&amp;","&amp;VLOOKUP(B311,菜品输入!A:V,8,FALSE)&amp;";"&amp;VLOOKUP(B311,菜品输入!A:V,7,FALSE)&amp;","&amp;VLOOKUP(B311,菜品输入!A:V,8,FALSE)</f>
        <v>101010,5;102010,5;103010,5;104010,5;105010,5</v>
      </c>
    </row>
    <row r="312" spans="1:10">
      <c r="A312">
        <v>311</v>
      </c>
      <c r="B312">
        <f t="shared" si="19"/>
        <v>26</v>
      </c>
      <c r="C312">
        <f t="shared" si="17"/>
        <v>2</v>
      </c>
      <c r="D312">
        <f t="shared" si="16"/>
        <v>5</v>
      </c>
      <c r="E312" t="str">
        <f>IF(C312=1,VLOOKUP(B312,数据导入!$B:$F,2,FALSE)&amp;","&amp;VLOOKUP(B312,数据导入!$B:$F,3,FALSE)*$D312,VLOOKUP(B312,数据导入!$I:$M,2,FALSE)&amp;","&amp;VLOOKUP(B312,数据导入!$I:$M,3,FALSE)*$D312)</f>
        <v>31006,30</v>
      </c>
      <c r="F312">
        <f>IF(D312=1,VLOOKUP(C312,数据导入!$B:$F,4,FALSE)*$D312,VLOOKUP(C312,数据导入!$I:$M,4,FALSE)*$D312)</f>
        <v>800</v>
      </c>
      <c r="G312">
        <f>IF(E312=1,VLOOKUP(D312,数据导入!$B:$F,5,FALSE)*$D312,VLOOKUP(D312,数据导入!$I:$M,5,FALSE)*$D312)</f>
        <v>50</v>
      </c>
      <c r="H312">
        <f>VLOOKUP(B312,菜品数据!$H:$I,2,FALSE)</f>
        <v>4</v>
      </c>
      <c r="I312" t="str">
        <f>VLOOKUP(D312,数据导入!$P$3:$Q$9,2,FALSE)</f>
        <v>4,5</v>
      </c>
      <c r="J312" t="str">
        <f>VLOOKUP(B312,菜品输入!A:V,3,FALSE)&amp;","&amp;VLOOKUP(B312,菜品输入!A:V,8,FALSE)&amp;";"&amp;VLOOKUP(B312,菜品输入!A:V,4,FALSE)&amp;","&amp;VLOOKUP(B312,菜品输入!A:V,8,FALSE)&amp;";"&amp;VLOOKUP(B312,菜品输入!A:V,5,FALSE)&amp;","&amp;VLOOKUP(B312,菜品输入!A:V,8,FALSE)&amp;";"&amp;VLOOKUP(B312,菜品输入!A:V,6,FALSE)&amp;","&amp;VLOOKUP(B312,菜品输入!A:V,8,FALSE)&amp;";"&amp;VLOOKUP(B312,菜品输入!A:V,7,FALSE)&amp;","&amp;VLOOKUP(B312,菜品输入!A:V,8,FALSE)</f>
        <v>101010,5;102010,5;103010,5;104010,5;105010,5</v>
      </c>
    </row>
    <row r="313" spans="1:10">
      <c r="A313">
        <v>312</v>
      </c>
      <c r="B313">
        <f t="shared" si="19"/>
        <v>26</v>
      </c>
      <c r="C313">
        <f t="shared" si="17"/>
        <v>2</v>
      </c>
      <c r="D313">
        <f t="shared" si="16"/>
        <v>6</v>
      </c>
      <c r="E313" t="str">
        <f>IF(C313=1,VLOOKUP(B313,数据导入!$B:$F,2,FALSE)&amp;","&amp;VLOOKUP(B313,数据导入!$B:$F,3,FALSE)*$D313,VLOOKUP(B313,数据导入!$I:$M,2,FALSE)&amp;","&amp;VLOOKUP(B313,数据导入!$I:$M,3,FALSE)*$D313)</f>
        <v>31006,36</v>
      </c>
      <c r="F313">
        <f>IF(D313=1,VLOOKUP(C313,数据导入!$B:$F,4,FALSE)*$D313,VLOOKUP(C313,数据导入!$I:$M,4,FALSE)*$D313)</f>
        <v>960</v>
      </c>
      <c r="G313">
        <f>IF(E313=1,VLOOKUP(D313,数据导入!$B:$F,5,FALSE)*$D313,VLOOKUP(D313,数据导入!$I:$M,5,FALSE)*$D313)</f>
        <v>60</v>
      </c>
      <c r="H313">
        <f>VLOOKUP(B313,菜品数据!$H:$I,2,FALSE)</f>
        <v>4</v>
      </c>
      <c r="I313" t="str">
        <f>VLOOKUP(D313,数据导入!$P$3:$Q$9,2,FALSE)</f>
        <v>5,6</v>
      </c>
      <c r="J313" t="str">
        <f>VLOOKUP(B313,菜品输入!A:V,3,FALSE)&amp;","&amp;VLOOKUP(B313,菜品输入!A:V,8,FALSE)&amp;";"&amp;VLOOKUP(B313,菜品输入!A:V,4,FALSE)&amp;","&amp;VLOOKUP(B313,菜品输入!A:V,8,FALSE)&amp;";"&amp;VLOOKUP(B313,菜品输入!A:V,5,FALSE)&amp;","&amp;VLOOKUP(B313,菜品输入!A:V,8,FALSE)&amp;";"&amp;VLOOKUP(B313,菜品输入!A:V,6,FALSE)&amp;","&amp;VLOOKUP(B313,菜品输入!A:V,8,FALSE)&amp;";"&amp;VLOOKUP(B313,菜品输入!A:V,7,FALSE)&amp;","&amp;VLOOKUP(B313,菜品输入!A:V,8,FALSE)</f>
        <v>101010,5;102010,5;103010,5;104010,5;105010,5</v>
      </c>
    </row>
    <row r="314" spans="1:10">
      <c r="A314">
        <v>313</v>
      </c>
      <c r="B314">
        <f t="shared" si="19"/>
        <v>27</v>
      </c>
      <c r="C314">
        <f t="shared" si="17"/>
        <v>1</v>
      </c>
      <c r="D314">
        <f t="shared" si="16"/>
        <v>1</v>
      </c>
      <c r="E314" t="str">
        <f>IF(C314=1,VLOOKUP(B314,数据导入!$B:$F,2,FALSE)&amp;","&amp;VLOOKUP(B314,数据导入!$B:$F,3,FALSE)*$D314,VLOOKUP(B314,数据导入!$I:$M,2,FALSE)&amp;","&amp;VLOOKUP(B314,数据导入!$I:$M,3,FALSE)*$D314)</f>
        <v>30006,6</v>
      </c>
      <c r="F314">
        <f>IF(D314=1,VLOOKUP(C314,数据导入!$B:$F,4,FALSE)*$D314,VLOOKUP(C314,数据导入!$I:$M,4,FALSE)*$D314)</f>
        <v>70</v>
      </c>
      <c r="G314">
        <f>IF(E314=1,VLOOKUP(D314,数据导入!$B:$F,5,FALSE)*$D314,VLOOKUP(D314,数据导入!$I:$M,5,FALSE)*$D314)</f>
        <v>5</v>
      </c>
      <c r="H314">
        <f>VLOOKUP(B314,菜品数据!$H:$I,2,FALSE)</f>
        <v>4</v>
      </c>
      <c r="I314">
        <f>VLOOKUP(D314,数据导入!$P$3:$Q$9,2,FALSE)</f>
        <v>1</v>
      </c>
      <c r="J314" t="str">
        <f>VLOOKUP(B314,菜品输入!A:V,3,FALSE)&amp;","&amp;VLOOKUP(B314,菜品输入!A:V,8,FALSE)&amp;";"&amp;VLOOKUP(B314,菜品输入!A:V,4,FALSE)&amp;","&amp;VLOOKUP(B314,菜品输入!A:V,8,FALSE)&amp;";"&amp;VLOOKUP(B314,菜品输入!A:V,5,FALSE)&amp;","&amp;VLOOKUP(B314,菜品输入!A:V,8,FALSE)&amp;";"&amp;VLOOKUP(B314,菜品输入!A:V,6,FALSE)&amp;","&amp;VLOOKUP(B314,菜品输入!A:V,8,FALSE)&amp;";"&amp;VLOOKUP(B314,菜品输入!A:V,7,FALSE)&amp;","&amp;VLOOKUP(B314,菜品输入!A:V,8,FALSE)</f>
        <v>101010,5;102010,5;103010,5;104010,5;105010,5</v>
      </c>
    </row>
    <row r="315" spans="1:10">
      <c r="A315">
        <v>314</v>
      </c>
      <c r="B315">
        <f t="shared" si="19"/>
        <v>27</v>
      </c>
      <c r="C315">
        <f t="shared" si="17"/>
        <v>1</v>
      </c>
      <c r="D315">
        <f t="shared" si="16"/>
        <v>2</v>
      </c>
      <c r="E315" t="str">
        <f>IF(C315=1,VLOOKUP(B315,数据导入!$B:$F,2,FALSE)&amp;","&amp;VLOOKUP(B315,数据导入!$B:$F,3,FALSE)*$D315,VLOOKUP(B315,数据导入!$I:$M,2,FALSE)&amp;","&amp;VLOOKUP(B315,数据导入!$I:$M,3,FALSE)*$D315)</f>
        <v>30006,12</v>
      </c>
      <c r="F315">
        <f>IF(D315=1,VLOOKUP(C315,数据导入!$B:$F,4,FALSE)*$D315,VLOOKUP(C315,数据导入!$I:$M,4,FALSE)*$D315)</f>
        <v>140</v>
      </c>
      <c r="G315">
        <f>IF(E315=1,VLOOKUP(D315,数据导入!$B:$F,5,FALSE)*$D315,VLOOKUP(D315,数据导入!$I:$M,5,FALSE)*$D315)</f>
        <v>10</v>
      </c>
      <c r="H315">
        <f>VLOOKUP(B315,菜品数据!$H:$I,2,FALSE)</f>
        <v>4</v>
      </c>
      <c r="I315" t="str">
        <f>VLOOKUP(D315,数据导入!$P$3:$Q$9,2,FALSE)</f>
        <v>1,2</v>
      </c>
      <c r="J315" t="str">
        <f>VLOOKUP(B315,菜品输入!A:V,3,FALSE)&amp;","&amp;VLOOKUP(B315,菜品输入!A:V,8,FALSE)&amp;";"&amp;VLOOKUP(B315,菜品输入!A:V,4,FALSE)&amp;","&amp;VLOOKUP(B315,菜品输入!A:V,8,FALSE)&amp;";"&amp;VLOOKUP(B315,菜品输入!A:V,5,FALSE)&amp;","&amp;VLOOKUP(B315,菜品输入!A:V,8,FALSE)&amp;";"&amp;VLOOKUP(B315,菜品输入!A:V,6,FALSE)&amp;","&amp;VLOOKUP(B315,菜品输入!A:V,8,FALSE)&amp;";"&amp;VLOOKUP(B315,菜品输入!A:V,7,FALSE)&amp;","&amp;VLOOKUP(B315,菜品输入!A:V,8,FALSE)</f>
        <v>101010,5;102010,5;103010,5;104010,5;105010,5</v>
      </c>
    </row>
    <row r="316" spans="1:10">
      <c r="A316">
        <v>315</v>
      </c>
      <c r="B316">
        <f t="shared" si="19"/>
        <v>27</v>
      </c>
      <c r="C316">
        <f t="shared" si="17"/>
        <v>1</v>
      </c>
      <c r="D316">
        <f t="shared" si="16"/>
        <v>3</v>
      </c>
      <c r="E316" t="str">
        <f>IF(C316=1,VLOOKUP(B316,数据导入!$B:$F,2,FALSE)&amp;","&amp;VLOOKUP(B316,数据导入!$B:$F,3,FALSE)*$D316,VLOOKUP(B316,数据导入!$I:$M,2,FALSE)&amp;","&amp;VLOOKUP(B316,数据导入!$I:$M,3,FALSE)*$D316)</f>
        <v>30006,18</v>
      </c>
      <c r="F316">
        <f>IF(D316=1,VLOOKUP(C316,数据导入!$B:$F,4,FALSE)*$D316,VLOOKUP(C316,数据导入!$I:$M,4,FALSE)*$D316)</f>
        <v>210</v>
      </c>
      <c r="G316">
        <f>IF(E316=1,VLOOKUP(D316,数据导入!$B:$F,5,FALSE)*$D316,VLOOKUP(D316,数据导入!$I:$M,5,FALSE)*$D316)</f>
        <v>30</v>
      </c>
      <c r="H316">
        <f>VLOOKUP(B316,菜品数据!$H:$I,2,FALSE)</f>
        <v>4</v>
      </c>
      <c r="I316" t="str">
        <f>VLOOKUP(D316,数据导入!$P$3:$Q$9,2,FALSE)</f>
        <v>2,3</v>
      </c>
      <c r="J316" t="str">
        <f>VLOOKUP(B316,菜品输入!A:V,3,FALSE)&amp;","&amp;VLOOKUP(B316,菜品输入!A:V,8,FALSE)&amp;";"&amp;VLOOKUP(B316,菜品输入!A:V,4,FALSE)&amp;","&amp;VLOOKUP(B316,菜品输入!A:V,8,FALSE)&amp;";"&amp;VLOOKUP(B316,菜品输入!A:V,5,FALSE)&amp;","&amp;VLOOKUP(B316,菜品输入!A:V,8,FALSE)&amp;";"&amp;VLOOKUP(B316,菜品输入!A:V,6,FALSE)&amp;","&amp;VLOOKUP(B316,菜品输入!A:V,8,FALSE)&amp;";"&amp;VLOOKUP(B316,菜品输入!A:V,7,FALSE)&amp;","&amp;VLOOKUP(B316,菜品输入!A:V,8,FALSE)</f>
        <v>101010,5;102010,5;103010,5;104010,5;105010,5</v>
      </c>
    </row>
    <row r="317" spans="1:10">
      <c r="A317">
        <v>316</v>
      </c>
      <c r="B317">
        <f t="shared" si="19"/>
        <v>27</v>
      </c>
      <c r="C317">
        <f t="shared" si="17"/>
        <v>1</v>
      </c>
      <c r="D317">
        <f t="shared" si="16"/>
        <v>4</v>
      </c>
      <c r="E317" t="str">
        <f>IF(C317=1,VLOOKUP(B317,数据导入!$B:$F,2,FALSE)&amp;","&amp;VLOOKUP(B317,数据导入!$B:$F,3,FALSE)*$D317,VLOOKUP(B317,数据导入!$I:$M,2,FALSE)&amp;","&amp;VLOOKUP(B317,数据导入!$I:$M,3,FALSE)*$D317)</f>
        <v>30006,24</v>
      </c>
      <c r="F317">
        <f>IF(D317=1,VLOOKUP(C317,数据导入!$B:$F,4,FALSE)*$D317,VLOOKUP(C317,数据导入!$I:$M,4,FALSE)*$D317)</f>
        <v>280</v>
      </c>
      <c r="G317">
        <f>IF(E317=1,VLOOKUP(D317,数据导入!$B:$F,5,FALSE)*$D317,VLOOKUP(D317,数据导入!$I:$M,5,FALSE)*$D317)</f>
        <v>40</v>
      </c>
      <c r="H317">
        <f>VLOOKUP(B317,菜品数据!$H:$I,2,FALSE)</f>
        <v>4</v>
      </c>
      <c r="I317" t="str">
        <f>VLOOKUP(D317,数据导入!$P$3:$Q$9,2,FALSE)</f>
        <v>3,4</v>
      </c>
      <c r="J317" t="str">
        <f>VLOOKUP(B317,菜品输入!A:V,3,FALSE)&amp;","&amp;VLOOKUP(B317,菜品输入!A:V,8,FALSE)&amp;";"&amp;VLOOKUP(B317,菜品输入!A:V,4,FALSE)&amp;","&amp;VLOOKUP(B317,菜品输入!A:V,8,FALSE)&amp;";"&amp;VLOOKUP(B317,菜品输入!A:V,5,FALSE)&amp;","&amp;VLOOKUP(B317,菜品输入!A:V,8,FALSE)&amp;";"&amp;VLOOKUP(B317,菜品输入!A:V,6,FALSE)&amp;","&amp;VLOOKUP(B317,菜品输入!A:V,8,FALSE)&amp;";"&amp;VLOOKUP(B317,菜品输入!A:V,7,FALSE)&amp;","&amp;VLOOKUP(B317,菜品输入!A:V,8,FALSE)</f>
        <v>101010,5;102010,5;103010,5;104010,5;105010,5</v>
      </c>
    </row>
    <row r="318" spans="1:10">
      <c r="A318">
        <v>317</v>
      </c>
      <c r="B318">
        <f t="shared" si="19"/>
        <v>27</v>
      </c>
      <c r="C318">
        <f t="shared" si="17"/>
        <v>1</v>
      </c>
      <c r="D318">
        <f t="shared" si="16"/>
        <v>5</v>
      </c>
      <c r="E318" t="str">
        <f>IF(C318=1,VLOOKUP(B318,数据导入!$B:$F,2,FALSE)&amp;","&amp;VLOOKUP(B318,数据导入!$B:$F,3,FALSE)*$D318,VLOOKUP(B318,数据导入!$I:$M,2,FALSE)&amp;","&amp;VLOOKUP(B318,数据导入!$I:$M,3,FALSE)*$D318)</f>
        <v>30006,30</v>
      </c>
      <c r="F318">
        <f>IF(D318=1,VLOOKUP(C318,数据导入!$B:$F,4,FALSE)*$D318,VLOOKUP(C318,数据导入!$I:$M,4,FALSE)*$D318)</f>
        <v>350</v>
      </c>
      <c r="G318">
        <f>IF(E318=1,VLOOKUP(D318,数据导入!$B:$F,5,FALSE)*$D318,VLOOKUP(D318,数据导入!$I:$M,5,FALSE)*$D318)</f>
        <v>50</v>
      </c>
      <c r="H318">
        <f>VLOOKUP(B318,菜品数据!$H:$I,2,FALSE)</f>
        <v>4</v>
      </c>
      <c r="I318" t="str">
        <f>VLOOKUP(D318,数据导入!$P$3:$Q$9,2,FALSE)</f>
        <v>4,5</v>
      </c>
      <c r="J318" t="str">
        <f>VLOOKUP(B318,菜品输入!A:V,3,FALSE)&amp;","&amp;VLOOKUP(B318,菜品输入!A:V,8,FALSE)&amp;";"&amp;VLOOKUP(B318,菜品输入!A:V,4,FALSE)&amp;","&amp;VLOOKUP(B318,菜品输入!A:V,8,FALSE)&amp;";"&amp;VLOOKUP(B318,菜品输入!A:V,5,FALSE)&amp;","&amp;VLOOKUP(B318,菜品输入!A:V,8,FALSE)&amp;";"&amp;VLOOKUP(B318,菜品输入!A:V,6,FALSE)&amp;","&amp;VLOOKUP(B318,菜品输入!A:V,8,FALSE)&amp;";"&amp;VLOOKUP(B318,菜品输入!A:V,7,FALSE)&amp;","&amp;VLOOKUP(B318,菜品输入!A:V,8,FALSE)</f>
        <v>101010,5;102010,5;103010,5;104010,5;105010,5</v>
      </c>
    </row>
    <row r="319" spans="1:10">
      <c r="A319">
        <v>318</v>
      </c>
      <c r="B319">
        <f t="shared" si="19"/>
        <v>27</v>
      </c>
      <c r="C319">
        <f t="shared" si="17"/>
        <v>1</v>
      </c>
      <c r="D319">
        <f t="shared" si="16"/>
        <v>6</v>
      </c>
      <c r="E319" t="str">
        <f>IF(C319=1,VLOOKUP(B319,数据导入!$B:$F,2,FALSE)&amp;","&amp;VLOOKUP(B319,数据导入!$B:$F,3,FALSE)*$D319,VLOOKUP(B319,数据导入!$I:$M,2,FALSE)&amp;","&amp;VLOOKUP(B319,数据导入!$I:$M,3,FALSE)*$D319)</f>
        <v>30006,36</v>
      </c>
      <c r="F319">
        <f>IF(D319=1,VLOOKUP(C319,数据导入!$B:$F,4,FALSE)*$D319,VLOOKUP(C319,数据导入!$I:$M,4,FALSE)*$D319)</f>
        <v>420</v>
      </c>
      <c r="G319">
        <f>IF(E319=1,VLOOKUP(D319,数据导入!$B:$F,5,FALSE)*$D319,VLOOKUP(D319,数据导入!$I:$M,5,FALSE)*$D319)</f>
        <v>60</v>
      </c>
      <c r="H319">
        <f>VLOOKUP(B319,菜品数据!$H:$I,2,FALSE)</f>
        <v>4</v>
      </c>
      <c r="I319" t="str">
        <f>VLOOKUP(D319,数据导入!$P$3:$Q$9,2,FALSE)</f>
        <v>5,6</v>
      </c>
      <c r="J319" t="str">
        <f>VLOOKUP(B319,菜品输入!A:V,3,FALSE)&amp;","&amp;VLOOKUP(B319,菜品输入!A:V,8,FALSE)&amp;";"&amp;VLOOKUP(B319,菜品输入!A:V,4,FALSE)&amp;","&amp;VLOOKUP(B319,菜品输入!A:V,8,FALSE)&amp;";"&amp;VLOOKUP(B319,菜品输入!A:V,5,FALSE)&amp;","&amp;VLOOKUP(B319,菜品输入!A:V,8,FALSE)&amp;";"&amp;VLOOKUP(B319,菜品输入!A:V,6,FALSE)&amp;","&amp;VLOOKUP(B319,菜品输入!A:V,8,FALSE)&amp;";"&amp;VLOOKUP(B319,菜品输入!A:V,7,FALSE)&amp;","&amp;VLOOKUP(B319,菜品输入!A:V,8,FALSE)</f>
        <v>101010,5;102010,5;103010,5;104010,5;105010,5</v>
      </c>
    </row>
    <row r="320" spans="1:10">
      <c r="A320">
        <v>319</v>
      </c>
      <c r="B320">
        <f t="shared" si="19"/>
        <v>27</v>
      </c>
      <c r="C320">
        <f t="shared" si="17"/>
        <v>2</v>
      </c>
      <c r="D320">
        <f t="shared" si="16"/>
        <v>1</v>
      </c>
      <c r="E320" t="str">
        <f>IF(C320=1,VLOOKUP(B320,数据导入!$B:$F,2,FALSE)&amp;","&amp;VLOOKUP(B320,数据导入!$B:$F,3,FALSE)*$D320,VLOOKUP(B320,数据导入!$I:$M,2,FALSE)&amp;","&amp;VLOOKUP(B320,数据导入!$I:$M,3,FALSE)*$D320)</f>
        <v>31006,6</v>
      </c>
      <c r="F320">
        <f>IF(D320=1,VLOOKUP(C320,数据导入!$B:$F,4,FALSE)*$D320,VLOOKUP(C320,数据导入!$I:$M,4,FALSE)*$D320)</f>
        <v>160</v>
      </c>
      <c r="G320">
        <f>IF(E320=1,VLOOKUP(D320,数据导入!$B:$F,5,FALSE)*$D320,VLOOKUP(D320,数据导入!$I:$M,5,FALSE)*$D320)</f>
        <v>5</v>
      </c>
      <c r="H320">
        <f>VLOOKUP(B320,菜品数据!$H:$I,2,FALSE)</f>
        <v>4</v>
      </c>
      <c r="I320">
        <f>VLOOKUP(D320,数据导入!$P$3:$Q$9,2,FALSE)</f>
        <v>1</v>
      </c>
      <c r="J320" t="str">
        <f>VLOOKUP(B320,菜品输入!A:V,3,FALSE)&amp;","&amp;VLOOKUP(B320,菜品输入!A:V,8,FALSE)&amp;";"&amp;VLOOKUP(B320,菜品输入!A:V,4,FALSE)&amp;","&amp;VLOOKUP(B320,菜品输入!A:V,8,FALSE)&amp;";"&amp;VLOOKUP(B320,菜品输入!A:V,5,FALSE)&amp;","&amp;VLOOKUP(B320,菜品输入!A:V,8,FALSE)&amp;";"&amp;VLOOKUP(B320,菜品输入!A:V,6,FALSE)&amp;","&amp;VLOOKUP(B320,菜品输入!A:V,8,FALSE)&amp;";"&amp;VLOOKUP(B320,菜品输入!A:V,7,FALSE)&amp;","&amp;VLOOKUP(B320,菜品输入!A:V,8,FALSE)</f>
        <v>101010,5;102010,5;103010,5;104010,5;105010,5</v>
      </c>
    </row>
    <row r="321" spans="1:10">
      <c r="A321">
        <v>320</v>
      </c>
      <c r="B321">
        <f t="shared" si="19"/>
        <v>27</v>
      </c>
      <c r="C321">
        <f t="shared" si="17"/>
        <v>2</v>
      </c>
      <c r="D321">
        <f t="shared" si="16"/>
        <v>2</v>
      </c>
      <c r="E321" t="str">
        <f>IF(C321=1,VLOOKUP(B321,数据导入!$B:$F,2,FALSE)&amp;","&amp;VLOOKUP(B321,数据导入!$B:$F,3,FALSE)*$D321,VLOOKUP(B321,数据导入!$I:$M,2,FALSE)&amp;","&amp;VLOOKUP(B321,数据导入!$I:$M,3,FALSE)*$D321)</f>
        <v>31006,12</v>
      </c>
      <c r="F321">
        <f>IF(D321=1,VLOOKUP(C321,数据导入!$B:$F,4,FALSE)*$D321,VLOOKUP(C321,数据导入!$I:$M,4,FALSE)*$D321)</f>
        <v>320</v>
      </c>
      <c r="G321">
        <f>IF(E321=1,VLOOKUP(D321,数据导入!$B:$F,5,FALSE)*$D321,VLOOKUP(D321,数据导入!$I:$M,5,FALSE)*$D321)</f>
        <v>10</v>
      </c>
      <c r="H321">
        <f>VLOOKUP(B321,菜品数据!$H:$I,2,FALSE)</f>
        <v>4</v>
      </c>
      <c r="I321" t="str">
        <f>VLOOKUP(D321,数据导入!$P$3:$Q$9,2,FALSE)</f>
        <v>1,2</v>
      </c>
      <c r="J321" t="str">
        <f>VLOOKUP(B321,菜品输入!A:V,3,FALSE)&amp;","&amp;VLOOKUP(B321,菜品输入!A:V,8,FALSE)&amp;";"&amp;VLOOKUP(B321,菜品输入!A:V,4,FALSE)&amp;","&amp;VLOOKUP(B321,菜品输入!A:V,8,FALSE)&amp;";"&amp;VLOOKUP(B321,菜品输入!A:V,5,FALSE)&amp;","&amp;VLOOKUP(B321,菜品输入!A:V,8,FALSE)&amp;";"&amp;VLOOKUP(B321,菜品输入!A:V,6,FALSE)&amp;","&amp;VLOOKUP(B321,菜品输入!A:V,8,FALSE)&amp;";"&amp;VLOOKUP(B321,菜品输入!A:V,7,FALSE)&amp;","&amp;VLOOKUP(B321,菜品输入!A:V,8,FALSE)</f>
        <v>101010,5;102010,5;103010,5;104010,5;105010,5</v>
      </c>
    </row>
    <row r="322" spans="1:10">
      <c r="A322">
        <v>321</v>
      </c>
      <c r="B322">
        <f t="shared" si="19"/>
        <v>27</v>
      </c>
      <c r="C322">
        <f t="shared" si="17"/>
        <v>2</v>
      </c>
      <c r="D322">
        <f t="shared" si="16"/>
        <v>3</v>
      </c>
      <c r="E322" t="str">
        <f>IF(C322=1,VLOOKUP(B322,数据导入!$B:$F,2,FALSE)&amp;","&amp;VLOOKUP(B322,数据导入!$B:$F,3,FALSE)*$D322,VLOOKUP(B322,数据导入!$I:$M,2,FALSE)&amp;","&amp;VLOOKUP(B322,数据导入!$I:$M,3,FALSE)*$D322)</f>
        <v>31006,18</v>
      </c>
      <c r="F322">
        <f>IF(D322=1,VLOOKUP(C322,数据导入!$B:$F,4,FALSE)*$D322,VLOOKUP(C322,数据导入!$I:$M,4,FALSE)*$D322)</f>
        <v>480</v>
      </c>
      <c r="G322">
        <f>IF(E322=1,VLOOKUP(D322,数据导入!$B:$F,5,FALSE)*$D322,VLOOKUP(D322,数据导入!$I:$M,5,FALSE)*$D322)</f>
        <v>30</v>
      </c>
      <c r="H322">
        <f>VLOOKUP(B322,菜品数据!$H:$I,2,FALSE)</f>
        <v>4</v>
      </c>
      <c r="I322" t="str">
        <f>VLOOKUP(D322,数据导入!$P$3:$Q$9,2,FALSE)</f>
        <v>2,3</v>
      </c>
      <c r="J322" t="str">
        <f>VLOOKUP(B322,菜品输入!A:V,3,FALSE)&amp;","&amp;VLOOKUP(B322,菜品输入!A:V,8,FALSE)&amp;";"&amp;VLOOKUP(B322,菜品输入!A:V,4,FALSE)&amp;","&amp;VLOOKUP(B322,菜品输入!A:V,8,FALSE)&amp;";"&amp;VLOOKUP(B322,菜品输入!A:V,5,FALSE)&amp;","&amp;VLOOKUP(B322,菜品输入!A:V,8,FALSE)&amp;";"&amp;VLOOKUP(B322,菜品输入!A:V,6,FALSE)&amp;","&amp;VLOOKUP(B322,菜品输入!A:V,8,FALSE)&amp;";"&amp;VLOOKUP(B322,菜品输入!A:V,7,FALSE)&amp;","&amp;VLOOKUP(B322,菜品输入!A:V,8,FALSE)</f>
        <v>101010,5;102010,5;103010,5;104010,5;105010,5</v>
      </c>
    </row>
    <row r="323" spans="1:10">
      <c r="A323">
        <v>322</v>
      </c>
      <c r="B323">
        <f t="shared" si="19"/>
        <v>27</v>
      </c>
      <c r="C323">
        <f t="shared" si="17"/>
        <v>2</v>
      </c>
      <c r="D323">
        <f t="shared" si="16"/>
        <v>4</v>
      </c>
      <c r="E323" t="str">
        <f>IF(C323=1,VLOOKUP(B323,数据导入!$B:$F,2,FALSE)&amp;","&amp;VLOOKUP(B323,数据导入!$B:$F,3,FALSE)*$D323,VLOOKUP(B323,数据导入!$I:$M,2,FALSE)&amp;","&amp;VLOOKUP(B323,数据导入!$I:$M,3,FALSE)*$D323)</f>
        <v>31006,24</v>
      </c>
      <c r="F323">
        <f>IF(D323=1,VLOOKUP(C323,数据导入!$B:$F,4,FALSE)*$D323,VLOOKUP(C323,数据导入!$I:$M,4,FALSE)*$D323)</f>
        <v>640</v>
      </c>
      <c r="G323">
        <f>IF(E323=1,VLOOKUP(D323,数据导入!$B:$F,5,FALSE)*$D323,VLOOKUP(D323,数据导入!$I:$M,5,FALSE)*$D323)</f>
        <v>40</v>
      </c>
      <c r="H323">
        <f>VLOOKUP(B323,菜品数据!$H:$I,2,FALSE)</f>
        <v>4</v>
      </c>
      <c r="I323" t="str">
        <f>VLOOKUP(D323,数据导入!$P$3:$Q$9,2,FALSE)</f>
        <v>3,4</v>
      </c>
      <c r="J323" t="str">
        <f>VLOOKUP(B323,菜品输入!A:V,3,FALSE)&amp;","&amp;VLOOKUP(B323,菜品输入!A:V,8,FALSE)&amp;";"&amp;VLOOKUP(B323,菜品输入!A:V,4,FALSE)&amp;","&amp;VLOOKUP(B323,菜品输入!A:V,8,FALSE)&amp;";"&amp;VLOOKUP(B323,菜品输入!A:V,5,FALSE)&amp;","&amp;VLOOKUP(B323,菜品输入!A:V,8,FALSE)&amp;";"&amp;VLOOKUP(B323,菜品输入!A:V,6,FALSE)&amp;","&amp;VLOOKUP(B323,菜品输入!A:V,8,FALSE)&amp;";"&amp;VLOOKUP(B323,菜品输入!A:V,7,FALSE)&amp;","&amp;VLOOKUP(B323,菜品输入!A:V,8,FALSE)</f>
        <v>101010,5;102010,5;103010,5;104010,5;105010,5</v>
      </c>
    </row>
    <row r="324" spans="1:10">
      <c r="A324">
        <v>323</v>
      </c>
      <c r="B324">
        <f t="shared" si="19"/>
        <v>27</v>
      </c>
      <c r="C324">
        <f t="shared" si="17"/>
        <v>2</v>
      </c>
      <c r="D324">
        <f t="shared" si="16"/>
        <v>5</v>
      </c>
      <c r="E324" t="str">
        <f>IF(C324=1,VLOOKUP(B324,数据导入!$B:$F,2,FALSE)&amp;","&amp;VLOOKUP(B324,数据导入!$B:$F,3,FALSE)*$D324,VLOOKUP(B324,数据导入!$I:$M,2,FALSE)&amp;","&amp;VLOOKUP(B324,数据导入!$I:$M,3,FALSE)*$D324)</f>
        <v>31006,30</v>
      </c>
      <c r="F324">
        <f>IF(D324=1,VLOOKUP(C324,数据导入!$B:$F,4,FALSE)*$D324,VLOOKUP(C324,数据导入!$I:$M,4,FALSE)*$D324)</f>
        <v>800</v>
      </c>
      <c r="G324">
        <f>IF(E324=1,VLOOKUP(D324,数据导入!$B:$F,5,FALSE)*$D324,VLOOKUP(D324,数据导入!$I:$M,5,FALSE)*$D324)</f>
        <v>50</v>
      </c>
      <c r="H324">
        <f>VLOOKUP(B324,菜品数据!$H:$I,2,FALSE)</f>
        <v>4</v>
      </c>
      <c r="I324" t="str">
        <f>VLOOKUP(D324,数据导入!$P$3:$Q$9,2,FALSE)</f>
        <v>4,5</v>
      </c>
      <c r="J324" t="str">
        <f>VLOOKUP(B324,菜品输入!A:V,3,FALSE)&amp;","&amp;VLOOKUP(B324,菜品输入!A:V,8,FALSE)&amp;";"&amp;VLOOKUP(B324,菜品输入!A:V,4,FALSE)&amp;","&amp;VLOOKUP(B324,菜品输入!A:V,8,FALSE)&amp;";"&amp;VLOOKUP(B324,菜品输入!A:V,5,FALSE)&amp;","&amp;VLOOKUP(B324,菜品输入!A:V,8,FALSE)&amp;";"&amp;VLOOKUP(B324,菜品输入!A:V,6,FALSE)&amp;","&amp;VLOOKUP(B324,菜品输入!A:V,8,FALSE)&amp;";"&amp;VLOOKUP(B324,菜品输入!A:V,7,FALSE)&amp;","&amp;VLOOKUP(B324,菜品输入!A:V,8,FALSE)</f>
        <v>101010,5;102010,5;103010,5;104010,5;105010,5</v>
      </c>
    </row>
    <row r="325" spans="1:10">
      <c r="A325">
        <v>324</v>
      </c>
      <c r="B325">
        <f t="shared" si="19"/>
        <v>27</v>
      </c>
      <c r="C325">
        <f t="shared" si="17"/>
        <v>2</v>
      </c>
      <c r="D325">
        <f t="shared" si="16"/>
        <v>6</v>
      </c>
      <c r="E325" t="str">
        <f>IF(C325=1,VLOOKUP(B325,数据导入!$B:$F,2,FALSE)&amp;","&amp;VLOOKUP(B325,数据导入!$B:$F,3,FALSE)*$D325,VLOOKUP(B325,数据导入!$I:$M,2,FALSE)&amp;","&amp;VLOOKUP(B325,数据导入!$I:$M,3,FALSE)*$D325)</f>
        <v>31006,36</v>
      </c>
      <c r="F325">
        <f>IF(D325=1,VLOOKUP(C325,数据导入!$B:$F,4,FALSE)*$D325,VLOOKUP(C325,数据导入!$I:$M,4,FALSE)*$D325)</f>
        <v>960</v>
      </c>
      <c r="G325">
        <f>IF(E325=1,VLOOKUP(D325,数据导入!$B:$F,5,FALSE)*$D325,VLOOKUP(D325,数据导入!$I:$M,5,FALSE)*$D325)</f>
        <v>60</v>
      </c>
      <c r="H325">
        <f>VLOOKUP(B325,菜品数据!$H:$I,2,FALSE)</f>
        <v>4</v>
      </c>
      <c r="I325" t="str">
        <f>VLOOKUP(D325,数据导入!$P$3:$Q$9,2,FALSE)</f>
        <v>5,6</v>
      </c>
      <c r="J325" t="str">
        <f>VLOOKUP(B325,菜品输入!A:V,3,FALSE)&amp;","&amp;VLOOKUP(B325,菜品输入!A:V,8,FALSE)&amp;";"&amp;VLOOKUP(B325,菜品输入!A:V,4,FALSE)&amp;","&amp;VLOOKUP(B325,菜品输入!A:V,8,FALSE)&amp;";"&amp;VLOOKUP(B325,菜品输入!A:V,5,FALSE)&amp;","&amp;VLOOKUP(B325,菜品输入!A:V,8,FALSE)&amp;";"&amp;VLOOKUP(B325,菜品输入!A:V,6,FALSE)&amp;","&amp;VLOOKUP(B325,菜品输入!A:V,8,FALSE)&amp;";"&amp;VLOOKUP(B325,菜品输入!A:V,7,FALSE)&amp;","&amp;VLOOKUP(B325,菜品输入!A:V,8,FALSE)</f>
        <v>101010,5;102010,5;103010,5;104010,5;105010,5</v>
      </c>
    </row>
    <row r="326" spans="1:10">
      <c r="A326">
        <v>325</v>
      </c>
      <c r="B326">
        <f t="shared" si="19"/>
        <v>28</v>
      </c>
      <c r="C326">
        <f t="shared" si="17"/>
        <v>1</v>
      </c>
      <c r="D326">
        <f t="shared" si="16"/>
        <v>1</v>
      </c>
      <c r="E326" t="str">
        <f>IF(C326=1,VLOOKUP(B326,数据导入!$B:$F,2,FALSE)&amp;","&amp;VLOOKUP(B326,数据导入!$B:$F,3,FALSE)*$D326,VLOOKUP(B326,数据导入!$I:$M,2,FALSE)&amp;","&amp;VLOOKUP(B326,数据导入!$I:$M,3,FALSE)*$D326)</f>
        <v>30006,7</v>
      </c>
      <c r="F326">
        <f>IF(D326=1,VLOOKUP(C326,数据导入!$B:$F,4,FALSE)*$D326,VLOOKUP(C326,数据导入!$I:$M,4,FALSE)*$D326)</f>
        <v>70</v>
      </c>
      <c r="G326">
        <f>IF(E326=1,VLOOKUP(D326,数据导入!$B:$F,5,FALSE)*$D326,VLOOKUP(D326,数据导入!$I:$M,5,FALSE)*$D326)</f>
        <v>5</v>
      </c>
      <c r="H326">
        <f>VLOOKUP(B326,菜品数据!$H:$I,2,FALSE)</f>
        <v>4</v>
      </c>
      <c r="I326">
        <f>VLOOKUP(D326,数据导入!$P$3:$Q$9,2,FALSE)</f>
        <v>1</v>
      </c>
      <c r="J326" t="str">
        <f>VLOOKUP(B326,菜品输入!A:V,3,FALSE)&amp;","&amp;VLOOKUP(B326,菜品输入!A:V,8,FALSE)&amp;";"&amp;VLOOKUP(B326,菜品输入!A:V,4,FALSE)&amp;","&amp;VLOOKUP(B326,菜品输入!A:V,8,FALSE)&amp;";"&amp;VLOOKUP(B326,菜品输入!A:V,5,FALSE)&amp;","&amp;VLOOKUP(B326,菜品输入!A:V,8,FALSE)&amp;";"&amp;VLOOKUP(B326,菜品输入!A:V,6,FALSE)&amp;","&amp;VLOOKUP(B326,菜品输入!A:V,8,FALSE)&amp;";"&amp;VLOOKUP(B326,菜品输入!A:V,7,FALSE)&amp;","&amp;VLOOKUP(B326,菜品输入!A:V,8,FALSE)</f>
        <v>101010,5;102010,5;103010,5;104010,5;105010,5</v>
      </c>
    </row>
    <row r="327" spans="1:10">
      <c r="A327">
        <v>326</v>
      </c>
      <c r="B327">
        <f t="shared" si="19"/>
        <v>28</v>
      </c>
      <c r="C327">
        <f t="shared" si="17"/>
        <v>1</v>
      </c>
      <c r="D327">
        <f t="shared" si="16"/>
        <v>2</v>
      </c>
      <c r="E327" t="str">
        <f>IF(C327=1,VLOOKUP(B327,数据导入!$B:$F,2,FALSE)&amp;","&amp;VLOOKUP(B327,数据导入!$B:$F,3,FALSE)*$D327,VLOOKUP(B327,数据导入!$I:$M,2,FALSE)&amp;","&amp;VLOOKUP(B327,数据导入!$I:$M,3,FALSE)*$D327)</f>
        <v>30006,14</v>
      </c>
      <c r="F327">
        <f>IF(D327=1,VLOOKUP(C327,数据导入!$B:$F,4,FALSE)*$D327,VLOOKUP(C327,数据导入!$I:$M,4,FALSE)*$D327)</f>
        <v>140</v>
      </c>
      <c r="G327">
        <f>IF(E327=1,VLOOKUP(D327,数据导入!$B:$F,5,FALSE)*$D327,VLOOKUP(D327,数据导入!$I:$M,5,FALSE)*$D327)</f>
        <v>10</v>
      </c>
      <c r="H327">
        <f>VLOOKUP(B327,菜品数据!$H:$I,2,FALSE)</f>
        <v>4</v>
      </c>
      <c r="I327" t="str">
        <f>VLOOKUP(D327,数据导入!$P$3:$Q$9,2,FALSE)</f>
        <v>1,2</v>
      </c>
      <c r="J327" t="str">
        <f>VLOOKUP(B327,菜品输入!A:V,3,FALSE)&amp;","&amp;VLOOKUP(B327,菜品输入!A:V,8,FALSE)&amp;";"&amp;VLOOKUP(B327,菜品输入!A:V,4,FALSE)&amp;","&amp;VLOOKUP(B327,菜品输入!A:V,8,FALSE)&amp;";"&amp;VLOOKUP(B327,菜品输入!A:V,5,FALSE)&amp;","&amp;VLOOKUP(B327,菜品输入!A:V,8,FALSE)&amp;";"&amp;VLOOKUP(B327,菜品输入!A:V,6,FALSE)&amp;","&amp;VLOOKUP(B327,菜品输入!A:V,8,FALSE)&amp;";"&amp;VLOOKUP(B327,菜品输入!A:V,7,FALSE)&amp;","&amp;VLOOKUP(B327,菜品输入!A:V,8,FALSE)</f>
        <v>101010,5;102010,5;103010,5;104010,5;105010,5</v>
      </c>
    </row>
    <row r="328" spans="1:10">
      <c r="A328">
        <v>327</v>
      </c>
      <c r="B328">
        <f t="shared" si="19"/>
        <v>28</v>
      </c>
      <c r="C328">
        <f t="shared" si="17"/>
        <v>1</v>
      </c>
      <c r="D328">
        <f t="shared" si="16"/>
        <v>3</v>
      </c>
      <c r="E328" t="str">
        <f>IF(C328=1,VLOOKUP(B328,数据导入!$B:$F,2,FALSE)&amp;","&amp;VLOOKUP(B328,数据导入!$B:$F,3,FALSE)*$D328,VLOOKUP(B328,数据导入!$I:$M,2,FALSE)&amp;","&amp;VLOOKUP(B328,数据导入!$I:$M,3,FALSE)*$D328)</f>
        <v>30006,21</v>
      </c>
      <c r="F328">
        <f>IF(D328=1,VLOOKUP(C328,数据导入!$B:$F,4,FALSE)*$D328,VLOOKUP(C328,数据导入!$I:$M,4,FALSE)*$D328)</f>
        <v>210</v>
      </c>
      <c r="G328">
        <f>IF(E328=1,VLOOKUP(D328,数据导入!$B:$F,5,FALSE)*$D328,VLOOKUP(D328,数据导入!$I:$M,5,FALSE)*$D328)</f>
        <v>30</v>
      </c>
      <c r="H328">
        <f>VLOOKUP(B328,菜品数据!$H:$I,2,FALSE)</f>
        <v>4</v>
      </c>
      <c r="I328" t="str">
        <f>VLOOKUP(D328,数据导入!$P$3:$Q$9,2,FALSE)</f>
        <v>2,3</v>
      </c>
      <c r="J328" t="str">
        <f>VLOOKUP(B328,菜品输入!A:V,3,FALSE)&amp;","&amp;VLOOKUP(B328,菜品输入!A:V,8,FALSE)&amp;";"&amp;VLOOKUP(B328,菜品输入!A:V,4,FALSE)&amp;","&amp;VLOOKUP(B328,菜品输入!A:V,8,FALSE)&amp;";"&amp;VLOOKUP(B328,菜品输入!A:V,5,FALSE)&amp;","&amp;VLOOKUP(B328,菜品输入!A:V,8,FALSE)&amp;";"&amp;VLOOKUP(B328,菜品输入!A:V,6,FALSE)&amp;","&amp;VLOOKUP(B328,菜品输入!A:V,8,FALSE)&amp;";"&amp;VLOOKUP(B328,菜品输入!A:V,7,FALSE)&amp;","&amp;VLOOKUP(B328,菜品输入!A:V,8,FALSE)</f>
        <v>101010,5;102010,5;103010,5;104010,5;105010,5</v>
      </c>
    </row>
    <row r="329" spans="1:10">
      <c r="A329">
        <v>328</v>
      </c>
      <c r="B329">
        <f t="shared" si="19"/>
        <v>28</v>
      </c>
      <c r="C329">
        <f t="shared" si="17"/>
        <v>1</v>
      </c>
      <c r="D329">
        <f t="shared" ref="D329:D392" si="20">D323</f>
        <v>4</v>
      </c>
      <c r="E329" t="str">
        <f>IF(C329=1,VLOOKUP(B329,数据导入!$B:$F,2,FALSE)&amp;","&amp;VLOOKUP(B329,数据导入!$B:$F,3,FALSE)*$D329,VLOOKUP(B329,数据导入!$I:$M,2,FALSE)&amp;","&amp;VLOOKUP(B329,数据导入!$I:$M,3,FALSE)*$D329)</f>
        <v>30006,28</v>
      </c>
      <c r="F329">
        <f>IF(D329=1,VLOOKUP(C329,数据导入!$B:$F,4,FALSE)*$D329,VLOOKUP(C329,数据导入!$I:$M,4,FALSE)*$D329)</f>
        <v>280</v>
      </c>
      <c r="G329">
        <f>IF(E329=1,VLOOKUP(D329,数据导入!$B:$F,5,FALSE)*$D329,VLOOKUP(D329,数据导入!$I:$M,5,FALSE)*$D329)</f>
        <v>40</v>
      </c>
      <c r="H329">
        <f>VLOOKUP(B329,菜品数据!$H:$I,2,FALSE)</f>
        <v>4</v>
      </c>
      <c r="I329" t="str">
        <f>VLOOKUP(D329,数据导入!$P$3:$Q$9,2,FALSE)</f>
        <v>3,4</v>
      </c>
      <c r="J329" t="str">
        <f>VLOOKUP(B329,菜品输入!A:V,3,FALSE)&amp;","&amp;VLOOKUP(B329,菜品输入!A:V,8,FALSE)&amp;";"&amp;VLOOKUP(B329,菜品输入!A:V,4,FALSE)&amp;","&amp;VLOOKUP(B329,菜品输入!A:V,8,FALSE)&amp;";"&amp;VLOOKUP(B329,菜品输入!A:V,5,FALSE)&amp;","&amp;VLOOKUP(B329,菜品输入!A:V,8,FALSE)&amp;";"&amp;VLOOKUP(B329,菜品输入!A:V,6,FALSE)&amp;","&amp;VLOOKUP(B329,菜品输入!A:V,8,FALSE)&amp;";"&amp;VLOOKUP(B329,菜品输入!A:V,7,FALSE)&amp;","&amp;VLOOKUP(B329,菜品输入!A:V,8,FALSE)</f>
        <v>101010,5;102010,5;103010,5;104010,5;105010,5</v>
      </c>
    </row>
    <row r="330" spans="1:10">
      <c r="A330">
        <v>329</v>
      </c>
      <c r="B330">
        <f t="shared" si="19"/>
        <v>28</v>
      </c>
      <c r="C330">
        <f t="shared" si="17"/>
        <v>1</v>
      </c>
      <c r="D330">
        <f t="shared" si="20"/>
        <v>5</v>
      </c>
      <c r="E330" t="str">
        <f>IF(C330=1,VLOOKUP(B330,数据导入!$B:$F,2,FALSE)&amp;","&amp;VLOOKUP(B330,数据导入!$B:$F,3,FALSE)*$D330,VLOOKUP(B330,数据导入!$I:$M,2,FALSE)&amp;","&amp;VLOOKUP(B330,数据导入!$I:$M,3,FALSE)*$D330)</f>
        <v>30006,35</v>
      </c>
      <c r="F330">
        <f>IF(D330=1,VLOOKUP(C330,数据导入!$B:$F,4,FALSE)*$D330,VLOOKUP(C330,数据导入!$I:$M,4,FALSE)*$D330)</f>
        <v>350</v>
      </c>
      <c r="G330">
        <f>IF(E330=1,VLOOKUP(D330,数据导入!$B:$F,5,FALSE)*$D330,VLOOKUP(D330,数据导入!$I:$M,5,FALSE)*$D330)</f>
        <v>50</v>
      </c>
      <c r="H330">
        <f>VLOOKUP(B330,菜品数据!$H:$I,2,FALSE)</f>
        <v>4</v>
      </c>
      <c r="I330" t="str">
        <f>VLOOKUP(D330,数据导入!$P$3:$Q$9,2,FALSE)</f>
        <v>4,5</v>
      </c>
      <c r="J330" t="str">
        <f>VLOOKUP(B330,菜品输入!A:V,3,FALSE)&amp;","&amp;VLOOKUP(B330,菜品输入!A:V,8,FALSE)&amp;";"&amp;VLOOKUP(B330,菜品输入!A:V,4,FALSE)&amp;","&amp;VLOOKUP(B330,菜品输入!A:V,8,FALSE)&amp;";"&amp;VLOOKUP(B330,菜品输入!A:V,5,FALSE)&amp;","&amp;VLOOKUP(B330,菜品输入!A:V,8,FALSE)&amp;";"&amp;VLOOKUP(B330,菜品输入!A:V,6,FALSE)&amp;","&amp;VLOOKUP(B330,菜品输入!A:V,8,FALSE)&amp;";"&amp;VLOOKUP(B330,菜品输入!A:V,7,FALSE)&amp;","&amp;VLOOKUP(B330,菜品输入!A:V,8,FALSE)</f>
        <v>101010,5;102010,5;103010,5;104010,5;105010,5</v>
      </c>
    </row>
    <row r="331" spans="1:10">
      <c r="A331">
        <v>330</v>
      </c>
      <c r="B331">
        <f t="shared" si="19"/>
        <v>28</v>
      </c>
      <c r="C331">
        <f t="shared" si="17"/>
        <v>1</v>
      </c>
      <c r="D331">
        <f t="shared" si="20"/>
        <v>6</v>
      </c>
      <c r="E331" t="str">
        <f>IF(C331=1,VLOOKUP(B331,数据导入!$B:$F,2,FALSE)&amp;","&amp;VLOOKUP(B331,数据导入!$B:$F,3,FALSE)*$D331,VLOOKUP(B331,数据导入!$I:$M,2,FALSE)&amp;","&amp;VLOOKUP(B331,数据导入!$I:$M,3,FALSE)*$D331)</f>
        <v>30006,42</v>
      </c>
      <c r="F331">
        <f>IF(D331=1,VLOOKUP(C331,数据导入!$B:$F,4,FALSE)*$D331,VLOOKUP(C331,数据导入!$I:$M,4,FALSE)*$D331)</f>
        <v>420</v>
      </c>
      <c r="G331">
        <f>IF(E331=1,VLOOKUP(D331,数据导入!$B:$F,5,FALSE)*$D331,VLOOKUP(D331,数据导入!$I:$M,5,FALSE)*$D331)</f>
        <v>60</v>
      </c>
      <c r="H331">
        <f>VLOOKUP(B331,菜品数据!$H:$I,2,FALSE)</f>
        <v>4</v>
      </c>
      <c r="I331" t="str">
        <f>VLOOKUP(D331,数据导入!$P$3:$Q$9,2,FALSE)</f>
        <v>5,6</v>
      </c>
      <c r="J331" t="str">
        <f>VLOOKUP(B331,菜品输入!A:V,3,FALSE)&amp;","&amp;VLOOKUP(B331,菜品输入!A:V,8,FALSE)&amp;";"&amp;VLOOKUP(B331,菜品输入!A:V,4,FALSE)&amp;","&amp;VLOOKUP(B331,菜品输入!A:V,8,FALSE)&amp;";"&amp;VLOOKUP(B331,菜品输入!A:V,5,FALSE)&amp;","&amp;VLOOKUP(B331,菜品输入!A:V,8,FALSE)&amp;";"&amp;VLOOKUP(B331,菜品输入!A:V,6,FALSE)&amp;","&amp;VLOOKUP(B331,菜品输入!A:V,8,FALSE)&amp;";"&amp;VLOOKUP(B331,菜品输入!A:V,7,FALSE)&amp;","&amp;VLOOKUP(B331,菜品输入!A:V,8,FALSE)</f>
        <v>101010,5;102010,5;103010,5;104010,5;105010,5</v>
      </c>
    </row>
    <row r="332" spans="1:10">
      <c r="A332">
        <v>331</v>
      </c>
      <c r="B332">
        <f t="shared" si="19"/>
        <v>28</v>
      </c>
      <c r="C332">
        <f t="shared" si="17"/>
        <v>2</v>
      </c>
      <c r="D332">
        <f t="shared" si="20"/>
        <v>1</v>
      </c>
      <c r="E332" t="str">
        <f>IF(C332=1,VLOOKUP(B332,数据导入!$B:$F,2,FALSE)&amp;","&amp;VLOOKUP(B332,数据导入!$B:$F,3,FALSE)*$D332,VLOOKUP(B332,数据导入!$I:$M,2,FALSE)&amp;","&amp;VLOOKUP(B332,数据导入!$I:$M,3,FALSE)*$D332)</f>
        <v>31006,7</v>
      </c>
      <c r="F332">
        <f>IF(D332=1,VLOOKUP(C332,数据导入!$B:$F,4,FALSE)*$D332,VLOOKUP(C332,数据导入!$I:$M,4,FALSE)*$D332)</f>
        <v>160</v>
      </c>
      <c r="G332">
        <f>IF(E332=1,VLOOKUP(D332,数据导入!$B:$F,5,FALSE)*$D332,VLOOKUP(D332,数据导入!$I:$M,5,FALSE)*$D332)</f>
        <v>5</v>
      </c>
      <c r="H332">
        <f>VLOOKUP(B332,菜品数据!$H:$I,2,FALSE)</f>
        <v>4</v>
      </c>
      <c r="I332">
        <f>VLOOKUP(D332,数据导入!$P$3:$Q$9,2,FALSE)</f>
        <v>1</v>
      </c>
      <c r="J332" t="str">
        <f>VLOOKUP(B332,菜品输入!A:V,3,FALSE)&amp;","&amp;VLOOKUP(B332,菜品输入!A:V,8,FALSE)&amp;";"&amp;VLOOKUP(B332,菜品输入!A:V,4,FALSE)&amp;","&amp;VLOOKUP(B332,菜品输入!A:V,8,FALSE)&amp;";"&amp;VLOOKUP(B332,菜品输入!A:V,5,FALSE)&amp;","&amp;VLOOKUP(B332,菜品输入!A:V,8,FALSE)&amp;";"&amp;VLOOKUP(B332,菜品输入!A:V,6,FALSE)&amp;","&amp;VLOOKUP(B332,菜品输入!A:V,8,FALSE)&amp;";"&amp;VLOOKUP(B332,菜品输入!A:V,7,FALSE)&amp;","&amp;VLOOKUP(B332,菜品输入!A:V,8,FALSE)</f>
        <v>101010,5;102010,5;103010,5;104010,5;105010,5</v>
      </c>
    </row>
    <row r="333" spans="1:10">
      <c r="A333">
        <v>332</v>
      </c>
      <c r="B333">
        <f t="shared" ref="B333:B356" si="21">B321+1</f>
        <v>28</v>
      </c>
      <c r="C333">
        <f t="shared" si="17"/>
        <v>2</v>
      </c>
      <c r="D333">
        <f t="shared" si="20"/>
        <v>2</v>
      </c>
      <c r="E333" t="str">
        <f>IF(C333=1,VLOOKUP(B333,数据导入!$B:$F,2,FALSE)&amp;","&amp;VLOOKUP(B333,数据导入!$B:$F,3,FALSE)*$D333,VLOOKUP(B333,数据导入!$I:$M,2,FALSE)&amp;","&amp;VLOOKUP(B333,数据导入!$I:$M,3,FALSE)*$D333)</f>
        <v>31006,14</v>
      </c>
      <c r="F333">
        <f>IF(D333=1,VLOOKUP(C333,数据导入!$B:$F,4,FALSE)*$D333,VLOOKUP(C333,数据导入!$I:$M,4,FALSE)*$D333)</f>
        <v>320</v>
      </c>
      <c r="G333">
        <f>IF(E333=1,VLOOKUP(D333,数据导入!$B:$F,5,FALSE)*$D333,VLOOKUP(D333,数据导入!$I:$M,5,FALSE)*$D333)</f>
        <v>10</v>
      </c>
      <c r="H333">
        <f>VLOOKUP(B333,菜品数据!$H:$I,2,FALSE)</f>
        <v>4</v>
      </c>
      <c r="I333" t="str">
        <f>VLOOKUP(D333,数据导入!$P$3:$Q$9,2,FALSE)</f>
        <v>1,2</v>
      </c>
      <c r="J333" t="str">
        <f>VLOOKUP(B333,菜品输入!A:V,3,FALSE)&amp;","&amp;VLOOKUP(B333,菜品输入!A:V,8,FALSE)&amp;";"&amp;VLOOKUP(B333,菜品输入!A:V,4,FALSE)&amp;","&amp;VLOOKUP(B333,菜品输入!A:V,8,FALSE)&amp;";"&amp;VLOOKUP(B333,菜品输入!A:V,5,FALSE)&amp;","&amp;VLOOKUP(B333,菜品输入!A:V,8,FALSE)&amp;";"&amp;VLOOKUP(B333,菜品输入!A:V,6,FALSE)&amp;","&amp;VLOOKUP(B333,菜品输入!A:V,8,FALSE)&amp;";"&amp;VLOOKUP(B333,菜品输入!A:V,7,FALSE)&amp;","&amp;VLOOKUP(B333,菜品输入!A:V,8,FALSE)</f>
        <v>101010,5;102010,5;103010,5;104010,5;105010,5</v>
      </c>
    </row>
    <row r="334" spans="1:10">
      <c r="A334">
        <v>333</v>
      </c>
      <c r="B334">
        <f t="shared" si="21"/>
        <v>28</v>
      </c>
      <c r="C334">
        <f t="shared" si="17"/>
        <v>2</v>
      </c>
      <c r="D334">
        <f t="shared" si="20"/>
        <v>3</v>
      </c>
      <c r="E334" t="str">
        <f>IF(C334=1,VLOOKUP(B334,数据导入!$B:$F,2,FALSE)&amp;","&amp;VLOOKUP(B334,数据导入!$B:$F,3,FALSE)*$D334,VLOOKUP(B334,数据导入!$I:$M,2,FALSE)&amp;","&amp;VLOOKUP(B334,数据导入!$I:$M,3,FALSE)*$D334)</f>
        <v>31006,21</v>
      </c>
      <c r="F334">
        <f>IF(D334=1,VLOOKUP(C334,数据导入!$B:$F,4,FALSE)*$D334,VLOOKUP(C334,数据导入!$I:$M,4,FALSE)*$D334)</f>
        <v>480</v>
      </c>
      <c r="G334">
        <f>IF(E334=1,VLOOKUP(D334,数据导入!$B:$F,5,FALSE)*$D334,VLOOKUP(D334,数据导入!$I:$M,5,FALSE)*$D334)</f>
        <v>30</v>
      </c>
      <c r="H334">
        <f>VLOOKUP(B334,菜品数据!$H:$I,2,FALSE)</f>
        <v>4</v>
      </c>
      <c r="I334" t="str">
        <f>VLOOKUP(D334,数据导入!$P$3:$Q$9,2,FALSE)</f>
        <v>2,3</v>
      </c>
      <c r="J334" t="str">
        <f>VLOOKUP(B334,菜品输入!A:V,3,FALSE)&amp;","&amp;VLOOKUP(B334,菜品输入!A:V,8,FALSE)&amp;";"&amp;VLOOKUP(B334,菜品输入!A:V,4,FALSE)&amp;","&amp;VLOOKUP(B334,菜品输入!A:V,8,FALSE)&amp;";"&amp;VLOOKUP(B334,菜品输入!A:V,5,FALSE)&amp;","&amp;VLOOKUP(B334,菜品输入!A:V,8,FALSE)&amp;";"&amp;VLOOKUP(B334,菜品输入!A:V,6,FALSE)&amp;","&amp;VLOOKUP(B334,菜品输入!A:V,8,FALSE)&amp;";"&amp;VLOOKUP(B334,菜品输入!A:V,7,FALSE)&amp;","&amp;VLOOKUP(B334,菜品输入!A:V,8,FALSE)</f>
        <v>101010,5;102010,5;103010,5;104010,5;105010,5</v>
      </c>
    </row>
    <row r="335" spans="1:10">
      <c r="A335">
        <v>334</v>
      </c>
      <c r="B335">
        <f t="shared" si="21"/>
        <v>28</v>
      </c>
      <c r="C335">
        <f t="shared" ref="C335:C398" si="22">C323</f>
        <v>2</v>
      </c>
      <c r="D335">
        <f t="shared" si="20"/>
        <v>4</v>
      </c>
      <c r="E335" t="str">
        <f>IF(C335=1,VLOOKUP(B335,数据导入!$B:$F,2,FALSE)&amp;","&amp;VLOOKUP(B335,数据导入!$B:$F,3,FALSE)*$D335,VLOOKUP(B335,数据导入!$I:$M,2,FALSE)&amp;","&amp;VLOOKUP(B335,数据导入!$I:$M,3,FALSE)*$D335)</f>
        <v>31006,28</v>
      </c>
      <c r="F335">
        <f>IF(D335=1,VLOOKUP(C335,数据导入!$B:$F,4,FALSE)*$D335,VLOOKUP(C335,数据导入!$I:$M,4,FALSE)*$D335)</f>
        <v>640</v>
      </c>
      <c r="G335">
        <f>IF(E335=1,VLOOKUP(D335,数据导入!$B:$F,5,FALSE)*$D335,VLOOKUP(D335,数据导入!$I:$M,5,FALSE)*$D335)</f>
        <v>40</v>
      </c>
      <c r="H335">
        <f>VLOOKUP(B335,菜品数据!$H:$I,2,FALSE)</f>
        <v>4</v>
      </c>
      <c r="I335" t="str">
        <f>VLOOKUP(D335,数据导入!$P$3:$Q$9,2,FALSE)</f>
        <v>3,4</v>
      </c>
      <c r="J335" t="str">
        <f>VLOOKUP(B335,菜品输入!A:V,3,FALSE)&amp;","&amp;VLOOKUP(B335,菜品输入!A:V,8,FALSE)&amp;";"&amp;VLOOKUP(B335,菜品输入!A:V,4,FALSE)&amp;","&amp;VLOOKUP(B335,菜品输入!A:V,8,FALSE)&amp;";"&amp;VLOOKUP(B335,菜品输入!A:V,5,FALSE)&amp;","&amp;VLOOKUP(B335,菜品输入!A:V,8,FALSE)&amp;";"&amp;VLOOKUP(B335,菜品输入!A:V,6,FALSE)&amp;","&amp;VLOOKUP(B335,菜品输入!A:V,8,FALSE)&amp;";"&amp;VLOOKUP(B335,菜品输入!A:V,7,FALSE)&amp;","&amp;VLOOKUP(B335,菜品输入!A:V,8,FALSE)</f>
        <v>101010,5;102010,5;103010,5;104010,5;105010,5</v>
      </c>
    </row>
    <row r="336" spans="1:10">
      <c r="A336">
        <v>335</v>
      </c>
      <c r="B336">
        <f t="shared" si="21"/>
        <v>28</v>
      </c>
      <c r="C336">
        <f t="shared" si="22"/>
        <v>2</v>
      </c>
      <c r="D336">
        <f t="shared" si="20"/>
        <v>5</v>
      </c>
      <c r="E336" t="str">
        <f>IF(C336=1,VLOOKUP(B336,数据导入!$B:$F,2,FALSE)&amp;","&amp;VLOOKUP(B336,数据导入!$B:$F,3,FALSE)*$D336,VLOOKUP(B336,数据导入!$I:$M,2,FALSE)&amp;","&amp;VLOOKUP(B336,数据导入!$I:$M,3,FALSE)*$D336)</f>
        <v>31006,35</v>
      </c>
      <c r="F336">
        <f>IF(D336=1,VLOOKUP(C336,数据导入!$B:$F,4,FALSE)*$D336,VLOOKUP(C336,数据导入!$I:$M,4,FALSE)*$D336)</f>
        <v>800</v>
      </c>
      <c r="G336">
        <f>IF(E336=1,VLOOKUP(D336,数据导入!$B:$F,5,FALSE)*$D336,VLOOKUP(D336,数据导入!$I:$M,5,FALSE)*$D336)</f>
        <v>50</v>
      </c>
      <c r="H336">
        <f>VLOOKUP(B336,菜品数据!$H:$I,2,FALSE)</f>
        <v>4</v>
      </c>
      <c r="I336" t="str">
        <f>VLOOKUP(D336,数据导入!$P$3:$Q$9,2,FALSE)</f>
        <v>4,5</v>
      </c>
      <c r="J336" t="str">
        <f>VLOOKUP(B336,菜品输入!A:V,3,FALSE)&amp;","&amp;VLOOKUP(B336,菜品输入!A:V,8,FALSE)&amp;";"&amp;VLOOKUP(B336,菜品输入!A:V,4,FALSE)&amp;","&amp;VLOOKUP(B336,菜品输入!A:V,8,FALSE)&amp;";"&amp;VLOOKUP(B336,菜品输入!A:V,5,FALSE)&amp;","&amp;VLOOKUP(B336,菜品输入!A:V,8,FALSE)&amp;";"&amp;VLOOKUP(B336,菜品输入!A:V,6,FALSE)&amp;","&amp;VLOOKUP(B336,菜品输入!A:V,8,FALSE)&amp;";"&amp;VLOOKUP(B336,菜品输入!A:V,7,FALSE)&amp;","&amp;VLOOKUP(B336,菜品输入!A:V,8,FALSE)</f>
        <v>101010,5;102010,5;103010,5;104010,5;105010,5</v>
      </c>
    </row>
    <row r="337" spans="1:10">
      <c r="A337">
        <v>336</v>
      </c>
      <c r="B337">
        <f t="shared" si="21"/>
        <v>28</v>
      </c>
      <c r="C337">
        <f t="shared" si="22"/>
        <v>2</v>
      </c>
      <c r="D337">
        <f t="shared" si="20"/>
        <v>6</v>
      </c>
      <c r="E337" t="str">
        <f>IF(C337=1,VLOOKUP(B337,数据导入!$B:$F,2,FALSE)&amp;","&amp;VLOOKUP(B337,数据导入!$B:$F,3,FALSE)*$D337,VLOOKUP(B337,数据导入!$I:$M,2,FALSE)&amp;","&amp;VLOOKUP(B337,数据导入!$I:$M,3,FALSE)*$D337)</f>
        <v>31006,42</v>
      </c>
      <c r="F337">
        <f>IF(D337=1,VLOOKUP(C337,数据导入!$B:$F,4,FALSE)*$D337,VLOOKUP(C337,数据导入!$I:$M,4,FALSE)*$D337)</f>
        <v>960</v>
      </c>
      <c r="G337">
        <f>IF(E337=1,VLOOKUP(D337,数据导入!$B:$F,5,FALSE)*$D337,VLOOKUP(D337,数据导入!$I:$M,5,FALSE)*$D337)</f>
        <v>60</v>
      </c>
      <c r="H337">
        <f>VLOOKUP(B337,菜品数据!$H:$I,2,FALSE)</f>
        <v>4</v>
      </c>
      <c r="I337" t="str">
        <f>VLOOKUP(D337,数据导入!$P$3:$Q$9,2,FALSE)</f>
        <v>5,6</v>
      </c>
      <c r="J337" t="str">
        <f>VLOOKUP(B337,菜品输入!A:V,3,FALSE)&amp;","&amp;VLOOKUP(B337,菜品输入!A:V,8,FALSE)&amp;";"&amp;VLOOKUP(B337,菜品输入!A:V,4,FALSE)&amp;","&amp;VLOOKUP(B337,菜品输入!A:V,8,FALSE)&amp;";"&amp;VLOOKUP(B337,菜品输入!A:V,5,FALSE)&amp;","&amp;VLOOKUP(B337,菜品输入!A:V,8,FALSE)&amp;";"&amp;VLOOKUP(B337,菜品输入!A:V,6,FALSE)&amp;","&amp;VLOOKUP(B337,菜品输入!A:V,8,FALSE)&amp;";"&amp;VLOOKUP(B337,菜品输入!A:V,7,FALSE)&amp;","&amp;VLOOKUP(B337,菜品输入!A:V,8,FALSE)</f>
        <v>101010,5;102010,5;103010,5;104010,5;105010,5</v>
      </c>
    </row>
    <row r="338" spans="1:10">
      <c r="A338">
        <v>337</v>
      </c>
      <c r="B338">
        <f t="shared" si="21"/>
        <v>29</v>
      </c>
      <c r="C338">
        <f t="shared" si="22"/>
        <v>1</v>
      </c>
      <c r="D338">
        <f t="shared" si="20"/>
        <v>1</v>
      </c>
      <c r="E338" t="str">
        <f>IF(C338=1,VLOOKUP(B338,数据导入!$B:$F,2,FALSE)&amp;","&amp;VLOOKUP(B338,数据导入!$B:$F,3,FALSE)*$D338,VLOOKUP(B338,数据导入!$I:$M,2,FALSE)&amp;","&amp;VLOOKUP(B338,数据导入!$I:$M,3,FALSE)*$D338)</f>
        <v>30006,8</v>
      </c>
      <c r="F338">
        <f>IF(D338=1,VLOOKUP(C338,数据导入!$B:$F,4,FALSE)*$D338,VLOOKUP(C338,数据导入!$I:$M,4,FALSE)*$D338)</f>
        <v>70</v>
      </c>
      <c r="G338">
        <f>IF(E338=1,VLOOKUP(D338,数据导入!$B:$F,5,FALSE)*$D338,VLOOKUP(D338,数据导入!$I:$M,5,FALSE)*$D338)</f>
        <v>5</v>
      </c>
      <c r="H338">
        <f>VLOOKUP(B338,菜品数据!$H:$I,2,FALSE)</f>
        <v>4</v>
      </c>
      <c r="I338">
        <f>VLOOKUP(D338,数据导入!$P$3:$Q$9,2,FALSE)</f>
        <v>1</v>
      </c>
      <c r="J338" t="str">
        <f>VLOOKUP(B338,菜品输入!A:V,3,FALSE)&amp;","&amp;VLOOKUP(B338,菜品输入!A:V,8,FALSE)&amp;";"&amp;VLOOKUP(B338,菜品输入!A:V,4,FALSE)&amp;","&amp;VLOOKUP(B338,菜品输入!A:V,8,FALSE)&amp;";"&amp;VLOOKUP(B338,菜品输入!A:V,5,FALSE)&amp;","&amp;VLOOKUP(B338,菜品输入!A:V,8,FALSE)&amp;";"&amp;VLOOKUP(B338,菜品输入!A:V,6,FALSE)&amp;","&amp;VLOOKUP(B338,菜品输入!A:V,8,FALSE)&amp;";"&amp;VLOOKUP(B338,菜品输入!A:V,7,FALSE)&amp;","&amp;VLOOKUP(B338,菜品输入!A:V,8,FALSE)</f>
        <v>101010,5;102010,5;103010,5;104010,5;105010,5</v>
      </c>
    </row>
    <row r="339" spans="1:10">
      <c r="A339">
        <v>338</v>
      </c>
      <c r="B339">
        <f t="shared" si="21"/>
        <v>29</v>
      </c>
      <c r="C339">
        <f t="shared" si="22"/>
        <v>1</v>
      </c>
      <c r="D339">
        <f t="shared" si="20"/>
        <v>2</v>
      </c>
      <c r="E339" t="str">
        <f>IF(C339=1,VLOOKUP(B339,数据导入!$B:$F,2,FALSE)&amp;","&amp;VLOOKUP(B339,数据导入!$B:$F,3,FALSE)*$D339,VLOOKUP(B339,数据导入!$I:$M,2,FALSE)&amp;","&amp;VLOOKUP(B339,数据导入!$I:$M,3,FALSE)*$D339)</f>
        <v>30006,16</v>
      </c>
      <c r="F339">
        <f>IF(D339=1,VLOOKUP(C339,数据导入!$B:$F,4,FALSE)*$D339,VLOOKUP(C339,数据导入!$I:$M,4,FALSE)*$D339)</f>
        <v>140</v>
      </c>
      <c r="G339">
        <f>IF(E339=1,VLOOKUP(D339,数据导入!$B:$F,5,FALSE)*$D339,VLOOKUP(D339,数据导入!$I:$M,5,FALSE)*$D339)</f>
        <v>10</v>
      </c>
      <c r="H339">
        <f>VLOOKUP(B339,菜品数据!$H:$I,2,FALSE)</f>
        <v>4</v>
      </c>
      <c r="I339" t="str">
        <f>VLOOKUP(D339,数据导入!$P$3:$Q$9,2,FALSE)</f>
        <v>1,2</v>
      </c>
      <c r="J339" t="str">
        <f>VLOOKUP(B339,菜品输入!A:V,3,FALSE)&amp;","&amp;VLOOKUP(B339,菜品输入!A:V,8,FALSE)&amp;";"&amp;VLOOKUP(B339,菜品输入!A:V,4,FALSE)&amp;","&amp;VLOOKUP(B339,菜品输入!A:V,8,FALSE)&amp;";"&amp;VLOOKUP(B339,菜品输入!A:V,5,FALSE)&amp;","&amp;VLOOKUP(B339,菜品输入!A:V,8,FALSE)&amp;";"&amp;VLOOKUP(B339,菜品输入!A:V,6,FALSE)&amp;","&amp;VLOOKUP(B339,菜品输入!A:V,8,FALSE)&amp;";"&amp;VLOOKUP(B339,菜品输入!A:V,7,FALSE)&amp;","&amp;VLOOKUP(B339,菜品输入!A:V,8,FALSE)</f>
        <v>101010,5;102010,5;103010,5;104010,5;105010,5</v>
      </c>
    </row>
    <row r="340" spans="1:10">
      <c r="A340">
        <v>339</v>
      </c>
      <c r="B340">
        <f t="shared" si="21"/>
        <v>29</v>
      </c>
      <c r="C340">
        <f t="shared" si="22"/>
        <v>1</v>
      </c>
      <c r="D340">
        <f t="shared" si="20"/>
        <v>3</v>
      </c>
      <c r="E340" t="str">
        <f>IF(C340=1,VLOOKUP(B340,数据导入!$B:$F,2,FALSE)&amp;","&amp;VLOOKUP(B340,数据导入!$B:$F,3,FALSE)*$D340,VLOOKUP(B340,数据导入!$I:$M,2,FALSE)&amp;","&amp;VLOOKUP(B340,数据导入!$I:$M,3,FALSE)*$D340)</f>
        <v>30006,24</v>
      </c>
      <c r="F340">
        <f>IF(D340=1,VLOOKUP(C340,数据导入!$B:$F,4,FALSE)*$D340,VLOOKUP(C340,数据导入!$I:$M,4,FALSE)*$D340)</f>
        <v>210</v>
      </c>
      <c r="G340">
        <f>IF(E340=1,VLOOKUP(D340,数据导入!$B:$F,5,FALSE)*$D340,VLOOKUP(D340,数据导入!$I:$M,5,FALSE)*$D340)</f>
        <v>30</v>
      </c>
      <c r="H340">
        <f>VLOOKUP(B340,菜品数据!$H:$I,2,FALSE)</f>
        <v>4</v>
      </c>
      <c r="I340" t="str">
        <f>VLOOKUP(D340,数据导入!$P$3:$Q$9,2,FALSE)</f>
        <v>2,3</v>
      </c>
      <c r="J340" t="str">
        <f>VLOOKUP(B340,菜品输入!A:V,3,FALSE)&amp;","&amp;VLOOKUP(B340,菜品输入!A:V,8,FALSE)&amp;";"&amp;VLOOKUP(B340,菜品输入!A:V,4,FALSE)&amp;","&amp;VLOOKUP(B340,菜品输入!A:V,8,FALSE)&amp;";"&amp;VLOOKUP(B340,菜品输入!A:V,5,FALSE)&amp;","&amp;VLOOKUP(B340,菜品输入!A:V,8,FALSE)&amp;";"&amp;VLOOKUP(B340,菜品输入!A:V,6,FALSE)&amp;","&amp;VLOOKUP(B340,菜品输入!A:V,8,FALSE)&amp;";"&amp;VLOOKUP(B340,菜品输入!A:V,7,FALSE)&amp;","&amp;VLOOKUP(B340,菜品输入!A:V,8,FALSE)</f>
        <v>101010,5;102010,5;103010,5;104010,5;105010,5</v>
      </c>
    </row>
    <row r="341" spans="1:10">
      <c r="A341">
        <v>340</v>
      </c>
      <c r="B341">
        <f t="shared" si="21"/>
        <v>29</v>
      </c>
      <c r="C341">
        <f t="shared" si="22"/>
        <v>1</v>
      </c>
      <c r="D341">
        <f t="shared" si="20"/>
        <v>4</v>
      </c>
      <c r="E341" t="str">
        <f>IF(C341=1,VLOOKUP(B341,数据导入!$B:$F,2,FALSE)&amp;","&amp;VLOOKUP(B341,数据导入!$B:$F,3,FALSE)*$D341,VLOOKUP(B341,数据导入!$I:$M,2,FALSE)&amp;","&amp;VLOOKUP(B341,数据导入!$I:$M,3,FALSE)*$D341)</f>
        <v>30006,32</v>
      </c>
      <c r="F341">
        <f>IF(D341=1,VLOOKUP(C341,数据导入!$B:$F,4,FALSE)*$D341,VLOOKUP(C341,数据导入!$I:$M,4,FALSE)*$D341)</f>
        <v>280</v>
      </c>
      <c r="G341">
        <f>IF(E341=1,VLOOKUP(D341,数据导入!$B:$F,5,FALSE)*$D341,VLOOKUP(D341,数据导入!$I:$M,5,FALSE)*$D341)</f>
        <v>40</v>
      </c>
      <c r="H341">
        <f>VLOOKUP(B341,菜品数据!$H:$I,2,FALSE)</f>
        <v>4</v>
      </c>
      <c r="I341" t="str">
        <f>VLOOKUP(D341,数据导入!$P$3:$Q$9,2,FALSE)</f>
        <v>3,4</v>
      </c>
      <c r="J341" t="str">
        <f>VLOOKUP(B341,菜品输入!A:V,3,FALSE)&amp;","&amp;VLOOKUP(B341,菜品输入!A:V,8,FALSE)&amp;";"&amp;VLOOKUP(B341,菜品输入!A:V,4,FALSE)&amp;","&amp;VLOOKUP(B341,菜品输入!A:V,8,FALSE)&amp;";"&amp;VLOOKUP(B341,菜品输入!A:V,5,FALSE)&amp;","&amp;VLOOKUP(B341,菜品输入!A:V,8,FALSE)&amp;";"&amp;VLOOKUP(B341,菜品输入!A:V,6,FALSE)&amp;","&amp;VLOOKUP(B341,菜品输入!A:V,8,FALSE)&amp;";"&amp;VLOOKUP(B341,菜品输入!A:V,7,FALSE)&amp;","&amp;VLOOKUP(B341,菜品输入!A:V,8,FALSE)</f>
        <v>101010,5;102010,5;103010,5;104010,5;105010,5</v>
      </c>
    </row>
    <row r="342" spans="1:10">
      <c r="A342">
        <v>341</v>
      </c>
      <c r="B342">
        <f t="shared" si="21"/>
        <v>29</v>
      </c>
      <c r="C342">
        <f t="shared" si="22"/>
        <v>1</v>
      </c>
      <c r="D342">
        <f t="shared" si="20"/>
        <v>5</v>
      </c>
      <c r="E342" t="str">
        <f>IF(C342=1,VLOOKUP(B342,数据导入!$B:$F,2,FALSE)&amp;","&amp;VLOOKUP(B342,数据导入!$B:$F,3,FALSE)*$D342,VLOOKUP(B342,数据导入!$I:$M,2,FALSE)&amp;","&amp;VLOOKUP(B342,数据导入!$I:$M,3,FALSE)*$D342)</f>
        <v>30006,40</v>
      </c>
      <c r="F342">
        <f>IF(D342=1,VLOOKUP(C342,数据导入!$B:$F,4,FALSE)*$D342,VLOOKUP(C342,数据导入!$I:$M,4,FALSE)*$D342)</f>
        <v>350</v>
      </c>
      <c r="G342">
        <f>IF(E342=1,VLOOKUP(D342,数据导入!$B:$F,5,FALSE)*$D342,VLOOKUP(D342,数据导入!$I:$M,5,FALSE)*$D342)</f>
        <v>50</v>
      </c>
      <c r="H342">
        <f>VLOOKUP(B342,菜品数据!$H:$I,2,FALSE)</f>
        <v>4</v>
      </c>
      <c r="I342" t="str">
        <f>VLOOKUP(D342,数据导入!$P$3:$Q$9,2,FALSE)</f>
        <v>4,5</v>
      </c>
      <c r="J342" t="str">
        <f>VLOOKUP(B342,菜品输入!A:V,3,FALSE)&amp;","&amp;VLOOKUP(B342,菜品输入!A:V,8,FALSE)&amp;";"&amp;VLOOKUP(B342,菜品输入!A:V,4,FALSE)&amp;","&amp;VLOOKUP(B342,菜品输入!A:V,8,FALSE)&amp;";"&amp;VLOOKUP(B342,菜品输入!A:V,5,FALSE)&amp;","&amp;VLOOKUP(B342,菜品输入!A:V,8,FALSE)&amp;";"&amp;VLOOKUP(B342,菜品输入!A:V,6,FALSE)&amp;","&amp;VLOOKUP(B342,菜品输入!A:V,8,FALSE)&amp;";"&amp;VLOOKUP(B342,菜品输入!A:V,7,FALSE)&amp;","&amp;VLOOKUP(B342,菜品输入!A:V,8,FALSE)</f>
        <v>101010,5;102010,5;103010,5;104010,5;105010,5</v>
      </c>
    </row>
    <row r="343" spans="1:10">
      <c r="A343">
        <v>342</v>
      </c>
      <c r="B343">
        <f t="shared" si="21"/>
        <v>29</v>
      </c>
      <c r="C343">
        <f t="shared" si="22"/>
        <v>1</v>
      </c>
      <c r="D343">
        <f t="shared" si="20"/>
        <v>6</v>
      </c>
      <c r="E343" t="str">
        <f>IF(C343=1,VLOOKUP(B343,数据导入!$B:$F,2,FALSE)&amp;","&amp;VLOOKUP(B343,数据导入!$B:$F,3,FALSE)*$D343,VLOOKUP(B343,数据导入!$I:$M,2,FALSE)&amp;","&amp;VLOOKUP(B343,数据导入!$I:$M,3,FALSE)*$D343)</f>
        <v>30006,48</v>
      </c>
      <c r="F343">
        <f>IF(D343=1,VLOOKUP(C343,数据导入!$B:$F,4,FALSE)*$D343,VLOOKUP(C343,数据导入!$I:$M,4,FALSE)*$D343)</f>
        <v>420</v>
      </c>
      <c r="G343">
        <f>IF(E343=1,VLOOKUP(D343,数据导入!$B:$F,5,FALSE)*$D343,VLOOKUP(D343,数据导入!$I:$M,5,FALSE)*$D343)</f>
        <v>60</v>
      </c>
      <c r="H343">
        <f>VLOOKUP(B343,菜品数据!$H:$I,2,FALSE)</f>
        <v>4</v>
      </c>
      <c r="I343" t="str">
        <f>VLOOKUP(D343,数据导入!$P$3:$Q$9,2,FALSE)</f>
        <v>5,6</v>
      </c>
      <c r="J343" t="str">
        <f>VLOOKUP(B343,菜品输入!A:V,3,FALSE)&amp;","&amp;VLOOKUP(B343,菜品输入!A:V,8,FALSE)&amp;";"&amp;VLOOKUP(B343,菜品输入!A:V,4,FALSE)&amp;","&amp;VLOOKUP(B343,菜品输入!A:V,8,FALSE)&amp;";"&amp;VLOOKUP(B343,菜品输入!A:V,5,FALSE)&amp;","&amp;VLOOKUP(B343,菜品输入!A:V,8,FALSE)&amp;";"&amp;VLOOKUP(B343,菜品输入!A:V,6,FALSE)&amp;","&amp;VLOOKUP(B343,菜品输入!A:V,8,FALSE)&amp;";"&amp;VLOOKUP(B343,菜品输入!A:V,7,FALSE)&amp;","&amp;VLOOKUP(B343,菜品输入!A:V,8,FALSE)</f>
        <v>101010,5;102010,5;103010,5;104010,5;105010,5</v>
      </c>
    </row>
    <row r="344" spans="1:10">
      <c r="A344">
        <v>343</v>
      </c>
      <c r="B344">
        <f t="shared" si="21"/>
        <v>29</v>
      </c>
      <c r="C344">
        <f t="shared" si="22"/>
        <v>2</v>
      </c>
      <c r="D344">
        <f t="shared" si="20"/>
        <v>1</v>
      </c>
      <c r="E344" t="str">
        <f>IF(C344=1,VLOOKUP(B344,数据导入!$B:$F,2,FALSE)&amp;","&amp;VLOOKUP(B344,数据导入!$B:$F,3,FALSE)*$D344,VLOOKUP(B344,数据导入!$I:$M,2,FALSE)&amp;","&amp;VLOOKUP(B344,数据导入!$I:$M,3,FALSE)*$D344)</f>
        <v>31006,8</v>
      </c>
      <c r="F344">
        <f>IF(D344=1,VLOOKUP(C344,数据导入!$B:$F,4,FALSE)*$D344,VLOOKUP(C344,数据导入!$I:$M,4,FALSE)*$D344)</f>
        <v>160</v>
      </c>
      <c r="G344">
        <f>IF(E344=1,VLOOKUP(D344,数据导入!$B:$F,5,FALSE)*$D344,VLOOKUP(D344,数据导入!$I:$M,5,FALSE)*$D344)</f>
        <v>5</v>
      </c>
      <c r="H344">
        <f>VLOOKUP(B344,菜品数据!$H:$I,2,FALSE)</f>
        <v>4</v>
      </c>
      <c r="I344">
        <f>VLOOKUP(D344,数据导入!$P$3:$Q$9,2,FALSE)</f>
        <v>1</v>
      </c>
      <c r="J344" t="str">
        <f>VLOOKUP(B344,菜品输入!A:V,3,FALSE)&amp;","&amp;VLOOKUP(B344,菜品输入!A:V,8,FALSE)&amp;";"&amp;VLOOKUP(B344,菜品输入!A:V,4,FALSE)&amp;","&amp;VLOOKUP(B344,菜品输入!A:V,8,FALSE)&amp;";"&amp;VLOOKUP(B344,菜品输入!A:V,5,FALSE)&amp;","&amp;VLOOKUP(B344,菜品输入!A:V,8,FALSE)&amp;";"&amp;VLOOKUP(B344,菜品输入!A:V,6,FALSE)&amp;","&amp;VLOOKUP(B344,菜品输入!A:V,8,FALSE)&amp;";"&amp;VLOOKUP(B344,菜品输入!A:V,7,FALSE)&amp;","&amp;VLOOKUP(B344,菜品输入!A:V,8,FALSE)</f>
        <v>101010,5;102010,5;103010,5;104010,5;105010,5</v>
      </c>
    </row>
    <row r="345" spans="1:10">
      <c r="A345">
        <v>344</v>
      </c>
      <c r="B345">
        <f t="shared" si="21"/>
        <v>29</v>
      </c>
      <c r="C345">
        <f t="shared" si="22"/>
        <v>2</v>
      </c>
      <c r="D345">
        <f t="shared" si="20"/>
        <v>2</v>
      </c>
      <c r="E345" t="str">
        <f>IF(C345=1,VLOOKUP(B345,数据导入!$B:$F,2,FALSE)&amp;","&amp;VLOOKUP(B345,数据导入!$B:$F,3,FALSE)*$D345,VLOOKUP(B345,数据导入!$I:$M,2,FALSE)&amp;","&amp;VLOOKUP(B345,数据导入!$I:$M,3,FALSE)*$D345)</f>
        <v>31006,16</v>
      </c>
      <c r="F345">
        <f>IF(D345=1,VLOOKUP(C345,数据导入!$B:$F,4,FALSE)*$D345,VLOOKUP(C345,数据导入!$I:$M,4,FALSE)*$D345)</f>
        <v>320</v>
      </c>
      <c r="G345">
        <f>IF(E345=1,VLOOKUP(D345,数据导入!$B:$F,5,FALSE)*$D345,VLOOKUP(D345,数据导入!$I:$M,5,FALSE)*$D345)</f>
        <v>10</v>
      </c>
      <c r="H345">
        <f>VLOOKUP(B345,菜品数据!$H:$I,2,FALSE)</f>
        <v>4</v>
      </c>
      <c r="I345" t="str">
        <f>VLOOKUP(D345,数据导入!$P$3:$Q$9,2,FALSE)</f>
        <v>1,2</v>
      </c>
      <c r="J345" t="str">
        <f>VLOOKUP(B345,菜品输入!A:V,3,FALSE)&amp;","&amp;VLOOKUP(B345,菜品输入!A:V,8,FALSE)&amp;";"&amp;VLOOKUP(B345,菜品输入!A:V,4,FALSE)&amp;","&amp;VLOOKUP(B345,菜品输入!A:V,8,FALSE)&amp;";"&amp;VLOOKUP(B345,菜品输入!A:V,5,FALSE)&amp;","&amp;VLOOKUP(B345,菜品输入!A:V,8,FALSE)&amp;";"&amp;VLOOKUP(B345,菜品输入!A:V,6,FALSE)&amp;","&amp;VLOOKUP(B345,菜品输入!A:V,8,FALSE)&amp;";"&amp;VLOOKUP(B345,菜品输入!A:V,7,FALSE)&amp;","&amp;VLOOKUP(B345,菜品输入!A:V,8,FALSE)</f>
        <v>101010,5;102010,5;103010,5;104010,5;105010,5</v>
      </c>
    </row>
    <row r="346" spans="1:10">
      <c r="A346">
        <v>345</v>
      </c>
      <c r="B346">
        <f t="shared" si="21"/>
        <v>29</v>
      </c>
      <c r="C346">
        <f t="shared" si="22"/>
        <v>2</v>
      </c>
      <c r="D346">
        <f t="shared" si="20"/>
        <v>3</v>
      </c>
      <c r="E346" t="str">
        <f>IF(C346=1,VLOOKUP(B346,数据导入!$B:$F,2,FALSE)&amp;","&amp;VLOOKUP(B346,数据导入!$B:$F,3,FALSE)*$D346,VLOOKUP(B346,数据导入!$I:$M,2,FALSE)&amp;","&amp;VLOOKUP(B346,数据导入!$I:$M,3,FALSE)*$D346)</f>
        <v>31006,24</v>
      </c>
      <c r="F346">
        <f>IF(D346=1,VLOOKUP(C346,数据导入!$B:$F,4,FALSE)*$D346,VLOOKUP(C346,数据导入!$I:$M,4,FALSE)*$D346)</f>
        <v>480</v>
      </c>
      <c r="G346">
        <f>IF(E346=1,VLOOKUP(D346,数据导入!$B:$F,5,FALSE)*$D346,VLOOKUP(D346,数据导入!$I:$M,5,FALSE)*$D346)</f>
        <v>30</v>
      </c>
      <c r="H346">
        <f>VLOOKUP(B346,菜品数据!$H:$I,2,FALSE)</f>
        <v>4</v>
      </c>
      <c r="I346" t="str">
        <f>VLOOKUP(D346,数据导入!$P$3:$Q$9,2,FALSE)</f>
        <v>2,3</v>
      </c>
      <c r="J346" t="str">
        <f>VLOOKUP(B346,菜品输入!A:V,3,FALSE)&amp;","&amp;VLOOKUP(B346,菜品输入!A:V,8,FALSE)&amp;";"&amp;VLOOKUP(B346,菜品输入!A:V,4,FALSE)&amp;","&amp;VLOOKUP(B346,菜品输入!A:V,8,FALSE)&amp;";"&amp;VLOOKUP(B346,菜品输入!A:V,5,FALSE)&amp;","&amp;VLOOKUP(B346,菜品输入!A:V,8,FALSE)&amp;";"&amp;VLOOKUP(B346,菜品输入!A:V,6,FALSE)&amp;","&amp;VLOOKUP(B346,菜品输入!A:V,8,FALSE)&amp;";"&amp;VLOOKUP(B346,菜品输入!A:V,7,FALSE)&amp;","&amp;VLOOKUP(B346,菜品输入!A:V,8,FALSE)</f>
        <v>101010,5;102010,5;103010,5;104010,5;105010,5</v>
      </c>
    </row>
    <row r="347" spans="1:10">
      <c r="A347">
        <v>346</v>
      </c>
      <c r="B347">
        <f t="shared" si="21"/>
        <v>29</v>
      </c>
      <c r="C347">
        <f t="shared" si="22"/>
        <v>2</v>
      </c>
      <c r="D347">
        <f t="shared" si="20"/>
        <v>4</v>
      </c>
      <c r="E347" t="str">
        <f>IF(C347=1,VLOOKUP(B347,数据导入!$B:$F,2,FALSE)&amp;","&amp;VLOOKUP(B347,数据导入!$B:$F,3,FALSE)*$D347,VLOOKUP(B347,数据导入!$I:$M,2,FALSE)&amp;","&amp;VLOOKUP(B347,数据导入!$I:$M,3,FALSE)*$D347)</f>
        <v>31006,32</v>
      </c>
      <c r="F347">
        <f>IF(D347=1,VLOOKUP(C347,数据导入!$B:$F,4,FALSE)*$D347,VLOOKUP(C347,数据导入!$I:$M,4,FALSE)*$D347)</f>
        <v>640</v>
      </c>
      <c r="G347">
        <f>IF(E347=1,VLOOKUP(D347,数据导入!$B:$F,5,FALSE)*$D347,VLOOKUP(D347,数据导入!$I:$M,5,FALSE)*$D347)</f>
        <v>40</v>
      </c>
      <c r="H347">
        <f>VLOOKUP(B347,菜品数据!$H:$I,2,FALSE)</f>
        <v>4</v>
      </c>
      <c r="I347" t="str">
        <f>VLOOKUP(D347,数据导入!$P$3:$Q$9,2,FALSE)</f>
        <v>3,4</v>
      </c>
      <c r="J347" t="str">
        <f>VLOOKUP(B347,菜品输入!A:V,3,FALSE)&amp;","&amp;VLOOKUP(B347,菜品输入!A:V,8,FALSE)&amp;";"&amp;VLOOKUP(B347,菜品输入!A:V,4,FALSE)&amp;","&amp;VLOOKUP(B347,菜品输入!A:V,8,FALSE)&amp;";"&amp;VLOOKUP(B347,菜品输入!A:V,5,FALSE)&amp;","&amp;VLOOKUP(B347,菜品输入!A:V,8,FALSE)&amp;";"&amp;VLOOKUP(B347,菜品输入!A:V,6,FALSE)&amp;","&amp;VLOOKUP(B347,菜品输入!A:V,8,FALSE)&amp;";"&amp;VLOOKUP(B347,菜品输入!A:V,7,FALSE)&amp;","&amp;VLOOKUP(B347,菜品输入!A:V,8,FALSE)</f>
        <v>101010,5;102010,5;103010,5;104010,5;105010,5</v>
      </c>
    </row>
    <row r="348" spans="1:10">
      <c r="A348">
        <v>347</v>
      </c>
      <c r="B348">
        <f t="shared" si="21"/>
        <v>29</v>
      </c>
      <c r="C348">
        <f t="shared" si="22"/>
        <v>2</v>
      </c>
      <c r="D348">
        <f t="shared" si="20"/>
        <v>5</v>
      </c>
      <c r="E348" t="str">
        <f>IF(C348=1,VLOOKUP(B348,数据导入!$B:$F,2,FALSE)&amp;","&amp;VLOOKUP(B348,数据导入!$B:$F,3,FALSE)*$D348,VLOOKUP(B348,数据导入!$I:$M,2,FALSE)&amp;","&amp;VLOOKUP(B348,数据导入!$I:$M,3,FALSE)*$D348)</f>
        <v>31006,40</v>
      </c>
      <c r="F348">
        <f>IF(D348=1,VLOOKUP(C348,数据导入!$B:$F,4,FALSE)*$D348,VLOOKUP(C348,数据导入!$I:$M,4,FALSE)*$D348)</f>
        <v>800</v>
      </c>
      <c r="G348">
        <f>IF(E348=1,VLOOKUP(D348,数据导入!$B:$F,5,FALSE)*$D348,VLOOKUP(D348,数据导入!$I:$M,5,FALSE)*$D348)</f>
        <v>50</v>
      </c>
      <c r="H348">
        <f>VLOOKUP(B348,菜品数据!$H:$I,2,FALSE)</f>
        <v>4</v>
      </c>
      <c r="I348" t="str">
        <f>VLOOKUP(D348,数据导入!$P$3:$Q$9,2,FALSE)</f>
        <v>4,5</v>
      </c>
      <c r="J348" t="str">
        <f>VLOOKUP(B348,菜品输入!A:V,3,FALSE)&amp;","&amp;VLOOKUP(B348,菜品输入!A:V,8,FALSE)&amp;";"&amp;VLOOKUP(B348,菜品输入!A:V,4,FALSE)&amp;","&amp;VLOOKUP(B348,菜品输入!A:V,8,FALSE)&amp;";"&amp;VLOOKUP(B348,菜品输入!A:V,5,FALSE)&amp;","&amp;VLOOKUP(B348,菜品输入!A:V,8,FALSE)&amp;";"&amp;VLOOKUP(B348,菜品输入!A:V,6,FALSE)&amp;","&amp;VLOOKUP(B348,菜品输入!A:V,8,FALSE)&amp;";"&amp;VLOOKUP(B348,菜品输入!A:V,7,FALSE)&amp;","&amp;VLOOKUP(B348,菜品输入!A:V,8,FALSE)</f>
        <v>101010,5;102010,5;103010,5;104010,5;105010,5</v>
      </c>
    </row>
    <row r="349" spans="1:10">
      <c r="A349">
        <v>348</v>
      </c>
      <c r="B349">
        <f t="shared" si="21"/>
        <v>29</v>
      </c>
      <c r="C349">
        <f t="shared" si="22"/>
        <v>2</v>
      </c>
      <c r="D349">
        <f t="shared" si="20"/>
        <v>6</v>
      </c>
      <c r="E349" t="str">
        <f>IF(C349=1,VLOOKUP(B349,数据导入!$B:$F,2,FALSE)&amp;","&amp;VLOOKUP(B349,数据导入!$B:$F,3,FALSE)*$D349,VLOOKUP(B349,数据导入!$I:$M,2,FALSE)&amp;","&amp;VLOOKUP(B349,数据导入!$I:$M,3,FALSE)*$D349)</f>
        <v>31006,48</v>
      </c>
      <c r="F349">
        <f>IF(D349=1,VLOOKUP(C349,数据导入!$B:$F,4,FALSE)*$D349,VLOOKUP(C349,数据导入!$I:$M,4,FALSE)*$D349)</f>
        <v>960</v>
      </c>
      <c r="G349">
        <f>IF(E349=1,VLOOKUP(D349,数据导入!$B:$F,5,FALSE)*$D349,VLOOKUP(D349,数据导入!$I:$M,5,FALSE)*$D349)</f>
        <v>60</v>
      </c>
      <c r="H349">
        <f>VLOOKUP(B349,菜品数据!$H:$I,2,FALSE)</f>
        <v>4</v>
      </c>
      <c r="I349" t="str">
        <f>VLOOKUP(D349,数据导入!$P$3:$Q$9,2,FALSE)</f>
        <v>5,6</v>
      </c>
      <c r="J349" t="str">
        <f>VLOOKUP(B349,菜品输入!A:V,3,FALSE)&amp;","&amp;VLOOKUP(B349,菜品输入!A:V,8,FALSE)&amp;";"&amp;VLOOKUP(B349,菜品输入!A:V,4,FALSE)&amp;","&amp;VLOOKUP(B349,菜品输入!A:V,8,FALSE)&amp;";"&amp;VLOOKUP(B349,菜品输入!A:V,5,FALSE)&amp;","&amp;VLOOKUP(B349,菜品输入!A:V,8,FALSE)&amp;";"&amp;VLOOKUP(B349,菜品输入!A:V,6,FALSE)&amp;","&amp;VLOOKUP(B349,菜品输入!A:V,8,FALSE)&amp;";"&amp;VLOOKUP(B349,菜品输入!A:V,7,FALSE)&amp;","&amp;VLOOKUP(B349,菜品输入!A:V,8,FALSE)</f>
        <v>101010,5;102010,5;103010,5;104010,5;105010,5</v>
      </c>
    </row>
    <row r="350" spans="1:10">
      <c r="A350">
        <v>349</v>
      </c>
      <c r="B350">
        <f t="shared" si="21"/>
        <v>30</v>
      </c>
      <c r="C350">
        <f t="shared" si="22"/>
        <v>1</v>
      </c>
      <c r="D350">
        <f t="shared" si="20"/>
        <v>1</v>
      </c>
      <c r="E350" t="str">
        <f>IF(C350=1,VLOOKUP(B350,数据导入!$B:$F,2,FALSE)&amp;","&amp;VLOOKUP(B350,数据导入!$B:$F,3,FALSE)*$D350,VLOOKUP(B350,数据导入!$I:$M,2,FALSE)&amp;","&amp;VLOOKUP(B350,数据导入!$I:$M,3,FALSE)*$D350)</f>
        <v>30006,8</v>
      </c>
      <c r="F350">
        <f>IF(D350=1,VLOOKUP(C350,数据导入!$B:$F,4,FALSE)*$D350,VLOOKUP(C350,数据导入!$I:$M,4,FALSE)*$D350)</f>
        <v>70</v>
      </c>
      <c r="G350">
        <f>IF(E350=1,VLOOKUP(D350,数据导入!$B:$F,5,FALSE)*$D350,VLOOKUP(D350,数据导入!$I:$M,5,FALSE)*$D350)</f>
        <v>5</v>
      </c>
      <c r="H350">
        <f>VLOOKUP(B350,菜品数据!$H:$I,2,FALSE)</f>
        <v>4</v>
      </c>
      <c r="I350">
        <f>VLOOKUP(D350,数据导入!$P$3:$Q$9,2,FALSE)</f>
        <v>1</v>
      </c>
      <c r="J350" t="str">
        <f>VLOOKUP(B350,菜品输入!A:V,3,FALSE)&amp;","&amp;VLOOKUP(B350,菜品输入!A:V,8,FALSE)&amp;";"&amp;VLOOKUP(B350,菜品输入!A:V,4,FALSE)&amp;","&amp;VLOOKUP(B350,菜品输入!A:V,8,FALSE)&amp;";"&amp;VLOOKUP(B350,菜品输入!A:V,5,FALSE)&amp;","&amp;VLOOKUP(B350,菜品输入!A:V,8,FALSE)&amp;";"&amp;VLOOKUP(B350,菜品输入!A:V,6,FALSE)&amp;","&amp;VLOOKUP(B350,菜品输入!A:V,8,FALSE)&amp;";"&amp;VLOOKUP(B350,菜品输入!A:V,7,FALSE)&amp;","&amp;VLOOKUP(B350,菜品输入!A:V,8,FALSE)</f>
        <v>101010,5;102010,5;103010,5;104010,5;105010,5</v>
      </c>
    </row>
    <row r="351" spans="1:10">
      <c r="A351">
        <v>350</v>
      </c>
      <c r="B351">
        <f t="shared" si="21"/>
        <v>30</v>
      </c>
      <c r="C351">
        <f t="shared" si="22"/>
        <v>1</v>
      </c>
      <c r="D351">
        <f t="shared" si="20"/>
        <v>2</v>
      </c>
      <c r="E351" t="str">
        <f>IF(C351=1,VLOOKUP(B351,数据导入!$B:$F,2,FALSE)&amp;","&amp;VLOOKUP(B351,数据导入!$B:$F,3,FALSE)*$D351,VLOOKUP(B351,数据导入!$I:$M,2,FALSE)&amp;","&amp;VLOOKUP(B351,数据导入!$I:$M,3,FALSE)*$D351)</f>
        <v>30006,16</v>
      </c>
      <c r="F351">
        <f>IF(D351=1,VLOOKUP(C351,数据导入!$B:$F,4,FALSE)*$D351,VLOOKUP(C351,数据导入!$I:$M,4,FALSE)*$D351)</f>
        <v>140</v>
      </c>
      <c r="G351">
        <f>IF(E351=1,VLOOKUP(D351,数据导入!$B:$F,5,FALSE)*$D351,VLOOKUP(D351,数据导入!$I:$M,5,FALSE)*$D351)</f>
        <v>10</v>
      </c>
      <c r="H351">
        <f>VLOOKUP(B351,菜品数据!$H:$I,2,FALSE)</f>
        <v>4</v>
      </c>
      <c r="I351" t="str">
        <f>VLOOKUP(D351,数据导入!$P$3:$Q$9,2,FALSE)</f>
        <v>1,2</v>
      </c>
      <c r="J351" t="str">
        <f>VLOOKUP(B351,菜品输入!A:V,3,FALSE)&amp;","&amp;VLOOKUP(B351,菜品输入!A:V,8,FALSE)&amp;";"&amp;VLOOKUP(B351,菜品输入!A:V,4,FALSE)&amp;","&amp;VLOOKUP(B351,菜品输入!A:V,8,FALSE)&amp;";"&amp;VLOOKUP(B351,菜品输入!A:V,5,FALSE)&amp;","&amp;VLOOKUP(B351,菜品输入!A:V,8,FALSE)&amp;";"&amp;VLOOKUP(B351,菜品输入!A:V,6,FALSE)&amp;","&amp;VLOOKUP(B351,菜品输入!A:V,8,FALSE)&amp;";"&amp;VLOOKUP(B351,菜品输入!A:V,7,FALSE)&amp;","&amp;VLOOKUP(B351,菜品输入!A:V,8,FALSE)</f>
        <v>101010,5;102010,5;103010,5;104010,5;105010,5</v>
      </c>
    </row>
    <row r="352" spans="1:10">
      <c r="A352">
        <v>351</v>
      </c>
      <c r="B352">
        <f t="shared" si="21"/>
        <v>30</v>
      </c>
      <c r="C352">
        <f t="shared" si="22"/>
        <v>1</v>
      </c>
      <c r="D352">
        <f t="shared" si="20"/>
        <v>3</v>
      </c>
      <c r="E352" t="str">
        <f>IF(C352=1,VLOOKUP(B352,数据导入!$B:$F,2,FALSE)&amp;","&amp;VLOOKUP(B352,数据导入!$B:$F,3,FALSE)*$D352,VLOOKUP(B352,数据导入!$I:$M,2,FALSE)&amp;","&amp;VLOOKUP(B352,数据导入!$I:$M,3,FALSE)*$D352)</f>
        <v>30006,24</v>
      </c>
      <c r="F352">
        <f>IF(D352=1,VLOOKUP(C352,数据导入!$B:$F,4,FALSE)*$D352,VLOOKUP(C352,数据导入!$I:$M,4,FALSE)*$D352)</f>
        <v>210</v>
      </c>
      <c r="G352">
        <f>IF(E352=1,VLOOKUP(D352,数据导入!$B:$F,5,FALSE)*$D352,VLOOKUP(D352,数据导入!$I:$M,5,FALSE)*$D352)</f>
        <v>30</v>
      </c>
      <c r="H352">
        <f>VLOOKUP(B352,菜品数据!$H:$I,2,FALSE)</f>
        <v>4</v>
      </c>
      <c r="I352" t="str">
        <f>VLOOKUP(D352,数据导入!$P$3:$Q$9,2,FALSE)</f>
        <v>2,3</v>
      </c>
      <c r="J352" t="str">
        <f>VLOOKUP(B352,菜品输入!A:V,3,FALSE)&amp;","&amp;VLOOKUP(B352,菜品输入!A:V,8,FALSE)&amp;";"&amp;VLOOKUP(B352,菜品输入!A:V,4,FALSE)&amp;","&amp;VLOOKUP(B352,菜品输入!A:V,8,FALSE)&amp;";"&amp;VLOOKUP(B352,菜品输入!A:V,5,FALSE)&amp;","&amp;VLOOKUP(B352,菜品输入!A:V,8,FALSE)&amp;";"&amp;VLOOKUP(B352,菜品输入!A:V,6,FALSE)&amp;","&amp;VLOOKUP(B352,菜品输入!A:V,8,FALSE)&amp;";"&amp;VLOOKUP(B352,菜品输入!A:V,7,FALSE)&amp;","&amp;VLOOKUP(B352,菜品输入!A:V,8,FALSE)</f>
        <v>101010,5;102010,5;103010,5;104010,5;105010,5</v>
      </c>
    </row>
    <row r="353" spans="1:10">
      <c r="A353">
        <v>352</v>
      </c>
      <c r="B353">
        <f t="shared" si="21"/>
        <v>30</v>
      </c>
      <c r="C353">
        <f t="shared" si="22"/>
        <v>1</v>
      </c>
      <c r="D353">
        <f t="shared" si="20"/>
        <v>4</v>
      </c>
      <c r="E353" t="str">
        <f>IF(C353=1,VLOOKUP(B353,数据导入!$B:$F,2,FALSE)&amp;","&amp;VLOOKUP(B353,数据导入!$B:$F,3,FALSE)*$D353,VLOOKUP(B353,数据导入!$I:$M,2,FALSE)&amp;","&amp;VLOOKUP(B353,数据导入!$I:$M,3,FALSE)*$D353)</f>
        <v>30006,32</v>
      </c>
      <c r="F353">
        <f>IF(D353=1,VLOOKUP(C353,数据导入!$B:$F,4,FALSE)*$D353,VLOOKUP(C353,数据导入!$I:$M,4,FALSE)*$D353)</f>
        <v>280</v>
      </c>
      <c r="G353">
        <f>IF(E353=1,VLOOKUP(D353,数据导入!$B:$F,5,FALSE)*$D353,VLOOKUP(D353,数据导入!$I:$M,5,FALSE)*$D353)</f>
        <v>40</v>
      </c>
      <c r="H353">
        <f>VLOOKUP(B353,菜品数据!$H:$I,2,FALSE)</f>
        <v>4</v>
      </c>
      <c r="I353" t="str">
        <f>VLOOKUP(D353,数据导入!$P$3:$Q$9,2,FALSE)</f>
        <v>3,4</v>
      </c>
      <c r="J353" t="str">
        <f>VLOOKUP(B353,菜品输入!A:V,3,FALSE)&amp;","&amp;VLOOKUP(B353,菜品输入!A:V,8,FALSE)&amp;";"&amp;VLOOKUP(B353,菜品输入!A:V,4,FALSE)&amp;","&amp;VLOOKUP(B353,菜品输入!A:V,8,FALSE)&amp;";"&amp;VLOOKUP(B353,菜品输入!A:V,5,FALSE)&amp;","&amp;VLOOKUP(B353,菜品输入!A:V,8,FALSE)&amp;";"&amp;VLOOKUP(B353,菜品输入!A:V,6,FALSE)&amp;","&amp;VLOOKUP(B353,菜品输入!A:V,8,FALSE)&amp;";"&amp;VLOOKUP(B353,菜品输入!A:V,7,FALSE)&amp;","&amp;VLOOKUP(B353,菜品输入!A:V,8,FALSE)</f>
        <v>101010,5;102010,5;103010,5;104010,5;105010,5</v>
      </c>
    </row>
    <row r="354" spans="1:10">
      <c r="A354">
        <v>353</v>
      </c>
      <c r="B354">
        <f t="shared" si="21"/>
        <v>30</v>
      </c>
      <c r="C354">
        <f t="shared" si="22"/>
        <v>1</v>
      </c>
      <c r="D354">
        <f t="shared" si="20"/>
        <v>5</v>
      </c>
      <c r="E354" t="str">
        <f>IF(C354=1,VLOOKUP(B354,数据导入!$B:$F,2,FALSE)&amp;","&amp;VLOOKUP(B354,数据导入!$B:$F,3,FALSE)*$D354,VLOOKUP(B354,数据导入!$I:$M,2,FALSE)&amp;","&amp;VLOOKUP(B354,数据导入!$I:$M,3,FALSE)*$D354)</f>
        <v>30006,40</v>
      </c>
      <c r="F354">
        <f>IF(D354=1,VLOOKUP(C354,数据导入!$B:$F,4,FALSE)*$D354,VLOOKUP(C354,数据导入!$I:$M,4,FALSE)*$D354)</f>
        <v>350</v>
      </c>
      <c r="G354">
        <f>IF(E354=1,VLOOKUP(D354,数据导入!$B:$F,5,FALSE)*$D354,VLOOKUP(D354,数据导入!$I:$M,5,FALSE)*$D354)</f>
        <v>50</v>
      </c>
      <c r="H354">
        <f>VLOOKUP(B354,菜品数据!$H:$I,2,FALSE)</f>
        <v>4</v>
      </c>
      <c r="I354" t="str">
        <f>VLOOKUP(D354,数据导入!$P$3:$Q$9,2,FALSE)</f>
        <v>4,5</v>
      </c>
      <c r="J354" t="str">
        <f>VLOOKUP(B354,菜品输入!A:V,3,FALSE)&amp;","&amp;VLOOKUP(B354,菜品输入!A:V,8,FALSE)&amp;";"&amp;VLOOKUP(B354,菜品输入!A:V,4,FALSE)&amp;","&amp;VLOOKUP(B354,菜品输入!A:V,8,FALSE)&amp;";"&amp;VLOOKUP(B354,菜品输入!A:V,5,FALSE)&amp;","&amp;VLOOKUP(B354,菜品输入!A:V,8,FALSE)&amp;";"&amp;VLOOKUP(B354,菜品输入!A:V,6,FALSE)&amp;","&amp;VLOOKUP(B354,菜品输入!A:V,8,FALSE)&amp;";"&amp;VLOOKUP(B354,菜品输入!A:V,7,FALSE)&amp;","&amp;VLOOKUP(B354,菜品输入!A:V,8,FALSE)</f>
        <v>101010,5;102010,5;103010,5;104010,5;105010,5</v>
      </c>
    </row>
    <row r="355" spans="1:10">
      <c r="A355">
        <v>354</v>
      </c>
      <c r="B355">
        <f t="shared" si="21"/>
        <v>30</v>
      </c>
      <c r="C355">
        <f t="shared" si="22"/>
        <v>1</v>
      </c>
      <c r="D355">
        <f t="shared" si="20"/>
        <v>6</v>
      </c>
      <c r="E355" t="str">
        <f>IF(C355=1,VLOOKUP(B355,数据导入!$B:$F,2,FALSE)&amp;","&amp;VLOOKUP(B355,数据导入!$B:$F,3,FALSE)*$D355,VLOOKUP(B355,数据导入!$I:$M,2,FALSE)&amp;","&amp;VLOOKUP(B355,数据导入!$I:$M,3,FALSE)*$D355)</f>
        <v>30006,48</v>
      </c>
      <c r="F355">
        <f>IF(D355=1,VLOOKUP(C355,数据导入!$B:$F,4,FALSE)*$D355,VLOOKUP(C355,数据导入!$I:$M,4,FALSE)*$D355)</f>
        <v>420</v>
      </c>
      <c r="G355">
        <f>IF(E355=1,VLOOKUP(D355,数据导入!$B:$F,5,FALSE)*$D355,VLOOKUP(D355,数据导入!$I:$M,5,FALSE)*$D355)</f>
        <v>60</v>
      </c>
      <c r="H355">
        <f>VLOOKUP(B355,菜品数据!$H:$I,2,FALSE)</f>
        <v>4</v>
      </c>
      <c r="I355" t="str">
        <f>VLOOKUP(D355,数据导入!$P$3:$Q$9,2,FALSE)</f>
        <v>5,6</v>
      </c>
      <c r="J355" t="str">
        <f>VLOOKUP(B355,菜品输入!A:V,3,FALSE)&amp;","&amp;VLOOKUP(B355,菜品输入!A:V,8,FALSE)&amp;";"&amp;VLOOKUP(B355,菜品输入!A:V,4,FALSE)&amp;","&amp;VLOOKUP(B355,菜品输入!A:V,8,FALSE)&amp;";"&amp;VLOOKUP(B355,菜品输入!A:V,5,FALSE)&amp;","&amp;VLOOKUP(B355,菜品输入!A:V,8,FALSE)&amp;";"&amp;VLOOKUP(B355,菜品输入!A:V,6,FALSE)&amp;","&amp;VLOOKUP(B355,菜品输入!A:V,8,FALSE)&amp;";"&amp;VLOOKUP(B355,菜品输入!A:V,7,FALSE)&amp;","&amp;VLOOKUP(B355,菜品输入!A:V,8,FALSE)</f>
        <v>101010,5;102010,5;103010,5;104010,5;105010,5</v>
      </c>
    </row>
    <row r="356" spans="1:10">
      <c r="A356">
        <v>355</v>
      </c>
      <c r="B356">
        <f t="shared" si="21"/>
        <v>30</v>
      </c>
      <c r="C356">
        <f t="shared" si="22"/>
        <v>2</v>
      </c>
      <c r="D356">
        <f t="shared" si="20"/>
        <v>1</v>
      </c>
      <c r="E356" t="str">
        <f>IF(C356=1,VLOOKUP(B356,数据导入!$B:$F,2,FALSE)&amp;","&amp;VLOOKUP(B356,数据导入!$B:$F,3,FALSE)*$D356,VLOOKUP(B356,数据导入!$I:$M,2,FALSE)&amp;","&amp;VLOOKUP(B356,数据导入!$I:$M,3,FALSE)*$D356)</f>
        <v>31006,8</v>
      </c>
      <c r="F356">
        <f>IF(D356=1,VLOOKUP(C356,数据导入!$B:$F,4,FALSE)*$D356,VLOOKUP(C356,数据导入!$I:$M,4,FALSE)*$D356)</f>
        <v>160</v>
      </c>
      <c r="G356">
        <f>IF(E356=1,VLOOKUP(D356,数据导入!$B:$F,5,FALSE)*$D356,VLOOKUP(D356,数据导入!$I:$M,5,FALSE)*$D356)</f>
        <v>5</v>
      </c>
      <c r="H356">
        <f>VLOOKUP(B356,菜品数据!$H:$I,2,FALSE)</f>
        <v>4</v>
      </c>
      <c r="I356">
        <f>VLOOKUP(D356,数据导入!$P$3:$Q$9,2,FALSE)</f>
        <v>1</v>
      </c>
      <c r="J356" t="str">
        <f>VLOOKUP(B356,菜品输入!A:V,3,FALSE)&amp;","&amp;VLOOKUP(B356,菜品输入!A:V,8,FALSE)&amp;";"&amp;VLOOKUP(B356,菜品输入!A:V,4,FALSE)&amp;","&amp;VLOOKUP(B356,菜品输入!A:V,8,FALSE)&amp;";"&amp;VLOOKUP(B356,菜品输入!A:V,5,FALSE)&amp;","&amp;VLOOKUP(B356,菜品输入!A:V,8,FALSE)&amp;";"&amp;VLOOKUP(B356,菜品输入!A:V,6,FALSE)&amp;","&amp;VLOOKUP(B356,菜品输入!A:V,8,FALSE)&amp;";"&amp;VLOOKUP(B356,菜品输入!A:V,7,FALSE)&amp;","&amp;VLOOKUP(B356,菜品输入!A:V,8,FALSE)</f>
        <v>101010,5;102010,5;103010,5;104010,5;105010,5</v>
      </c>
    </row>
    <row r="357" spans="1:10">
      <c r="A357">
        <v>356</v>
      </c>
      <c r="B357">
        <f t="shared" ref="B357:B382" si="23">B345+1</f>
        <v>30</v>
      </c>
      <c r="C357">
        <f t="shared" si="22"/>
        <v>2</v>
      </c>
      <c r="D357">
        <f t="shared" si="20"/>
        <v>2</v>
      </c>
      <c r="E357" t="str">
        <f>IF(C357=1,VLOOKUP(B357,数据导入!$B:$F,2,FALSE)&amp;","&amp;VLOOKUP(B357,数据导入!$B:$F,3,FALSE)*$D357,VLOOKUP(B357,数据导入!$I:$M,2,FALSE)&amp;","&amp;VLOOKUP(B357,数据导入!$I:$M,3,FALSE)*$D357)</f>
        <v>31006,16</v>
      </c>
      <c r="F357">
        <f>IF(D357=1,VLOOKUP(C357,数据导入!$B:$F,4,FALSE)*$D357,VLOOKUP(C357,数据导入!$I:$M,4,FALSE)*$D357)</f>
        <v>320</v>
      </c>
      <c r="G357">
        <f>IF(E357=1,VLOOKUP(D357,数据导入!$B:$F,5,FALSE)*$D357,VLOOKUP(D357,数据导入!$I:$M,5,FALSE)*$D357)</f>
        <v>10</v>
      </c>
      <c r="H357">
        <f>VLOOKUP(B357,菜品数据!$H:$I,2,FALSE)</f>
        <v>4</v>
      </c>
      <c r="I357" t="str">
        <f>VLOOKUP(D357,数据导入!$P$3:$Q$9,2,FALSE)</f>
        <v>1,2</v>
      </c>
      <c r="J357" t="str">
        <f>VLOOKUP(B357,菜品输入!A:V,3,FALSE)&amp;","&amp;VLOOKUP(B357,菜品输入!A:V,8,FALSE)&amp;";"&amp;VLOOKUP(B357,菜品输入!A:V,4,FALSE)&amp;","&amp;VLOOKUP(B357,菜品输入!A:V,8,FALSE)&amp;";"&amp;VLOOKUP(B357,菜品输入!A:V,5,FALSE)&amp;","&amp;VLOOKUP(B357,菜品输入!A:V,8,FALSE)&amp;";"&amp;VLOOKUP(B357,菜品输入!A:V,6,FALSE)&amp;","&amp;VLOOKUP(B357,菜品输入!A:V,8,FALSE)&amp;";"&amp;VLOOKUP(B357,菜品输入!A:V,7,FALSE)&amp;","&amp;VLOOKUP(B357,菜品输入!A:V,8,FALSE)</f>
        <v>101010,5;102010,5;103010,5;104010,5;105010,5</v>
      </c>
    </row>
    <row r="358" spans="1:10">
      <c r="A358">
        <v>357</v>
      </c>
      <c r="B358">
        <f t="shared" si="23"/>
        <v>30</v>
      </c>
      <c r="C358">
        <f t="shared" si="22"/>
        <v>2</v>
      </c>
      <c r="D358">
        <f t="shared" si="20"/>
        <v>3</v>
      </c>
      <c r="E358" t="str">
        <f>IF(C358=1,VLOOKUP(B358,数据导入!$B:$F,2,FALSE)&amp;","&amp;VLOOKUP(B358,数据导入!$B:$F,3,FALSE)*$D358,VLOOKUP(B358,数据导入!$I:$M,2,FALSE)&amp;","&amp;VLOOKUP(B358,数据导入!$I:$M,3,FALSE)*$D358)</f>
        <v>31006,24</v>
      </c>
      <c r="F358">
        <f>IF(D358=1,VLOOKUP(C358,数据导入!$B:$F,4,FALSE)*$D358,VLOOKUP(C358,数据导入!$I:$M,4,FALSE)*$D358)</f>
        <v>480</v>
      </c>
      <c r="G358">
        <f>IF(E358=1,VLOOKUP(D358,数据导入!$B:$F,5,FALSE)*$D358,VLOOKUP(D358,数据导入!$I:$M,5,FALSE)*$D358)</f>
        <v>30</v>
      </c>
      <c r="H358">
        <f>VLOOKUP(B358,菜品数据!$H:$I,2,FALSE)</f>
        <v>4</v>
      </c>
      <c r="I358" t="str">
        <f>VLOOKUP(D358,数据导入!$P$3:$Q$9,2,FALSE)</f>
        <v>2,3</v>
      </c>
      <c r="J358" t="str">
        <f>VLOOKUP(B358,菜品输入!A:V,3,FALSE)&amp;","&amp;VLOOKUP(B358,菜品输入!A:V,8,FALSE)&amp;";"&amp;VLOOKUP(B358,菜品输入!A:V,4,FALSE)&amp;","&amp;VLOOKUP(B358,菜品输入!A:V,8,FALSE)&amp;";"&amp;VLOOKUP(B358,菜品输入!A:V,5,FALSE)&amp;","&amp;VLOOKUP(B358,菜品输入!A:V,8,FALSE)&amp;";"&amp;VLOOKUP(B358,菜品输入!A:V,6,FALSE)&amp;","&amp;VLOOKUP(B358,菜品输入!A:V,8,FALSE)&amp;";"&amp;VLOOKUP(B358,菜品输入!A:V,7,FALSE)&amp;","&amp;VLOOKUP(B358,菜品输入!A:V,8,FALSE)</f>
        <v>101010,5;102010,5;103010,5;104010,5;105010,5</v>
      </c>
    </row>
    <row r="359" spans="1:10">
      <c r="A359">
        <v>358</v>
      </c>
      <c r="B359">
        <f t="shared" si="23"/>
        <v>30</v>
      </c>
      <c r="C359">
        <f t="shared" si="22"/>
        <v>2</v>
      </c>
      <c r="D359">
        <f t="shared" si="20"/>
        <v>4</v>
      </c>
      <c r="E359" t="str">
        <f>IF(C359=1,VLOOKUP(B359,数据导入!$B:$F,2,FALSE)&amp;","&amp;VLOOKUP(B359,数据导入!$B:$F,3,FALSE)*$D359,VLOOKUP(B359,数据导入!$I:$M,2,FALSE)&amp;","&amp;VLOOKUP(B359,数据导入!$I:$M,3,FALSE)*$D359)</f>
        <v>31006,32</v>
      </c>
      <c r="F359">
        <f>IF(D359=1,VLOOKUP(C359,数据导入!$B:$F,4,FALSE)*$D359,VLOOKUP(C359,数据导入!$I:$M,4,FALSE)*$D359)</f>
        <v>640</v>
      </c>
      <c r="G359">
        <f>IF(E359=1,VLOOKUP(D359,数据导入!$B:$F,5,FALSE)*$D359,VLOOKUP(D359,数据导入!$I:$M,5,FALSE)*$D359)</f>
        <v>40</v>
      </c>
      <c r="H359">
        <f>VLOOKUP(B359,菜品数据!$H:$I,2,FALSE)</f>
        <v>4</v>
      </c>
      <c r="I359" t="str">
        <f>VLOOKUP(D359,数据导入!$P$3:$Q$9,2,FALSE)</f>
        <v>3,4</v>
      </c>
      <c r="J359" t="str">
        <f>VLOOKUP(B359,菜品输入!A:V,3,FALSE)&amp;","&amp;VLOOKUP(B359,菜品输入!A:V,8,FALSE)&amp;";"&amp;VLOOKUP(B359,菜品输入!A:V,4,FALSE)&amp;","&amp;VLOOKUP(B359,菜品输入!A:V,8,FALSE)&amp;";"&amp;VLOOKUP(B359,菜品输入!A:V,5,FALSE)&amp;","&amp;VLOOKUP(B359,菜品输入!A:V,8,FALSE)&amp;";"&amp;VLOOKUP(B359,菜品输入!A:V,6,FALSE)&amp;","&amp;VLOOKUP(B359,菜品输入!A:V,8,FALSE)&amp;";"&amp;VLOOKUP(B359,菜品输入!A:V,7,FALSE)&amp;","&amp;VLOOKUP(B359,菜品输入!A:V,8,FALSE)</f>
        <v>101010,5;102010,5;103010,5;104010,5;105010,5</v>
      </c>
    </row>
    <row r="360" spans="1:10">
      <c r="A360">
        <v>359</v>
      </c>
      <c r="B360">
        <f t="shared" si="23"/>
        <v>30</v>
      </c>
      <c r="C360">
        <f t="shared" si="22"/>
        <v>2</v>
      </c>
      <c r="D360">
        <f t="shared" si="20"/>
        <v>5</v>
      </c>
      <c r="E360" t="str">
        <f>IF(C360=1,VLOOKUP(B360,数据导入!$B:$F,2,FALSE)&amp;","&amp;VLOOKUP(B360,数据导入!$B:$F,3,FALSE)*$D360,VLOOKUP(B360,数据导入!$I:$M,2,FALSE)&amp;","&amp;VLOOKUP(B360,数据导入!$I:$M,3,FALSE)*$D360)</f>
        <v>31006,40</v>
      </c>
      <c r="F360">
        <f>IF(D360=1,VLOOKUP(C360,数据导入!$B:$F,4,FALSE)*$D360,VLOOKUP(C360,数据导入!$I:$M,4,FALSE)*$D360)</f>
        <v>800</v>
      </c>
      <c r="G360">
        <f>IF(E360=1,VLOOKUP(D360,数据导入!$B:$F,5,FALSE)*$D360,VLOOKUP(D360,数据导入!$I:$M,5,FALSE)*$D360)</f>
        <v>50</v>
      </c>
      <c r="H360">
        <f>VLOOKUP(B360,菜品数据!$H:$I,2,FALSE)</f>
        <v>4</v>
      </c>
      <c r="I360" t="str">
        <f>VLOOKUP(D360,数据导入!$P$3:$Q$9,2,FALSE)</f>
        <v>4,5</v>
      </c>
      <c r="J360" t="str">
        <f>VLOOKUP(B360,菜品输入!A:V,3,FALSE)&amp;","&amp;VLOOKUP(B360,菜品输入!A:V,8,FALSE)&amp;";"&amp;VLOOKUP(B360,菜品输入!A:V,4,FALSE)&amp;","&amp;VLOOKUP(B360,菜品输入!A:V,8,FALSE)&amp;";"&amp;VLOOKUP(B360,菜品输入!A:V,5,FALSE)&amp;","&amp;VLOOKUP(B360,菜品输入!A:V,8,FALSE)&amp;";"&amp;VLOOKUP(B360,菜品输入!A:V,6,FALSE)&amp;","&amp;VLOOKUP(B360,菜品输入!A:V,8,FALSE)&amp;";"&amp;VLOOKUP(B360,菜品输入!A:V,7,FALSE)&amp;","&amp;VLOOKUP(B360,菜品输入!A:V,8,FALSE)</f>
        <v>101010,5;102010,5;103010,5;104010,5;105010,5</v>
      </c>
    </row>
    <row r="361" spans="1:10">
      <c r="A361">
        <v>360</v>
      </c>
      <c r="B361">
        <f t="shared" si="23"/>
        <v>30</v>
      </c>
      <c r="C361">
        <f t="shared" si="22"/>
        <v>2</v>
      </c>
      <c r="D361">
        <f t="shared" si="20"/>
        <v>6</v>
      </c>
      <c r="E361" t="str">
        <f>IF(C361=1,VLOOKUP(B361,数据导入!$B:$F,2,FALSE)&amp;","&amp;VLOOKUP(B361,数据导入!$B:$F,3,FALSE)*$D361,VLOOKUP(B361,数据导入!$I:$M,2,FALSE)&amp;","&amp;VLOOKUP(B361,数据导入!$I:$M,3,FALSE)*$D361)</f>
        <v>31006,48</v>
      </c>
      <c r="F361">
        <f>IF(D361=1,VLOOKUP(C361,数据导入!$B:$F,4,FALSE)*$D361,VLOOKUP(C361,数据导入!$I:$M,4,FALSE)*$D361)</f>
        <v>960</v>
      </c>
      <c r="G361">
        <f>IF(E361=1,VLOOKUP(D361,数据导入!$B:$F,5,FALSE)*$D361,VLOOKUP(D361,数据导入!$I:$M,5,FALSE)*$D361)</f>
        <v>60</v>
      </c>
      <c r="H361">
        <f>VLOOKUP(B361,菜品数据!$H:$I,2,FALSE)</f>
        <v>4</v>
      </c>
      <c r="I361" t="str">
        <f>VLOOKUP(D361,数据导入!$P$3:$Q$9,2,FALSE)</f>
        <v>5,6</v>
      </c>
      <c r="J361" t="str">
        <f>VLOOKUP(B361,菜品输入!A:V,3,FALSE)&amp;","&amp;VLOOKUP(B361,菜品输入!A:V,8,FALSE)&amp;";"&amp;VLOOKUP(B361,菜品输入!A:V,4,FALSE)&amp;","&amp;VLOOKUP(B361,菜品输入!A:V,8,FALSE)&amp;";"&amp;VLOOKUP(B361,菜品输入!A:V,5,FALSE)&amp;","&amp;VLOOKUP(B361,菜品输入!A:V,8,FALSE)&amp;";"&amp;VLOOKUP(B361,菜品输入!A:V,6,FALSE)&amp;","&amp;VLOOKUP(B361,菜品输入!A:V,8,FALSE)&amp;";"&amp;VLOOKUP(B361,菜品输入!A:V,7,FALSE)&amp;","&amp;VLOOKUP(B361,菜品输入!A:V,8,FALSE)</f>
        <v>101010,5;102010,5;103010,5;104010,5;105010,5</v>
      </c>
    </row>
    <row r="362" spans="1:10">
      <c r="A362">
        <v>361</v>
      </c>
      <c r="B362">
        <f t="shared" si="23"/>
        <v>31</v>
      </c>
      <c r="C362">
        <f t="shared" si="22"/>
        <v>1</v>
      </c>
      <c r="D362">
        <f t="shared" si="20"/>
        <v>1</v>
      </c>
      <c r="E362" t="str">
        <f>IF(C362=1,VLOOKUP(B362,数据导入!$B:$F,2,FALSE)&amp;","&amp;VLOOKUP(B362,数据导入!$B:$F,3,FALSE)*$D362,VLOOKUP(B362,数据导入!$I:$M,2,FALSE)&amp;","&amp;VLOOKUP(B362,数据导入!$I:$M,3,FALSE)*$D362)</f>
        <v>30006,9</v>
      </c>
      <c r="F362">
        <f>IF(D362=1,VLOOKUP(C362,数据导入!$B:$F,4,FALSE)*$D362,VLOOKUP(C362,数据导入!$I:$M,4,FALSE)*$D362)</f>
        <v>70</v>
      </c>
      <c r="G362">
        <f>IF(E362=1,VLOOKUP(D362,数据导入!$B:$F,5,FALSE)*$D362,VLOOKUP(D362,数据导入!$I:$M,5,FALSE)*$D362)</f>
        <v>5</v>
      </c>
      <c r="H362">
        <f>VLOOKUP(B362,菜品数据!$H:$I,2,FALSE)</f>
        <v>4</v>
      </c>
      <c r="I362">
        <f>VLOOKUP(D362,数据导入!$P$3:$Q$9,2,FALSE)</f>
        <v>1</v>
      </c>
      <c r="J362" t="str">
        <f>VLOOKUP(B362,菜品输入!A:V,3,FALSE)&amp;","&amp;VLOOKUP(B362,菜品输入!A:V,8,FALSE)&amp;";"&amp;VLOOKUP(B362,菜品输入!A:V,4,FALSE)&amp;","&amp;VLOOKUP(B362,菜品输入!A:V,8,FALSE)&amp;";"&amp;VLOOKUP(B362,菜品输入!A:V,5,FALSE)&amp;","&amp;VLOOKUP(B362,菜品输入!A:V,8,FALSE)&amp;";"&amp;VLOOKUP(B362,菜品输入!A:V,6,FALSE)&amp;","&amp;VLOOKUP(B362,菜品输入!A:V,8,FALSE)&amp;";"&amp;VLOOKUP(B362,菜品输入!A:V,7,FALSE)&amp;","&amp;VLOOKUP(B362,菜品输入!A:V,8,FALSE)</f>
        <v>101010,5;102010,5;103010,5;104010,5;105010,5</v>
      </c>
    </row>
    <row r="363" spans="1:10">
      <c r="A363">
        <v>362</v>
      </c>
      <c r="B363">
        <f t="shared" si="23"/>
        <v>31</v>
      </c>
      <c r="C363">
        <f t="shared" si="22"/>
        <v>1</v>
      </c>
      <c r="D363">
        <f t="shared" si="20"/>
        <v>2</v>
      </c>
      <c r="E363" t="str">
        <f>IF(C363=1,VLOOKUP(B363,数据导入!$B:$F,2,FALSE)&amp;","&amp;VLOOKUP(B363,数据导入!$B:$F,3,FALSE)*$D363,VLOOKUP(B363,数据导入!$I:$M,2,FALSE)&amp;","&amp;VLOOKUP(B363,数据导入!$I:$M,3,FALSE)*$D363)</f>
        <v>30006,18</v>
      </c>
      <c r="F363">
        <f>IF(D363=1,VLOOKUP(C363,数据导入!$B:$F,4,FALSE)*$D363,VLOOKUP(C363,数据导入!$I:$M,4,FALSE)*$D363)</f>
        <v>140</v>
      </c>
      <c r="G363">
        <f>IF(E363=1,VLOOKUP(D363,数据导入!$B:$F,5,FALSE)*$D363,VLOOKUP(D363,数据导入!$I:$M,5,FALSE)*$D363)</f>
        <v>10</v>
      </c>
      <c r="H363">
        <f>VLOOKUP(B363,菜品数据!$H:$I,2,FALSE)</f>
        <v>4</v>
      </c>
      <c r="I363" t="str">
        <f>VLOOKUP(D363,数据导入!$P$3:$Q$9,2,FALSE)</f>
        <v>1,2</v>
      </c>
      <c r="J363" t="str">
        <f>VLOOKUP(B363,菜品输入!A:V,3,FALSE)&amp;","&amp;VLOOKUP(B363,菜品输入!A:V,8,FALSE)&amp;";"&amp;VLOOKUP(B363,菜品输入!A:V,4,FALSE)&amp;","&amp;VLOOKUP(B363,菜品输入!A:V,8,FALSE)&amp;";"&amp;VLOOKUP(B363,菜品输入!A:V,5,FALSE)&amp;","&amp;VLOOKUP(B363,菜品输入!A:V,8,FALSE)&amp;";"&amp;VLOOKUP(B363,菜品输入!A:V,6,FALSE)&amp;","&amp;VLOOKUP(B363,菜品输入!A:V,8,FALSE)&amp;";"&amp;VLOOKUP(B363,菜品输入!A:V,7,FALSE)&amp;","&amp;VLOOKUP(B363,菜品输入!A:V,8,FALSE)</f>
        <v>101010,5;102010,5;103010,5;104010,5;105010,5</v>
      </c>
    </row>
    <row r="364" spans="1:10">
      <c r="A364">
        <v>363</v>
      </c>
      <c r="B364">
        <f t="shared" si="23"/>
        <v>31</v>
      </c>
      <c r="C364">
        <f t="shared" si="22"/>
        <v>1</v>
      </c>
      <c r="D364">
        <f t="shared" si="20"/>
        <v>3</v>
      </c>
      <c r="E364" t="str">
        <f>IF(C364=1,VLOOKUP(B364,数据导入!$B:$F,2,FALSE)&amp;","&amp;VLOOKUP(B364,数据导入!$B:$F,3,FALSE)*$D364,VLOOKUP(B364,数据导入!$I:$M,2,FALSE)&amp;","&amp;VLOOKUP(B364,数据导入!$I:$M,3,FALSE)*$D364)</f>
        <v>30006,27</v>
      </c>
      <c r="F364">
        <f>IF(D364=1,VLOOKUP(C364,数据导入!$B:$F,4,FALSE)*$D364,VLOOKUP(C364,数据导入!$I:$M,4,FALSE)*$D364)</f>
        <v>210</v>
      </c>
      <c r="G364">
        <f>IF(E364=1,VLOOKUP(D364,数据导入!$B:$F,5,FALSE)*$D364,VLOOKUP(D364,数据导入!$I:$M,5,FALSE)*$D364)</f>
        <v>30</v>
      </c>
      <c r="H364">
        <f>VLOOKUP(B364,菜品数据!$H:$I,2,FALSE)</f>
        <v>4</v>
      </c>
      <c r="I364" t="str">
        <f>VLOOKUP(D364,数据导入!$P$3:$Q$9,2,FALSE)</f>
        <v>2,3</v>
      </c>
      <c r="J364" t="str">
        <f>VLOOKUP(B364,菜品输入!A:V,3,FALSE)&amp;","&amp;VLOOKUP(B364,菜品输入!A:V,8,FALSE)&amp;";"&amp;VLOOKUP(B364,菜品输入!A:V,4,FALSE)&amp;","&amp;VLOOKUP(B364,菜品输入!A:V,8,FALSE)&amp;";"&amp;VLOOKUP(B364,菜品输入!A:V,5,FALSE)&amp;","&amp;VLOOKUP(B364,菜品输入!A:V,8,FALSE)&amp;";"&amp;VLOOKUP(B364,菜品输入!A:V,6,FALSE)&amp;","&amp;VLOOKUP(B364,菜品输入!A:V,8,FALSE)&amp;";"&amp;VLOOKUP(B364,菜品输入!A:V,7,FALSE)&amp;","&amp;VLOOKUP(B364,菜品输入!A:V,8,FALSE)</f>
        <v>101010,5;102010,5;103010,5;104010,5;105010,5</v>
      </c>
    </row>
    <row r="365" spans="1:10">
      <c r="A365">
        <v>364</v>
      </c>
      <c r="B365">
        <f t="shared" si="23"/>
        <v>31</v>
      </c>
      <c r="C365">
        <f t="shared" si="22"/>
        <v>1</v>
      </c>
      <c r="D365">
        <f t="shared" si="20"/>
        <v>4</v>
      </c>
      <c r="E365" t="str">
        <f>IF(C365=1,VLOOKUP(B365,数据导入!$B:$F,2,FALSE)&amp;","&amp;VLOOKUP(B365,数据导入!$B:$F,3,FALSE)*$D365,VLOOKUP(B365,数据导入!$I:$M,2,FALSE)&amp;","&amp;VLOOKUP(B365,数据导入!$I:$M,3,FALSE)*$D365)</f>
        <v>30006,36</v>
      </c>
      <c r="F365">
        <f>IF(D365=1,VLOOKUP(C365,数据导入!$B:$F,4,FALSE)*$D365,VLOOKUP(C365,数据导入!$I:$M,4,FALSE)*$D365)</f>
        <v>280</v>
      </c>
      <c r="G365">
        <f>IF(E365=1,VLOOKUP(D365,数据导入!$B:$F,5,FALSE)*$D365,VLOOKUP(D365,数据导入!$I:$M,5,FALSE)*$D365)</f>
        <v>40</v>
      </c>
      <c r="H365">
        <f>VLOOKUP(B365,菜品数据!$H:$I,2,FALSE)</f>
        <v>4</v>
      </c>
      <c r="I365" t="str">
        <f>VLOOKUP(D365,数据导入!$P$3:$Q$9,2,FALSE)</f>
        <v>3,4</v>
      </c>
      <c r="J365" t="str">
        <f>VLOOKUP(B365,菜品输入!A:V,3,FALSE)&amp;","&amp;VLOOKUP(B365,菜品输入!A:V,8,FALSE)&amp;";"&amp;VLOOKUP(B365,菜品输入!A:V,4,FALSE)&amp;","&amp;VLOOKUP(B365,菜品输入!A:V,8,FALSE)&amp;";"&amp;VLOOKUP(B365,菜品输入!A:V,5,FALSE)&amp;","&amp;VLOOKUP(B365,菜品输入!A:V,8,FALSE)&amp;";"&amp;VLOOKUP(B365,菜品输入!A:V,6,FALSE)&amp;","&amp;VLOOKUP(B365,菜品输入!A:V,8,FALSE)&amp;";"&amp;VLOOKUP(B365,菜品输入!A:V,7,FALSE)&amp;","&amp;VLOOKUP(B365,菜品输入!A:V,8,FALSE)</f>
        <v>101010,5;102010,5;103010,5;104010,5;105010,5</v>
      </c>
    </row>
    <row r="366" spans="1:10">
      <c r="A366">
        <v>365</v>
      </c>
      <c r="B366">
        <f t="shared" si="23"/>
        <v>31</v>
      </c>
      <c r="C366">
        <f t="shared" si="22"/>
        <v>1</v>
      </c>
      <c r="D366">
        <f t="shared" si="20"/>
        <v>5</v>
      </c>
      <c r="E366" t="str">
        <f>IF(C366=1,VLOOKUP(B366,数据导入!$B:$F,2,FALSE)&amp;","&amp;VLOOKUP(B366,数据导入!$B:$F,3,FALSE)*$D366,VLOOKUP(B366,数据导入!$I:$M,2,FALSE)&amp;","&amp;VLOOKUP(B366,数据导入!$I:$M,3,FALSE)*$D366)</f>
        <v>30006,45</v>
      </c>
      <c r="F366">
        <f>IF(D366=1,VLOOKUP(C366,数据导入!$B:$F,4,FALSE)*$D366,VLOOKUP(C366,数据导入!$I:$M,4,FALSE)*$D366)</f>
        <v>350</v>
      </c>
      <c r="G366">
        <f>IF(E366=1,VLOOKUP(D366,数据导入!$B:$F,5,FALSE)*$D366,VLOOKUP(D366,数据导入!$I:$M,5,FALSE)*$D366)</f>
        <v>50</v>
      </c>
      <c r="H366">
        <f>VLOOKUP(B366,菜品数据!$H:$I,2,FALSE)</f>
        <v>4</v>
      </c>
      <c r="I366" t="str">
        <f>VLOOKUP(D366,数据导入!$P$3:$Q$9,2,FALSE)</f>
        <v>4,5</v>
      </c>
      <c r="J366" t="str">
        <f>VLOOKUP(B366,菜品输入!A:V,3,FALSE)&amp;","&amp;VLOOKUP(B366,菜品输入!A:V,8,FALSE)&amp;";"&amp;VLOOKUP(B366,菜品输入!A:V,4,FALSE)&amp;","&amp;VLOOKUP(B366,菜品输入!A:V,8,FALSE)&amp;";"&amp;VLOOKUP(B366,菜品输入!A:V,5,FALSE)&amp;","&amp;VLOOKUP(B366,菜品输入!A:V,8,FALSE)&amp;";"&amp;VLOOKUP(B366,菜品输入!A:V,6,FALSE)&amp;","&amp;VLOOKUP(B366,菜品输入!A:V,8,FALSE)&amp;";"&amp;VLOOKUP(B366,菜品输入!A:V,7,FALSE)&amp;","&amp;VLOOKUP(B366,菜品输入!A:V,8,FALSE)</f>
        <v>101010,5;102010,5;103010,5;104010,5;105010,5</v>
      </c>
    </row>
    <row r="367" spans="1:10">
      <c r="A367">
        <v>366</v>
      </c>
      <c r="B367">
        <f t="shared" si="23"/>
        <v>31</v>
      </c>
      <c r="C367">
        <f t="shared" si="22"/>
        <v>1</v>
      </c>
      <c r="D367">
        <f t="shared" si="20"/>
        <v>6</v>
      </c>
      <c r="E367" t="str">
        <f>IF(C367=1,VLOOKUP(B367,数据导入!$B:$F,2,FALSE)&amp;","&amp;VLOOKUP(B367,数据导入!$B:$F,3,FALSE)*$D367,VLOOKUP(B367,数据导入!$I:$M,2,FALSE)&amp;","&amp;VLOOKUP(B367,数据导入!$I:$M,3,FALSE)*$D367)</f>
        <v>30006,54</v>
      </c>
      <c r="F367">
        <f>IF(D367=1,VLOOKUP(C367,数据导入!$B:$F,4,FALSE)*$D367,VLOOKUP(C367,数据导入!$I:$M,4,FALSE)*$D367)</f>
        <v>420</v>
      </c>
      <c r="G367">
        <f>IF(E367=1,VLOOKUP(D367,数据导入!$B:$F,5,FALSE)*$D367,VLOOKUP(D367,数据导入!$I:$M,5,FALSE)*$D367)</f>
        <v>60</v>
      </c>
      <c r="H367">
        <f>VLOOKUP(B367,菜品数据!$H:$I,2,FALSE)</f>
        <v>4</v>
      </c>
      <c r="I367" t="str">
        <f>VLOOKUP(D367,数据导入!$P$3:$Q$9,2,FALSE)</f>
        <v>5,6</v>
      </c>
      <c r="J367" t="str">
        <f>VLOOKUP(B367,菜品输入!A:V,3,FALSE)&amp;","&amp;VLOOKUP(B367,菜品输入!A:V,8,FALSE)&amp;";"&amp;VLOOKUP(B367,菜品输入!A:V,4,FALSE)&amp;","&amp;VLOOKUP(B367,菜品输入!A:V,8,FALSE)&amp;";"&amp;VLOOKUP(B367,菜品输入!A:V,5,FALSE)&amp;","&amp;VLOOKUP(B367,菜品输入!A:V,8,FALSE)&amp;";"&amp;VLOOKUP(B367,菜品输入!A:V,6,FALSE)&amp;","&amp;VLOOKUP(B367,菜品输入!A:V,8,FALSE)&amp;";"&amp;VLOOKUP(B367,菜品输入!A:V,7,FALSE)&amp;","&amp;VLOOKUP(B367,菜品输入!A:V,8,FALSE)</f>
        <v>101010,5;102010,5;103010,5;104010,5;105010,5</v>
      </c>
    </row>
    <row r="368" spans="1:10">
      <c r="A368">
        <v>367</v>
      </c>
      <c r="B368">
        <f t="shared" si="23"/>
        <v>31</v>
      </c>
      <c r="C368">
        <f t="shared" si="22"/>
        <v>2</v>
      </c>
      <c r="D368">
        <f t="shared" si="20"/>
        <v>1</v>
      </c>
      <c r="E368" t="str">
        <f>IF(C368=1,VLOOKUP(B368,数据导入!$B:$F,2,FALSE)&amp;","&amp;VLOOKUP(B368,数据导入!$B:$F,3,FALSE)*$D368,VLOOKUP(B368,数据导入!$I:$M,2,FALSE)&amp;","&amp;VLOOKUP(B368,数据导入!$I:$M,3,FALSE)*$D368)</f>
        <v>31006,9</v>
      </c>
      <c r="F368">
        <f>IF(D368=1,VLOOKUP(C368,数据导入!$B:$F,4,FALSE)*$D368,VLOOKUP(C368,数据导入!$I:$M,4,FALSE)*$D368)</f>
        <v>160</v>
      </c>
      <c r="G368">
        <f>IF(E368=1,VLOOKUP(D368,数据导入!$B:$F,5,FALSE)*$D368,VLOOKUP(D368,数据导入!$I:$M,5,FALSE)*$D368)</f>
        <v>5</v>
      </c>
      <c r="H368">
        <f>VLOOKUP(B368,菜品数据!$H:$I,2,FALSE)</f>
        <v>4</v>
      </c>
      <c r="I368">
        <f>VLOOKUP(D368,数据导入!$P$3:$Q$9,2,FALSE)</f>
        <v>1</v>
      </c>
      <c r="J368" t="str">
        <f>VLOOKUP(B368,菜品输入!A:V,3,FALSE)&amp;","&amp;VLOOKUP(B368,菜品输入!A:V,8,FALSE)&amp;";"&amp;VLOOKUP(B368,菜品输入!A:V,4,FALSE)&amp;","&amp;VLOOKUP(B368,菜品输入!A:V,8,FALSE)&amp;";"&amp;VLOOKUP(B368,菜品输入!A:V,5,FALSE)&amp;","&amp;VLOOKUP(B368,菜品输入!A:V,8,FALSE)&amp;";"&amp;VLOOKUP(B368,菜品输入!A:V,6,FALSE)&amp;","&amp;VLOOKUP(B368,菜品输入!A:V,8,FALSE)&amp;";"&amp;VLOOKUP(B368,菜品输入!A:V,7,FALSE)&amp;","&amp;VLOOKUP(B368,菜品输入!A:V,8,FALSE)</f>
        <v>101010,5;102010,5;103010,5;104010,5;105010,5</v>
      </c>
    </row>
    <row r="369" spans="1:10">
      <c r="A369">
        <v>368</v>
      </c>
      <c r="B369">
        <f t="shared" si="23"/>
        <v>31</v>
      </c>
      <c r="C369">
        <f t="shared" si="22"/>
        <v>2</v>
      </c>
      <c r="D369">
        <f t="shared" si="20"/>
        <v>2</v>
      </c>
      <c r="E369" t="str">
        <f>IF(C369=1,VLOOKUP(B369,数据导入!$B:$F,2,FALSE)&amp;","&amp;VLOOKUP(B369,数据导入!$B:$F,3,FALSE)*$D369,VLOOKUP(B369,数据导入!$I:$M,2,FALSE)&amp;","&amp;VLOOKUP(B369,数据导入!$I:$M,3,FALSE)*$D369)</f>
        <v>31006,18</v>
      </c>
      <c r="F369">
        <f>IF(D369=1,VLOOKUP(C369,数据导入!$B:$F,4,FALSE)*$D369,VLOOKUP(C369,数据导入!$I:$M,4,FALSE)*$D369)</f>
        <v>320</v>
      </c>
      <c r="G369">
        <f>IF(E369=1,VLOOKUP(D369,数据导入!$B:$F,5,FALSE)*$D369,VLOOKUP(D369,数据导入!$I:$M,5,FALSE)*$D369)</f>
        <v>10</v>
      </c>
      <c r="H369">
        <f>VLOOKUP(B369,菜品数据!$H:$I,2,FALSE)</f>
        <v>4</v>
      </c>
      <c r="I369" t="str">
        <f>VLOOKUP(D369,数据导入!$P$3:$Q$9,2,FALSE)</f>
        <v>1,2</v>
      </c>
      <c r="J369" t="str">
        <f>VLOOKUP(B369,菜品输入!A:V,3,FALSE)&amp;","&amp;VLOOKUP(B369,菜品输入!A:V,8,FALSE)&amp;";"&amp;VLOOKUP(B369,菜品输入!A:V,4,FALSE)&amp;","&amp;VLOOKUP(B369,菜品输入!A:V,8,FALSE)&amp;";"&amp;VLOOKUP(B369,菜品输入!A:V,5,FALSE)&amp;","&amp;VLOOKUP(B369,菜品输入!A:V,8,FALSE)&amp;";"&amp;VLOOKUP(B369,菜品输入!A:V,6,FALSE)&amp;","&amp;VLOOKUP(B369,菜品输入!A:V,8,FALSE)&amp;";"&amp;VLOOKUP(B369,菜品输入!A:V,7,FALSE)&amp;","&amp;VLOOKUP(B369,菜品输入!A:V,8,FALSE)</f>
        <v>101010,5;102010,5;103010,5;104010,5;105010,5</v>
      </c>
    </row>
    <row r="370" spans="1:10">
      <c r="A370">
        <v>369</v>
      </c>
      <c r="B370">
        <f t="shared" si="23"/>
        <v>31</v>
      </c>
      <c r="C370">
        <f t="shared" si="22"/>
        <v>2</v>
      </c>
      <c r="D370">
        <f t="shared" si="20"/>
        <v>3</v>
      </c>
      <c r="E370" t="str">
        <f>IF(C370=1,VLOOKUP(B370,数据导入!$B:$F,2,FALSE)&amp;","&amp;VLOOKUP(B370,数据导入!$B:$F,3,FALSE)*$D370,VLOOKUP(B370,数据导入!$I:$M,2,FALSE)&amp;","&amp;VLOOKUP(B370,数据导入!$I:$M,3,FALSE)*$D370)</f>
        <v>31006,27</v>
      </c>
      <c r="F370">
        <f>IF(D370=1,VLOOKUP(C370,数据导入!$B:$F,4,FALSE)*$D370,VLOOKUP(C370,数据导入!$I:$M,4,FALSE)*$D370)</f>
        <v>480</v>
      </c>
      <c r="G370">
        <f>IF(E370=1,VLOOKUP(D370,数据导入!$B:$F,5,FALSE)*$D370,VLOOKUP(D370,数据导入!$I:$M,5,FALSE)*$D370)</f>
        <v>30</v>
      </c>
      <c r="H370">
        <f>VLOOKUP(B370,菜品数据!$H:$I,2,FALSE)</f>
        <v>4</v>
      </c>
      <c r="I370" t="str">
        <f>VLOOKUP(D370,数据导入!$P$3:$Q$9,2,FALSE)</f>
        <v>2,3</v>
      </c>
      <c r="J370" t="str">
        <f>VLOOKUP(B370,菜品输入!A:V,3,FALSE)&amp;","&amp;VLOOKUP(B370,菜品输入!A:V,8,FALSE)&amp;";"&amp;VLOOKUP(B370,菜品输入!A:V,4,FALSE)&amp;","&amp;VLOOKUP(B370,菜品输入!A:V,8,FALSE)&amp;";"&amp;VLOOKUP(B370,菜品输入!A:V,5,FALSE)&amp;","&amp;VLOOKUP(B370,菜品输入!A:V,8,FALSE)&amp;";"&amp;VLOOKUP(B370,菜品输入!A:V,6,FALSE)&amp;","&amp;VLOOKUP(B370,菜品输入!A:V,8,FALSE)&amp;";"&amp;VLOOKUP(B370,菜品输入!A:V,7,FALSE)&amp;","&amp;VLOOKUP(B370,菜品输入!A:V,8,FALSE)</f>
        <v>101010,5;102010,5;103010,5;104010,5;105010,5</v>
      </c>
    </row>
    <row r="371" spans="1:10">
      <c r="A371">
        <v>370</v>
      </c>
      <c r="B371">
        <f t="shared" si="23"/>
        <v>31</v>
      </c>
      <c r="C371">
        <f t="shared" si="22"/>
        <v>2</v>
      </c>
      <c r="D371">
        <f t="shared" si="20"/>
        <v>4</v>
      </c>
      <c r="E371" t="str">
        <f>IF(C371=1,VLOOKUP(B371,数据导入!$B:$F,2,FALSE)&amp;","&amp;VLOOKUP(B371,数据导入!$B:$F,3,FALSE)*$D371,VLOOKUP(B371,数据导入!$I:$M,2,FALSE)&amp;","&amp;VLOOKUP(B371,数据导入!$I:$M,3,FALSE)*$D371)</f>
        <v>31006,36</v>
      </c>
      <c r="F371">
        <f>IF(D371=1,VLOOKUP(C371,数据导入!$B:$F,4,FALSE)*$D371,VLOOKUP(C371,数据导入!$I:$M,4,FALSE)*$D371)</f>
        <v>640</v>
      </c>
      <c r="G371">
        <f>IF(E371=1,VLOOKUP(D371,数据导入!$B:$F,5,FALSE)*$D371,VLOOKUP(D371,数据导入!$I:$M,5,FALSE)*$D371)</f>
        <v>40</v>
      </c>
      <c r="H371">
        <f>VLOOKUP(B371,菜品数据!$H:$I,2,FALSE)</f>
        <v>4</v>
      </c>
      <c r="I371" t="str">
        <f>VLOOKUP(D371,数据导入!$P$3:$Q$9,2,FALSE)</f>
        <v>3,4</v>
      </c>
      <c r="J371" t="str">
        <f>VLOOKUP(B371,菜品输入!A:V,3,FALSE)&amp;","&amp;VLOOKUP(B371,菜品输入!A:V,8,FALSE)&amp;";"&amp;VLOOKUP(B371,菜品输入!A:V,4,FALSE)&amp;","&amp;VLOOKUP(B371,菜品输入!A:V,8,FALSE)&amp;";"&amp;VLOOKUP(B371,菜品输入!A:V,5,FALSE)&amp;","&amp;VLOOKUP(B371,菜品输入!A:V,8,FALSE)&amp;";"&amp;VLOOKUP(B371,菜品输入!A:V,6,FALSE)&amp;","&amp;VLOOKUP(B371,菜品输入!A:V,8,FALSE)&amp;";"&amp;VLOOKUP(B371,菜品输入!A:V,7,FALSE)&amp;","&amp;VLOOKUP(B371,菜品输入!A:V,8,FALSE)</f>
        <v>101010,5;102010,5;103010,5;104010,5;105010,5</v>
      </c>
    </row>
    <row r="372" spans="1:10">
      <c r="A372">
        <v>371</v>
      </c>
      <c r="B372">
        <f t="shared" si="23"/>
        <v>31</v>
      </c>
      <c r="C372">
        <f t="shared" si="22"/>
        <v>2</v>
      </c>
      <c r="D372">
        <f t="shared" si="20"/>
        <v>5</v>
      </c>
      <c r="E372" t="str">
        <f>IF(C372=1,VLOOKUP(B372,数据导入!$B:$F,2,FALSE)&amp;","&amp;VLOOKUP(B372,数据导入!$B:$F,3,FALSE)*$D372,VLOOKUP(B372,数据导入!$I:$M,2,FALSE)&amp;","&amp;VLOOKUP(B372,数据导入!$I:$M,3,FALSE)*$D372)</f>
        <v>31006,45</v>
      </c>
      <c r="F372">
        <f>IF(D372=1,VLOOKUP(C372,数据导入!$B:$F,4,FALSE)*$D372,VLOOKUP(C372,数据导入!$I:$M,4,FALSE)*$D372)</f>
        <v>800</v>
      </c>
      <c r="G372">
        <f>IF(E372=1,VLOOKUP(D372,数据导入!$B:$F,5,FALSE)*$D372,VLOOKUP(D372,数据导入!$I:$M,5,FALSE)*$D372)</f>
        <v>50</v>
      </c>
      <c r="H372">
        <f>VLOOKUP(B372,菜品数据!$H:$I,2,FALSE)</f>
        <v>4</v>
      </c>
      <c r="I372" t="str">
        <f>VLOOKUP(D372,数据导入!$P$3:$Q$9,2,FALSE)</f>
        <v>4,5</v>
      </c>
      <c r="J372" t="str">
        <f>VLOOKUP(B372,菜品输入!A:V,3,FALSE)&amp;","&amp;VLOOKUP(B372,菜品输入!A:V,8,FALSE)&amp;";"&amp;VLOOKUP(B372,菜品输入!A:V,4,FALSE)&amp;","&amp;VLOOKUP(B372,菜品输入!A:V,8,FALSE)&amp;";"&amp;VLOOKUP(B372,菜品输入!A:V,5,FALSE)&amp;","&amp;VLOOKUP(B372,菜品输入!A:V,8,FALSE)&amp;";"&amp;VLOOKUP(B372,菜品输入!A:V,6,FALSE)&amp;","&amp;VLOOKUP(B372,菜品输入!A:V,8,FALSE)&amp;";"&amp;VLOOKUP(B372,菜品输入!A:V,7,FALSE)&amp;","&amp;VLOOKUP(B372,菜品输入!A:V,8,FALSE)</f>
        <v>101010,5;102010,5;103010,5;104010,5;105010,5</v>
      </c>
    </row>
    <row r="373" spans="1:10">
      <c r="A373">
        <v>372</v>
      </c>
      <c r="B373">
        <f t="shared" si="23"/>
        <v>31</v>
      </c>
      <c r="C373">
        <f t="shared" si="22"/>
        <v>2</v>
      </c>
      <c r="D373">
        <f t="shared" si="20"/>
        <v>6</v>
      </c>
      <c r="E373" t="str">
        <f>IF(C373=1,VLOOKUP(B373,数据导入!$B:$F,2,FALSE)&amp;","&amp;VLOOKUP(B373,数据导入!$B:$F,3,FALSE)*$D373,VLOOKUP(B373,数据导入!$I:$M,2,FALSE)&amp;","&amp;VLOOKUP(B373,数据导入!$I:$M,3,FALSE)*$D373)</f>
        <v>31006,54</v>
      </c>
      <c r="F373">
        <f>IF(D373=1,VLOOKUP(C373,数据导入!$B:$F,4,FALSE)*$D373,VLOOKUP(C373,数据导入!$I:$M,4,FALSE)*$D373)</f>
        <v>960</v>
      </c>
      <c r="G373">
        <f>IF(E373=1,VLOOKUP(D373,数据导入!$B:$F,5,FALSE)*$D373,VLOOKUP(D373,数据导入!$I:$M,5,FALSE)*$D373)</f>
        <v>60</v>
      </c>
      <c r="H373">
        <f>VLOOKUP(B373,菜品数据!$H:$I,2,FALSE)</f>
        <v>4</v>
      </c>
      <c r="I373" t="str">
        <f>VLOOKUP(D373,数据导入!$P$3:$Q$9,2,FALSE)</f>
        <v>5,6</v>
      </c>
      <c r="J373" t="str">
        <f>VLOOKUP(B373,菜品输入!A:V,3,FALSE)&amp;","&amp;VLOOKUP(B373,菜品输入!A:V,8,FALSE)&amp;";"&amp;VLOOKUP(B373,菜品输入!A:V,4,FALSE)&amp;","&amp;VLOOKUP(B373,菜品输入!A:V,8,FALSE)&amp;";"&amp;VLOOKUP(B373,菜品输入!A:V,5,FALSE)&amp;","&amp;VLOOKUP(B373,菜品输入!A:V,8,FALSE)&amp;";"&amp;VLOOKUP(B373,菜品输入!A:V,6,FALSE)&amp;","&amp;VLOOKUP(B373,菜品输入!A:V,8,FALSE)&amp;";"&amp;VLOOKUP(B373,菜品输入!A:V,7,FALSE)&amp;","&amp;VLOOKUP(B373,菜品输入!A:V,8,FALSE)</f>
        <v>101010,5;102010,5;103010,5;104010,5;105010,5</v>
      </c>
    </row>
    <row r="374" spans="1:10">
      <c r="A374">
        <v>373</v>
      </c>
      <c r="B374">
        <f t="shared" si="23"/>
        <v>32</v>
      </c>
      <c r="C374">
        <f t="shared" si="22"/>
        <v>1</v>
      </c>
      <c r="D374">
        <f t="shared" si="20"/>
        <v>1</v>
      </c>
      <c r="E374" t="str">
        <f>IF(C374=1,VLOOKUP(B374,数据导入!$B:$F,2,FALSE)&amp;","&amp;VLOOKUP(B374,数据导入!$B:$F,3,FALSE)*$D374,VLOOKUP(B374,数据导入!$I:$M,2,FALSE)&amp;","&amp;VLOOKUP(B374,数据导入!$I:$M,3,FALSE)*$D374)</f>
        <v>30006,10</v>
      </c>
      <c r="F374">
        <f>IF(D374=1,VLOOKUP(C374,数据导入!$B:$F,4,FALSE)*$D374,VLOOKUP(C374,数据导入!$I:$M,4,FALSE)*$D374)</f>
        <v>70</v>
      </c>
      <c r="G374">
        <f>IF(E374=1,VLOOKUP(D374,数据导入!$B:$F,5,FALSE)*$D374,VLOOKUP(D374,数据导入!$I:$M,5,FALSE)*$D374)</f>
        <v>5</v>
      </c>
      <c r="H374">
        <f>VLOOKUP(B374,菜品数据!$H:$I,2,FALSE)</f>
        <v>4</v>
      </c>
      <c r="I374">
        <f>VLOOKUP(D374,数据导入!$P$3:$Q$9,2,FALSE)</f>
        <v>1</v>
      </c>
      <c r="J374" t="str">
        <f>VLOOKUP(B374,菜品输入!A:V,3,FALSE)&amp;","&amp;VLOOKUP(B374,菜品输入!A:V,8,FALSE)&amp;";"&amp;VLOOKUP(B374,菜品输入!A:V,4,FALSE)&amp;","&amp;VLOOKUP(B374,菜品输入!A:V,8,FALSE)&amp;";"&amp;VLOOKUP(B374,菜品输入!A:V,5,FALSE)&amp;","&amp;VLOOKUP(B374,菜品输入!A:V,8,FALSE)&amp;";"&amp;VLOOKUP(B374,菜品输入!A:V,6,FALSE)&amp;","&amp;VLOOKUP(B374,菜品输入!A:V,8,FALSE)&amp;";"&amp;VLOOKUP(B374,菜品输入!A:V,7,FALSE)&amp;","&amp;VLOOKUP(B374,菜品输入!A:V,8,FALSE)</f>
        <v>101010,5;102010,5;103010,5;104010,5;105010,5</v>
      </c>
    </row>
    <row r="375" spans="1:10">
      <c r="A375">
        <v>374</v>
      </c>
      <c r="B375">
        <f t="shared" si="23"/>
        <v>32</v>
      </c>
      <c r="C375">
        <f t="shared" si="22"/>
        <v>1</v>
      </c>
      <c r="D375">
        <f t="shared" si="20"/>
        <v>2</v>
      </c>
      <c r="E375" t="str">
        <f>IF(C375=1,VLOOKUP(B375,数据导入!$B:$F,2,FALSE)&amp;","&amp;VLOOKUP(B375,数据导入!$B:$F,3,FALSE)*$D375,VLOOKUP(B375,数据导入!$I:$M,2,FALSE)&amp;","&amp;VLOOKUP(B375,数据导入!$I:$M,3,FALSE)*$D375)</f>
        <v>30006,20</v>
      </c>
      <c r="F375">
        <f>IF(D375=1,VLOOKUP(C375,数据导入!$B:$F,4,FALSE)*$D375,VLOOKUP(C375,数据导入!$I:$M,4,FALSE)*$D375)</f>
        <v>140</v>
      </c>
      <c r="G375">
        <f>IF(E375=1,VLOOKUP(D375,数据导入!$B:$F,5,FALSE)*$D375,VLOOKUP(D375,数据导入!$I:$M,5,FALSE)*$D375)</f>
        <v>10</v>
      </c>
      <c r="H375">
        <f>VLOOKUP(B375,菜品数据!$H:$I,2,FALSE)</f>
        <v>4</v>
      </c>
      <c r="I375" t="str">
        <f>VLOOKUP(D375,数据导入!$P$3:$Q$9,2,FALSE)</f>
        <v>1,2</v>
      </c>
      <c r="J375" t="str">
        <f>VLOOKUP(B375,菜品输入!A:V,3,FALSE)&amp;","&amp;VLOOKUP(B375,菜品输入!A:V,8,FALSE)&amp;";"&amp;VLOOKUP(B375,菜品输入!A:V,4,FALSE)&amp;","&amp;VLOOKUP(B375,菜品输入!A:V,8,FALSE)&amp;";"&amp;VLOOKUP(B375,菜品输入!A:V,5,FALSE)&amp;","&amp;VLOOKUP(B375,菜品输入!A:V,8,FALSE)&amp;";"&amp;VLOOKUP(B375,菜品输入!A:V,6,FALSE)&amp;","&amp;VLOOKUP(B375,菜品输入!A:V,8,FALSE)&amp;";"&amp;VLOOKUP(B375,菜品输入!A:V,7,FALSE)&amp;","&amp;VLOOKUP(B375,菜品输入!A:V,8,FALSE)</f>
        <v>101010,5;102010,5;103010,5;104010,5;105010,5</v>
      </c>
    </row>
    <row r="376" spans="1:10">
      <c r="A376">
        <v>375</v>
      </c>
      <c r="B376">
        <f t="shared" si="23"/>
        <v>32</v>
      </c>
      <c r="C376">
        <f t="shared" si="22"/>
        <v>1</v>
      </c>
      <c r="D376">
        <f t="shared" si="20"/>
        <v>3</v>
      </c>
      <c r="E376" t="str">
        <f>IF(C376=1,VLOOKUP(B376,数据导入!$B:$F,2,FALSE)&amp;","&amp;VLOOKUP(B376,数据导入!$B:$F,3,FALSE)*$D376,VLOOKUP(B376,数据导入!$I:$M,2,FALSE)&amp;","&amp;VLOOKUP(B376,数据导入!$I:$M,3,FALSE)*$D376)</f>
        <v>30006,30</v>
      </c>
      <c r="F376">
        <f>IF(D376=1,VLOOKUP(C376,数据导入!$B:$F,4,FALSE)*$D376,VLOOKUP(C376,数据导入!$I:$M,4,FALSE)*$D376)</f>
        <v>210</v>
      </c>
      <c r="G376">
        <f>IF(E376=1,VLOOKUP(D376,数据导入!$B:$F,5,FALSE)*$D376,VLOOKUP(D376,数据导入!$I:$M,5,FALSE)*$D376)</f>
        <v>30</v>
      </c>
      <c r="H376">
        <f>VLOOKUP(B376,菜品数据!$H:$I,2,FALSE)</f>
        <v>4</v>
      </c>
      <c r="I376" t="str">
        <f>VLOOKUP(D376,数据导入!$P$3:$Q$9,2,FALSE)</f>
        <v>2,3</v>
      </c>
      <c r="J376" t="str">
        <f>VLOOKUP(B376,菜品输入!A:V,3,FALSE)&amp;","&amp;VLOOKUP(B376,菜品输入!A:V,8,FALSE)&amp;";"&amp;VLOOKUP(B376,菜品输入!A:V,4,FALSE)&amp;","&amp;VLOOKUP(B376,菜品输入!A:V,8,FALSE)&amp;";"&amp;VLOOKUP(B376,菜品输入!A:V,5,FALSE)&amp;","&amp;VLOOKUP(B376,菜品输入!A:V,8,FALSE)&amp;";"&amp;VLOOKUP(B376,菜品输入!A:V,6,FALSE)&amp;","&amp;VLOOKUP(B376,菜品输入!A:V,8,FALSE)&amp;";"&amp;VLOOKUP(B376,菜品输入!A:V,7,FALSE)&amp;","&amp;VLOOKUP(B376,菜品输入!A:V,8,FALSE)</f>
        <v>101010,5;102010,5;103010,5;104010,5;105010,5</v>
      </c>
    </row>
    <row r="377" spans="1:10">
      <c r="A377">
        <v>376</v>
      </c>
      <c r="B377">
        <f t="shared" si="23"/>
        <v>32</v>
      </c>
      <c r="C377">
        <f t="shared" si="22"/>
        <v>1</v>
      </c>
      <c r="D377">
        <f t="shared" si="20"/>
        <v>4</v>
      </c>
      <c r="E377" t="str">
        <f>IF(C377=1,VLOOKUP(B377,数据导入!$B:$F,2,FALSE)&amp;","&amp;VLOOKUP(B377,数据导入!$B:$F,3,FALSE)*$D377,VLOOKUP(B377,数据导入!$I:$M,2,FALSE)&amp;","&amp;VLOOKUP(B377,数据导入!$I:$M,3,FALSE)*$D377)</f>
        <v>30006,40</v>
      </c>
      <c r="F377">
        <f>IF(D377=1,VLOOKUP(C377,数据导入!$B:$F,4,FALSE)*$D377,VLOOKUP(C377,数据导入!$I:$M,4,FALSE)*$D377)</f>
        <v>280</v>
      </c>
      <c r="G377">
        <f>IF(E377=1,VLOOKUP(D377,数据导入!$B:$F,5,FALSE)*$D377,VLOOKUP(D377,数据导入!$I:$M,5,FALSE)*$D377)</f>
        <v>40</v>
      </c>
      <c r="H377">
        <f>VLOOKUP(B377,菜品数据!$H:$I,2,FALSE)</f>
        <v>4</v>
      </c>
      <c r="I377" t="str">
        <f>VLOOKUP(D377,数据导入!$P$3:$Q$9,2,FALSE)</f>
        <v>3,4</v>
      </c>
      <c r="J377" t="str">
        <f>VLOOKUP(B377,菜品输入!A:V,3,FALSE)&amp;","&amp;VLOOKUP(B377,菜品输入!A:V,8,FALSE)&amp;";"&amp;VLOOKUP(B377,菜品输入!A:V,4,FALSE)&amp;","&amp;VLOOKUP(B377,菜品输入!A:V,8,FALSE)&amp;";"&amp;VLOOKUP(B377,菜品输入!A:V,5,FALSE)&amp;","&amp;VLOOKUP(B377,菜品输入!A:V,8,FALSE)&amp;";"&amp;VLOOKUP(B377,菜品输入!A:V,6,FALSE)&amp;","&amp;VLOOKUP(B377,菜品输入!A:V,8,FALSE)&amp;";"&amp;VLOOKUP(B377,菜品输入!A:V,7,FALSE)&amp;","&amp;VLOOKUP(B377,菜品输入!A:V,8,FALSE)</f>
        <v>101010,5;102010,5;103010,5;104010,5;105010,5</v>
      </c>
    </row>
    <row r="378" spans="1:10">
      <c r="A378">
        <v>377</v>
      </c>
      <c r="B378">
        <f t="shared" si="23"/>
        <v>32</v>
      </c>
      <c r="C378">
        <f t="shared" si="22"/>
        <v>1</v>
      </c>
      <c r="D378">
        <f t="shared" si="20"/>
        <v>5</v>
      </c>
      <c r="E378" t="str">
        <f>IF(C378=1,VLOOKUP(B378,数据导入!$B:$F,2,FALSE)&amp;","&amp;VLOOKUP(B378,数据导入!$B:$F,3,FALSE)*$D378,VLOOKUP(B378,数据导入!$I:$M,2,FALSE)&amp;","&amp;VLOOKUP(B378,数据导入!$I:$M,3,FALSE)*$D378)</f>
        <v>30006,50</v>
      </c>
      <c r="F378">
        <f>IF(D378=1,VLOOKUP(C378,数据导入!$B:$F,4,FALSE)*$D378,VLOOKUP(C378,数据导入!$I:$M,4,FALSE)*$D378)</f>
        <v>350</v>
      </c>
      <c r="G378">
        <f>IF(E378=1,VLOOKUP(D378,数据导入!$B:$F,5,FALSE)*$D378,VLOOKUP(D378,数据导入!$I:$M,5,FALSE)*$D378)</f>
        <v>50</v>
      </c>
      <c r="H378">
        <f>VLOOKUP(B378,菜品数据!$H:$I,2,FALSE)</f>
        <v>4</v>
      </c>
      <c r="I378" t="str">
        <f>VLOOKUP(D378,数据导入!$P$3:$Q$9,2,FALSE)</f>
        <v>4,5</v>
      </c>
      <c r="J378" t="str">
        <f>VLOOKUP(B378,菜品输入!A:V,3,FALSE)&amp;","&amp;VLOOKUP(B378,菜品输入!A:V,8,FALSE)&amp;";"&amp;VLOOKUP(B378,菜品输入!A:V,4,FALSE)&amp;","&amp;VLOOKUP(B378,菜品输入!A:V,8,FALSE)&amp;";"&amp;VLOOKUP(B378,菜品输入!A:V,5,FALSE)&amp;","&amp;VLOOKUP(B378,菜品输入!A:V,8,FALSE)&amp;";"&amp;VLOOKUP(B378,菜品输入!A:V,6,FALSE)&amp;","&amp;VLOOKUP(B378,菜品输入!A:V,8,FALSE)&amp;";"&amp;VLOOKUP(B378,菜品输入!A:V,7,FALSE)&amp;","&amp;VLOOKUP(B378,菜品输入!A:V,8,FALSE)</f>
        <v>101010,5;102010,5;103010,5;104010,5;105010,5</v>
      </c>
    </row>
    <row r="379" spans="1:10">
      <c r="A379">
        <v>378</v>
      </c>
      <c r="B379">
        <f t="shared" si="23"/>
        <v>32</v>
      </c>
      <c r="C379">
        <f t="shared" si="22"/>
        <v>1</v>
      </c>
      <c r="D379">
        <f t="shared" si="20"/>
        <v>6</v>
      </c>
      <c r="E379" t="str">
        <f>IF(C379=1,VLOOKUP(B379,数据导入!$B:$F,2,FALSE)&amp;","&amp;VLOOKUP(B379,数据导入!$B:$F,3,FALSE)*$D379,VLOOKUP(B379,数据导入!$I:$M,2,FALSE)&amp;","&amp;VLOOKUP(B379,数据导入!$I:$M,3,FALSE)*$D379)</f>
        <v>30006,60</v>
      </c>
      <c r="F379">
        <f>IF(D379=1,VLOOKUP(C379,数据导入!$B:$F,4,FALSE)*$D379,VLOOKUP(C379,数据导入!$I:$M,4,FALSE)*$D379)</f>
        <v>420</v>
      </c>
      <c r="G379">
        <f>IF(E379=1,VLOOKUP(D379,数据导入!$B:$F,5,FALSE)*$D379,VLOOKUP(D379,数据导入!$I:$M,5,FALSE)*$D379)</f>
        <v>60</v>
      </c>
      <c r="H379">
        <f>VLOOKUP(B379,菜品数据!$H:$I,2,FALSE)</f>
        <v>4</v>
      </c>
      <c r="I379" t="str">
        <f>VLOOKUP(D379,数据导入!$P$3:$Q$9,2,FALSE)</f>
        <v>5,6</v>
      </c>
      <c r="J379" t="str">
        <f>VLOOKUP(B379,菜品输入!A:V,3,FALSE)&amp;","&amp;VLOOKUP(B379,菜品输入!A:V,8,FALSE)&amp;";"&amp;VLOOKUP(B379,菜品输入!A:V,4,FALSE)&amp;","&amp;VLOOKUP(B379,菜品输入!A:V,8,FALSE)&amp;";"&amp;VLOOKUP(B379,菜品输入!A:V,5,FALSE)&amp;","&amp;VLOOKUP(B379,菜品输入!A:V,8,FALSE)&amp;";"&amp;VLOOKUP(B379,菜品输入!A:V,6,FALSE)&amp;","&amp;VLOOKUP(B379,菜品输入!A:V,8,FALSE)&amp;";"&amp;VLOOKUP(B379,菜品输入!A:V,7,FALSE)&amp;","&amp;VLOOKUP(B379,菜品输入!A:V,8,FALSE)</f>
        <v>101010,5;102010,5;103010,5;104010,5;105010,5</v>
      </c>
    </row>
    <row r="380" spans="1:10">
      <c r="A380">
        <v>379</v>
      </c>
      <c r="B380">
        <f t="shared" si="23"/>
        <v>32</v>
      </c>
      <c r="C380">
        <f t="shared" si="22"/>
        <v>2</v>
      </c>
      <c r="D380">
        <f t="shared" si="20"/>
        <v>1</v>
      </c>
      <c r="E380" t="str">
        <f>IF(C380=1,VLOOKUP(B380,数据导入!$B:$F,2,FALSE)&amp;","&amp;VLOOKUP(B380,数据导入!$B:$F,3,FALSE)*$D380,VLOOKUP(B380,数据导入!$I:$M,2,FALSE)&amp;","&amp;VLOOKUP(B380,数据导入!$I:$M,3,FALSE)*$D380)</f>
        <v>31006,10</v>
      </c>
      <c r="F380">
        <f>IF(D380=1,VLOOKUP(C380,数据导入!$B:$F,4,FALSE)*$D380,VLOOKUP(C380,数据导入!$I:$M,4,FALSE)*$D380)</f>
        <v>160</v>
      </c>
      <c r="G380">
        <f>IF(E380=1,VLOOKUP(D380,数据导入!$B:$F,5,FALSE)*$D380,VLOOKUP(D380,数据导入!$I:$M,5,FALSE)*$D380)</f>
        <v>5</v>
      </c>
      <c r="H380">
        <f>VLOOKUP(B380,菜品数据!$H:$I,2,FALSE)</f>
        <v>4</v>
      </c>
      <c r="I380">
        <f>VLOOKUP(D380,数据导入!$P$3:$Q$9,2,FALSE)</f>
        <v>1</v>
      </c>
      <c r="J380" t="str">
        <f>VLOOKUP(B380,菜品输入!A:V,3,FALSE)&amp;","&amp;VLOOKUP(B380,菜品输入!A:V,8,FALSE)&amp;";"&amp;VLOOKUP(B380,菜品输入!A:V,4,FALSE)&amp;","&amp;VLOOKUP(B380,菜品输入!A:V,8,FALSE)&amp;";"&amp;VLOOKUP(B380,菜品输入!A:V,5,FALSE)&amp;","&amp;VLOOKUP(B380,菜品输入!A:V,8,FALSE)&amp;";"&amp;VLOOKUP(B380,菜品输入!A:V,6,FALSE)&amp;","&amp;VLOOKUP(B380,菜品输入!A:V,8,FALSE)&amp;";"&amp;VLOOKUP(B380,菜品输入!A:V,7,FALSE)&amp;","&amp;VLOOKUP(B380,菜品输入!A:V,8,FALSE)</f>
        <v>101010,5;102010,5;103010,5;104010,5;105010,5</v>
      </c>
    </row>
    <row r="381" spans="1:10">
      <c r="A381">
        <v>380</v>
      </c>
      <c r="B381">
        <f t="shared" si="23"/>
        <v>32</v>
      </c>
      <c r="C381">
        <f t="shared" si="22"/>
        <v>2</v>
      </c>
      <c r="D381">
        <f t="shared" si="20"/>
        <v>2</v>
      </c>
      <c r="E381" t="str">
        <f>IF(C381=1,VLOOKUP(B381,数据导入!$B:$F,2,FALSE)&amp;","&amp;VLOOKUP(B381,数据导入!$B:$F,3,FALSE)*$D381,VLOOKUP(B381,数据导入!$I:$M,2,FALSE)&amp;","&amp;VLOOKUP(B381,数据导入!$I:$M,3,FALSE)*$D381)</f>
        <v>31006,20</v>
      </c>
      <c r="F381">
        <f>IF(D381=1,VLOOKUP(C381,数据导入!$B:$F,4,FALSE)*$D381,VLOOKUP(C381,数据导入!$I:$M,4,FALSE)*$D381)</f>
        <v>320</v>
      </c>
      <c r="G381">
        <f>IF(E381=1,VLOOKUP(D381,数据导入!$B:$F,5,FALSE)*$D381,VLOOKUP(D381,数据导入!$I:$M,5,FALSE)*$D381)</f>
        <v>10</v>
      </c>
      <c r="H381">
        <f>VLOOKUP(B381,菜品数据!$H:$I,2,FALSE)</f>
        <v>4</v>
      </c>
      <c r="I381" t="str">
        <f>VLOOKUP(D381,数据导入!$P$3:$Q$9,2,FALSE)</f>
        <v>1,2</v>
      </c>
      <c r="J381" t="str">
        <f>VLOOKUP(B381,菜品输入!A:V,3,FALSE)&amp;","&amp;VLOOKUP(B381,菜品输入!A:V,8,FALSE)&amp;";"&amp;VLOOKUP(B381,菜品输入!A:V,4,FALSE)&amp;","&amp;VLOOKUP(B381,菜品输入!A:V,8,FALSE)&amp;";"&amp;VLOOKUP(B381,菜品输入!A:V,5,FALSE)&amp;","&amp;VLOOKUP(B381,菜品输入!A:V,8,FALSE)&amp;";"&amp;VLOOKUP(B381,菜品输入!A:V,6,FALSE)&amp;","&amp;VLOOKUP(B381,菜品输入!A:V,8,FALSE)&amp;";"&amp;VLOOKUP(B381,菜品输入!A:V,7,FALSE)&amp;","&amp;VLOOKUP(B381,菜品输入!A:V,8,FALSE)</f>
        <v>101010,5;102010,5;103010,5;104010,5;105010,5</v>
      </c>
    </row>
    <row r="382" spans="1:10">
      <c r="A382">
        <v>381</v>
      </c>
      <c r="B382">
        <f t="shared" si="23"/>
        <v>32</v>
      </c>
      <c r="C382">
        <f t="shared" si="22"/>
        <v>2</v>
      </c>
      <c r="D382">
        <f t="shared" si="20"/>
        <v>3</v>
      </c>
      <c r="E382" t="str">
        <f>IF(C382=1,VLOOKUP(B382,数据导入!$B:$F,2,FALSE)&amp;","&amp;VLOOKUP(B382,数据导入!$B:$F,3,FALSE)*$D382,VLOOKUP(B382,数据导入!$I:$M,2,FALSE)&amp;","&amp;VLOOKUP(B382,数据导入!$I:$M,3,FALSE)*$D382)</f>
        <v>31006,30</v>
      </c>
      <c r="F382">
        <f>IF(D382=1,VLOOKUP(C382,数据导入!$B:$F,4,FALSE)*$D382,VLOOKUP(C382,数据导入!$I:$M,4,FALSE)*$D382)</f>
        <v>480</v>
      </c>
      <c r="G382">
        <f>IF(E382=1,VLOOKUP(D382,数据导入!$B:$F,5,FALSE)*$D382,VLOOKUP(D382,数据导入!$I:$M,5,FALSE)*$D382)</f>
        <v>30</v>
      </c>
      <c r="H382">
        <f>VLOOKUP(B382,菜品数据!$H:$I,2,FALSE)</f>
        <v>4</v>
      </c>
      <c r="I382" t="str">
        <f>VLOOKUP(D382,数据导入!$P$3:$Q$9,2,FALSE)</f>
        <v>2,3</v>
      </c>
      <c r="J382" t="str">
        <f>VLOOKUP(B382,菜品输入!A:V,3,FALSE)&amp;","&amp;VLOOKUP(B382,菜品输入!A:V,8,FALSE)&amp;";"&amp;VLOOKUP(B382,菜品输入!A:V,4,FALSE)&amp;","&amp;VLOOKUP(B382,菜品输入!A:V,8,FALSE)&amp;";"&amp;VLOOKUP(B382,菜品输入!A:V,5,FALSE)&amp;","&amp;VLOOKUP(B382,菜品输入!A:V,8,FALSE)&amp;";"&amp;VLOOKUP(B382,菜品输入!A:V,6,FALSE)&amp;","&amp;VLOOKUP(B382,菜品输入!A:V,8,FALSE)&amp;";"&amp;VLOOKUP(B382,菜品输入!A:V,7,FALSE)&amp;","&amp;VLOOKUP(B382,菜品输入!A:V,8,FALSE)</f>
        <v>101010,5;102010,5;103010,5;104010,5;105010,5</v>
      </c>
    </row>
    <row r="383" spans="1:10">
      <c r="A383">
        <v>382</v>
      </c>
      <c r="B383">
        <f t="shared" ref="B383:B407" si="24">B371+1</f>
        <v>32</v>
      </c>
      <c r="C383">
        <f t="shared" si="22"/>
        <v>2</v>
      </c>
      <c r="D383">
        <f t="shared" si="20"/>
        <v>4</v>
      </c>
      <c r="E383" t="str">
        <f>IF(C383=1,VLOOKUP(B383,数据导入!$B:$F,2,FALSE)&amp;","&amp;VLOOKUP(B383,数据导入!$B:$F,3,FALSE)*$D383,VLOOKUP(B383,数据导入!$I:$M,2,FALSE)&amp;","&amp;VLOOKUP(B383,数据导入!$I:$M,3,FALSE)*$D383)</f>
        <v>31006,40</v>
      </c>
      <c r="F383">
        <f>IF(D383=1,VLOOKUP(C383,数据导入!$B:$F,4,FALSE)*$D383,VLOOKUP(C383,数据导入!$I:$M,4,FALSE)*$D383)</f>
        <v>640</v>
      </c>
      <c r="G383">
        <f>IF(E383=1,VLOOKUP(D383,数据导入!$B:$F,5,FALSE)*$D383,VLOOKUP(D383,数据导入!$I:$M,5,FALSE)*$D383)</f>
        <v>40</v>
      </c>
      <c r="H383">
        <f>VLOOKUP(B383,菜品数据!$H:$I,2,FALSE)</f>
        <v>4</v>
      </c>
      <c r="I383" t="str">
        <f>VLOOKUP(D383,数据导入!$P$3:$Q$9,2,FALSE)</f>
        <v>3,4</v>
      </c>
      <c r="J383" t="str">
        <f>VLOOKUP(B383,菜品输入!A:V,3,FALSE)&amp;","&amp;VLOOKUP(B383,菜品输入!A:V,8,FALSE)&amp;";"&amp;VLOOKUP(B383,菜品输入!A:V,4,FALSE)&amp;","&amp;VLOOKUP(B383,菜品输入!A:V,8,FALSE)&amp;";"&amp;VLOOKUP(B383,菜品输入!A:V,5,FALSE)&amp;","&amp;VLOOKUP(B383,菜品输入!A:V,8,FALSE)&amp;";"&amp;VLOOKUP(B383,菜品输入!A:V,6,FALSE)&amp;","&amp;VLOOKUP(B383,菜品输入!A:V,8,FALSE)&amp;";"&amp;VLOOKUP(B383,菜品输入!A:V,7,FALSE)&amp;","&amp;VLOOKUP(B383,菜品输入!A:V,8,FALSE)</f>
        <v>101010,5;102010,5;103010,5;104010,5;105010,5</v>
      </c>
    </row>
    <row r="384" spans="1:10">
      <c r="A384">
        <v>383</v>
      </c>
      <c r="B384">
        <f t="shared" si="24"/>
        <v>32</v>
      </c>
      <c r="C384">
        <f t="shared" si="22"/>
        <v>2</v>
      </c>
      <c r="D384">
        <f t="shared" si="20"/>
        <v>5</v>
      </c>
      <c r="E384" t="str">
        <f>IF(C384=1,VLOOKUP(B384,数据导入!$B:$F,2,FALSE)&amp;","&amp;VLOOKUP(B384,数据导入!$B:$F,3,FALSE)*$D384,VLOOKUP(B384,数据导入!$I:$M,2,FALSE)&amp;","&amp;VLOOKUP(B384,数据导入!$I:$M,3,FALSE)*$D384)</f>
        <v>31006,50</v>
      </c>
      <c r="F384">
        <f>IF(D384=1,VLOOKUP(C384,数据导入!$B:$F,4,FALSE)*$D384,VLOOKUP(C384,数据导入!$I:$M,4,FALSE)*$D384)</f>
        <v>800</v>
      </c>
      <c r="G384">
        <f>IF(E384=1,VLOOKUP(D384,数据导入!$B:$F,5,FALSE)*$D384,VLOOKUP(D384,数据导入!$I:$M,5,FALSE)*$D384)</f>
        <v>50</v>
      </c>
      <c r="H384">
        <f>VLOOKUP(B384,菜品数据!$H:$I,2,FALSE)</f>
        <v>4</v>
      </c>
      <c r="I384" t="str">
        <f>VLOOKUP(D384,数据导入!$P$3:$Q$9,2,FALSE)</f>
        <v>4,5</v>
      </c>
      <c r="J384" t="str">
        <f>VLOOKUP(B384,菜品输入!A:V,3,FALSE)&amp;","&amp;VLOOKUP(B384,菜品输入!A:V,8,FALSE)&amp;";"&amp;VLOOKUP(B384,菜品输入!A:V,4,FALSE)&amp;","&amp;VLOOKUP(B384,菜品输入!A:V,8,FALSE)&amp;";"&amp;VLOOKUP(B384,菜品输入!A:V,5,FALSE)&amp;","&amp;VLOOKUP(B384,菜品输入!A:V,8,FALSE)&amp;";"&amp;VLOOKUP(B384,菜品输入!A:V,6,FALSE)&amp;","&amp;VLOOKUP(B384,菜品输入!A:V,8,FALSE)&amp;";"&amp;VLOOKUP(B384,菜品输入!A:V,7,FALSE)&amp;","&amp;VLOOKUP(B384,菜品输入!A:V,8,FALSE)</f>
        <v>101010,5;102010,5;103010,5;104010,5;105010,5</v>
      </c>
    </row>
    <row r="385" spans="1:10">
      <c r="A385">
        <v>384</v>
      </c>
      <c r="B385">
        <f t="shared" si="24"/>
        <v>32</v>
      </c>
      <c r="C385">
        <f t="shared" si="22"/>
        <v>2</v>
      </c>
      <c r="D385">
        <f t="shared" si="20"/>
        <v>6</v>
      </c>
      <c r="E385" t="str">
        <f>IF(C385=1,VLOOKUP(B385,数据导入!$B:$F,2,FALSE)&amp;","&amp;VLOOKUP(B385,数据导入!$B:$F,3,FALSE)*$D385,VLOOKUP(B385,数据导入!$I:$M,2,FALSE)&amp;","&amp;VLOOKUP(B385,数据导入!$I:$M,3,FALSE)*$D385)</f>
        <v>31006,60</v>
      </c>
      <c r="F385">
        <f>IF(D385=1,VLOOKUP(C385,数据导入!$B:$F,4,FALSE)*$D385,VLOOKUP(C385,数据导入!$I:$M,4,FALSE)*$D385)</f>
        <v>960</v>
      </c>
      <c r="G385">
        <f>IF(E385=1,VLOOKUP(D385,数据导入!$B:$F,5,FALSE)*$D385,VLOOKUP(D385,数据导入!$I:$M,5,FALSE)*$D385)</f>
        <v>60</v>
      </c>
      <c r="H385">
        <f>VLOOKUP(B385,菜品数据!$H:$I,2,FALSE)</f>
        <v>4</v>
      </c>
      <c r="I385" t="str">
        <f>VLOOKUP(D385,数据导入!$P$3:$Q$9,2,FALSE)</f>
        <v>5,6</v>
      </c>
      <c r="J385" t="str">
        <f>VLOOKUP(B385,菜品输入!A:V,3,FALSE)&amp;","&amp;VLOOKUP(B385,菜品输入!A:V,8,FALSE)&amp;";"&amp;VLOOKUP(B385,菜品输入!A:V,4,FALSE)&amp;","&amp;VLOOKUP(B385,菜品输入!A:V,8,FALSE)&amp;";"&amp;VLOOKUP(B385,菜品输入!A:V,5,FALSE)&amp;","&amp;VLOOKUP(B385,菜品输入!A:V,8,FALSE)&amp;";"&amp;VLOOKUP(B385,菜品输入!A:V,6,FALSE)&amp;","&amp;VLOOKUP(B385,菜品输入!A:V,8,FALSE)&amp;";"&amp;VLOOKUP(B385,菜品输入!A:V,7,FALSE)&amp;","&amp;VLOOKUP(B385,菜品输入!A:V,8,FALSE)</f>
        <v>101010,5;102010,5;103010,5;104010,5;105010,5</v>
      </c>
    </row>
    <row r="386" spans="1:10">
      <c r="A386">
        <v>385</v>
      </c>
      <c r="B386">
        <f t="shared" si="24"/>
        <v>33</v>
      </c>
      <c r="C386">
        <f t="shared" si="22"/>
        <v>1</v>
      </c>
      <c r="D386">
        <f t="shared" si="20"/>
        <v>1</v>
      </c>
      <c r="E386" t="str">
        <f>IF(C386=1,VLOOKUP(B386,数据导入!$B:$F,2,FALSE)&amp;","&amp;VLOOKUP(B386,数据导入!$B:$F,3,FALSE)*$D386,VLOOKUP(B386,数据导入!$I:$M,2,FALSE)&amp;","&amp;VLOOKUP(B386,数据导入!$I:$M,3,FALSE)*$D386)</f>
        <v>30006,11</v>
      </c>
      <c r="F386">
        <f>IF(D386=1,VLOOKUP(C386,数据导入!$B:$F,4,FALSE)*$D386,VLOOKUP(C386,数据导入!$I:$M,4,FALSE)*$D386)</f>
        <v>70</v>
      </c>
      <c r="G386">
        <f>IF(E386=1,VLOOKUP(D386,数据导入!$B:$F,5,FALSE)*$D386,VLOOKUP(D386,数据导入!$I:$M,5,FALSE)*$D386)</f>
        <v>5</v>
      </c>
      <c r="H386">
        <f>VLOOKUP(B386,菜品数据!$H:$I,2,FALSE)</f>
        <v>4</v>
      </c>
      <c r="I386">
        <f>VLOOKUP(D386,数据导入!$P$3:$Q$9,2,FALSE)</f>
        <v>1</v>
      </c>
      <c r="J386" t="str">
        <f>VLOOKUP(B386,菜品输入!A:V,3,FALSE)&amp;","&amp;VLOOKUP(B386,菜品输入!A:V,8,FALSE)&amp;";"&amp;VLOOKUP(B386,菜品输入!A:V,4,FALSE)&amp;","&amp;VLOOKUP(B386,菜品输入!A:V,8,FALSE)&amp;";"&amp;VLOOKUP(B386,菜品输入!A:V,5,FALSE)&amp;","&amp;VLOOKUP(B386,菜品输入!A:V,8,FALSE)&amp;";"&amp;VLOOKUP(B386,菜品输入!A:V,6,FALSE)&amp;","&amp;VLOOKUP(B386,菜品输入!A:V,8,FALSE)&amp;";"&amp;VLOOKUP(B386,菜品输入!A:V,7,FALSE)&amp;","&amp;VLOOKUP(B386,菜品输入!A:V,8,FALSE)</f>
        <v>101010,5;102010,5;103010,5;104010,5;105010,5</v>
      </c>
    </row>
    <row r="387" spans="1:10">
      <c r="A387">
        <v>386</v>
      </c>
      <c r="B387">
        <f t="shared" si="24"/>
        <v>33</v>
      </c>
      <c r="C387">
        <f t="shared" si="22"/>
        <v>1</v>
      </c>
      <c r="D387">
        <f t="shared" si="20"/>
        <v>2</v>
      </c>
      <c r="E387" t="str">
        <f>IF(C387=1,VLOOKUP(B387,数据导入!$B:$F,2,FALSE)&amp;","&amp;VLOOKUP(B387,数据导入!$B:$F,3,FALSE)*$D387,VLOOKUP(B387,数据导入!$I:$M,2,FALSE)&amp;","&amp;VLOOKUP(B387,数据导入!$I:$M,3,FALSE)*$D387)</f>
        <v>30006,22</v>
      </c>
      <c r="F387">
        <f>IF(D387=1,VLOOKUP(C387,数据导入!$B:$F,4,FALSE)*$D387,VLOOKUP(C387,数据导入!$I:$M,4,FALSE)*$D387)</f>
        <v>140</v>
      </c>
      <c r="G387">
        <f>IF(E387=1,VLOOKUP(D387,数据导入!$B:$F,5,FALSE)*$D387,VLOOKUP(D387,数据导入!$I:$M,5,FALSE)*$D387)</f>
        <v>10</v>
      </c>
      <c r="H387">
        <f>VLOOKUP(B387,菜品数据!$H:$I,2,FALSE)</f>
        <v>4</v>
      </c>
      <c r="I387" t="str">
        <f>VLOOKUP(D387,数据导入!$P$3:$Q$9,2,FALSE)</f>
        <v>1,2</v>
      </c>
      <c r="J387" t="str">
        <f>VLOOKUP(B387,菜品输入!A:V,3,FALSE)&amp;","&amp;VLOOKUP(B387,菜品输入!A:V,8,FALSE)&amp;";"&amp;VLOOKUP(B387,菜品输入!A:V,4,FALSE)&amp;","&amp;VLOOKUP(B387,菜品输入!A:V,8,FALSE)&amp;";"&amp;VLOOKUP(B387,菜品输入!A:V,5,FALSE)&amp;","&amp;VLOOKUP(B387,菜品输入!A:V,8,FALSE)&amp;";"&amp;VLOOKUP(B387,菜品输入!A:V,6,FALSE)&amp;","&amp;VLOOKUP(B387,菜品输入!A:V,8,FALSE)&amp;";"&amp;VLOOKUP(B387,菜品输入!A:V,7,FALSE)&amp;","&amp;VLOOKUP(B387,菜品输入!A:V,8,FALSE)</f>
        <v>101010,5;102010,5;103010,5;104010,5;105010,5</v>
      </c>
    </row>
    <row r="388" spans="1:10">
      <c r="A388">
        <v>387</v>
      </c>
      <c r="B388">
        <f t="shared" si="24"/>
        <v>33</v>
      </c>
      <c r="C388">
        <f t="shared" si="22"/>
        <v>1</v>
      </c>
      <c r="D388">
        <f t="shared" si="20"/>
        <v>3</v>
      </c>
      <c r="E388" t="str">
        <f>IF(C388=1,VLOOKUP(B388,数据导入!$B:$F,2,FALSE)&amp;","&amp;VLOOKUP(B388,数据导入!$B:$F,3,FALSE)*$D388,VLOOKUP(B388,数据导入!$I:$M,2,FALSE)&amp;","&amp;VLOOKUP(B388,数据导入!$I:$M,3,FALSE)*$D388)</f>
        <v>30006,33</v>
      </c>
      <c r="F388">
        <f>IF(D388=1,VLOOKUP(C388,数据导入!$B:$F,4,FALSE)*$D388,VLOOKUP(C388,数据导入!$I:$M,4,FALSE)*$D388)</f>
        <v>210</v>
      </c>
      <c r="G388">
        <f>IF(E388=1,VLOOKUP(D388,数据导入!$B:$F,5,FALSE)*$D388,VLOOKUP(D388,数据导入!$I:$M,5,FALSE)*$D388)</f>
        <v>30</v>
      </c>
      <c r="H388">
        <f>VLOOKUP(B388,菜品数据!$H:$I,2,FALSE)</f>
        <v>4</v>
      </c>
      <c r="I388" t="str">
        <f>VLOOKUP(D388,数据导入!$P$3:$Q$9,2,FALSE)</f>
        <v>2,3</v>
      </c>
      <c r="J388" t="str">
        <f>VLOOKUP(B388,菜品输入!A:V,3,FALSE)&amp;","&amp;VLOOKUP(B388,菜品输入!A:V,8,FALSE)&amp;";"&amp;VLOOKUP(B388,菜品输入!A:V,4,FALSE)&amp;","&amp;VLOOKUP(B388,菜品输入!A:V,8,FALSE)&amp;";"&amp;VLOOKUP(B388,菜品输入!A:V,5,FALSE)&amp;","&amp;VLOOKUP(B388,菜品输入!A:V,8,FALSE)&amp;";"&amp;VLOOKUP(B388,菜品输入!A:V,6,FALSE)&amp;","&amp;VLOOKUP(B388,菜品输入!A:V,8,FALSE)&amp;";"&amp;VLOOKUP(B388,菜品输入!A:V,7,FALSE)&amp;","&amp;VLOOKUP(B388,菜品输入!A:V,8,FALSE)</f>
        <v>101010,5;102010,5;103010,5;104010,5;105010,5</v>
      </c>
    </row>
    <row r="389" spans="1:10">
      <c r="A389">
        <v>388</v>
      </c>
      <c r="B389">
        <f t="shared" si="24"/>
        <v>33</v>
      </c>
      <c r="C389">
        <f t="shared" si="22"/>
        <v>1</v>
      </c>
      <c r="D389">
        <f t="shared" si="20"/>
        <v>4</v>
      </c>
      <c r="E389" t="str">
        <f>IF(C389=1,VLOOKUP(B389,数据导入!$B:$F,2,FALSE)&amp;","&amp;VLOOKUP(B389,数据导入!$B:$F,3,FALSE)*$D389,VLOOKUP(B389,数据导入!$I:$M,2,FALSE)&amp;","&amp;VLOOKUP(B389,数据导入!$I:$M,3,FALSE)*$D389)</f>
        <v>30006,44</v>
      </c>
      <c r="F389">
        <f>IF(D389=1,VLOOKUP(C389,数据导入!$B:$F,4,FALSE)*$D389,VLOOKUP(C389,数据导入!$I:$M,4,FALSE)*$D389)</f>
        <v>280</v>
      </c>
      <c r="G389">
        <f>IF(E389=1,VLOOKUP(D389,数据导入!$B:$F,5,FALSE)*$D389,VLOOKUP(D389,数据导入!$I:$M,5,FALSE)*$D389)</f>
        <v>40</v>
      </c>
      <c r="H389">
        <f>VLOOKUP(B389,菜品数据!$H:$I,2,FALSE)</f>
        <v>4</v>
      </c>
      <c r="I389" t="str">
        <f>VLOOKUP(D389,数据导入!$P$3:$Q$9,2,FALSE)</f>
        <v>3,4</v>
      </c>
      <c r="J389" t="str">
        <f>VLOOKUP(B389,菜品输入!A:V,3,FALSE)&amp;","&amp;VLOOKUP(B389,菜品输入!A:V,8,FALSE)&amp;";"&amp;VLOOKUP(B389,菜品输入!A:V,4,FALSE)&amp;","&amp;VLOOKUP(B389,菜品输入!A:V,8,FALSE)&amp;";"&amp;VLOOKUP(B389,菜品输入!A:V,5,FALSE)&amp;","&amp;VLOOKUP(B389,菜品输入!A:V,8,FALSE)&amp;";"&amp;VLOOKUP(B389,菜品输入!A:V,6,FALSE)&amp;","&amp;VLOOKUP(B389,菜品输入!A:V,8,FALSE)&amp;";"&amp;VLOOKUP(B389,菜品输入!A:V,7,FALSE)&amp;","&amp;VLOOKUP(B389,菜品输入!A:V,8,FALSE)</f>
        <v>101010,5;102010,5;103010,5;104010,5;105010,5</v>
      </c>
    </row>
    <row r="390" spans="1:10">
      <c r="A390">
        <v>389</v>
      </c>
      <c r="B390">
        <f t="shared" si="24"/>
        <v>33</v>
      </c>
      <c r="C390">
        <f t="shared" si="22"/>
        <v>1</v>
      </c>
      <c r="D390">
        <f t="shared" si="20"/>
        <v>5</v>
      </c>
      <c r="E390" t="str">
        <f>IF(C390=1,VLOOKUP(B390,数据导入!$B:$F,2,FALSE)&amp;","&amp;VLOOKUP(B390,数据导入!$B:$F,3,FALSE)*$D390,VLOOKUP(B390,数据导入!$I:$M,2,FALSE)&amp;","&amp;VLOOKUP(B390,数据导入!$I:$M,3,FALSE)*$D390)</f>
        <v>30006,55</v>
      </c>
      <c r="F390">
        <f>IF(D390=1,VLOOKUP(C390,数据导入!$B:$F,4,FALSE)*$D390,VLOOKUP(C390,数据导入!$I:$M,4,FALSE)*$D390)</f>
        <v>350</v>
      </c>
      <c r="G390">
        <f>IF(E390=1,VLOOKUP(D390,数据导入!$B:$F,5,FALSE)*$D390,VLOOKUP(D390,数据导入!$I:$M,5,FALSE)*$D390)</f>
        <v>50</v>
      </c>
      <c r="H390">
        <f>VLOOKUP(B390,菜品数据!$H:$I,2,FALSE)</f>
        <v>4</v>
      </c>
      <c r="I390" t="str">
        <f>VLOOKUP(D390,数据导入!$P$3:$Q$9,2,FALSE)</f>
        <v>4,5</v>
      </c>
      <c r="J390" t="str">
        <f>VLOOKUP(B390,菜品输入!A:V,3,FALSE)&amp;","&amp;VLOOKUP(B390,菜品输入!A:V,8,FALSE)&amp;";"&amp;VLOOKUP(B390,菜品输入!A:V,4,FALSE)&amp;","&amp;VLOOKUP(B390,菜品输入!A:V,8,FALSE)&amp;";"&amp;VLOOKUP(B390,菜品输入!A:V,5,FALSE)&amp;","&amp;VLOOKUP(B390,菜品输入!A:V,8,FALSE)&amp;";"&amp;VLOOKUP(B390,菜品输入!A:V,6,FALSE)&amp;","&amp;VLOOKUP(B390,菜品输入!A:V,8,FALSE)&amp;";"&amp;VLOOKUP(B390,菜品输入!A:V,7,FALSE)&amp;","&amp;VLOOKUP(B390,菜品输入!A:V,8,FALSE)</f>
        <v>101010,5;102010,5;103010,5;104010,5;105010,5</v>
      </c>
    </row>
    <row r="391" spans="1:10">
      <c r="A391">
        <v>390</v>
      </c>
      <c r="B391">
        <f t="shared" si="24"/>
        <v>33</v>
      </c>
      <c r="C391">
        <f t="shared" si="22"/>
        <v>1</v>
      </c>
      <c r="D391">
        <f t="shared" si="20"/>
        <v>6</v>
      </c>
      <c r="E391" t="str">
        <f>IF(C391=1,VLOOKUP(B391,数据导入!$B:$F,2,FALSE)&amp;","&amp;VLOOKUP(B391,数据导入!$B:$F,3,FALSE)*$D391,VLOOKUP(B391,数据导入!$I:$M,2,FALSE)&amp;","&amp;VLOOKUP(B391,数据导入!$I:$M,3,FALSE)*$D391)</f>
        <v>30006,66</v>
      </c>
      <c r="F391">
        <f>IF(D391=1,VLOOKUP(C391,数据导入!$B:$F,4,FALSE)*$D391,VLOOKUP(C391,数据导入!$I:$M,4,FALSE)*$D391)</f>
        <v>420</v>
      </c>
      <c r="G391">
        <f>IF(E391=1,VLOOKUP(D391,数据导入!$B:$F,5,FALSE)*$D391,VLOOKUP(D391,数据导入!$I:$M,5,FALSE)*$D391)</f>
        <v>60</v>
      </c>
      <c r="H391">
        <f>VLOOKUP(B391,菜品数据!$H:$I,2,FALSE)</f>
        <v>4</v>
      </c>
      <c r="I391" t="str">
        <f>VLOOKUP(D391,数据导入!$P$3:$Q$9,2,FALSE)</f>
        <v>5,6</v>
      </c>
      <c r="J391" t="str">
        <f>VLOOKUP(B391,菜品输入!A:V,3,FALSE)&amp;","&amp;VLOOKUP(B391,菜品输入!A:V,8,FALSE)&amp;";"&amp;VLOOKUP(B391,菜品输入!A:V,4,FALSE)&amp;","&amp;VLOOKUP(B391,菜品输入!A:V,8,FALSE)&amp;";"&amp;VLOOKUP(B391,菜品输入!A:V,5,FALSE)&amp;","&amp;VLOOKUP(B391,菜品输入!A:V,8,FALSE)&amp;";"&amp;VLOOKUP(B391,菜品输入!A:V,6,FALSE)&amp;","&amp;VLOOKUP(B391,菜品输入!A:V,8,FALSE)&amp;";"&amp;VLOOKUP(B391,菜品输入!A:V,7,FALSE)&amp;","&amp;VLOOKUP(B391,菜品输入!A:V,8,FALSE)</f>
        <v>101010,5;102010,5;103010,5;104010,5;105010,5</v>
      </c>
    </row>
    <row r="392" spans="1:10">
      <c r="A392">
        <v>391</v>
      </c>
      <c r="B392">
        <f t="shared" si="24"/>
        <v>33</v>
      </c>
      <c r="C392">
        <f t="shared" si="22"/>
        <v>2</v>
      </c>
      <c r="D392">
        <f t="shared" si="20"/>
        <v>1</v>
      </c>
      <c r="E392" t="str">
        <f>IF(C392=1,VLOOKUP(B392,数据导入!$B:$F,2,FALSE)&amp;","&amp;VLOOKUP(B392,数据导入!$B:$F,3,FALSE)*$D392,VLOOKUP(B392,数据导入!$I:$M,2,FALSE)&amp;","&amp;VLOOKUP(B392,数据导入!$I:$M,3,FALSE)*$D392)</f>
        <v>31006,11</v>
      </c>
      <c r="F392">
        <f>IF(D392=1,VLOOKUP(C392,数据导入!$B:$F,4,FALSE)*$D392,VLOOKUP(C392,数据导入!$I:$M,4,FALSE)*$D392)</f>
        <v>160</v>
      </c>
      <c r="G392">
        <f>IF(E392=1,VLOOKUP(D392,数据导入!$B:$F,5,FALSE)*$D392,VLOOKUP(D392,数据导入!$I:$M,5,FALSE)*$D392)</f>
        <v>5</v>
      </c>
      <c r="H392">
        <f>VLOOKUP(B392,菜品数据!$H:$I,2,FALSE)</f>
        <v>4</v>
      </c>
      <c r="I392">
        <f>VLOOKUP(D392,数据导入!$P$3:$Q$9,2,FALSE)</f>
        <v>1</v>
      </c>
      <c r="J392" t="str">
        <f>VLOOKUP(B392,菜品输入!A:V,3,FALSE)&amp;","&amp;VLOOKUP(B392,菜品输入!A:V,8,FALSE)&amp;";"&amp;VLOOKUP(B392,菜品输入!A:V,4,FALSE)&amp;","&amp;VLOOKUP(B392,菜品输入!A:V,8,FALSE)&amp;";"&amp;VLOOKUP(B392,菜品输入!A:V,5,FALSE)&amp;","&amp;VLOOKUP(B392,菜品输入!A:V,8,FALSE)&amp;";"&amp;VLOOKUP(B392,菜品输入!A:V,6,FALSE)&amp;","&amp;VLOOKUP(B392,菜品输入!A:V,8,FALSE)&amp;";"&amp;VLOOKUP(B392,菜品输入!A:V,7,FALSE)&amp;","&amp;VLOOKUP(B392,菜品输入!A:V,8,FALSE)</f>
        <v>101010,5;102010,5;103010,5;104010,5;105010,5</v>
      </c>
    </row>
    <row r="393" spans="1:10">
      <c r="A393">
        <v>392</v>
      </c>
      <c r="B393">
        <f t="shared" si="24"/>
        <v>33</v>
      </c>
      <c r="C393">
        <f t="shared" si="22"/>
        <v>2</v>
      </c>
      <c r="D393">
        <f t="shared" ref="D393:D456" si="25">D387</f>
        <v>2</v>
      </c>
      <c r="E393" t="str">
        <f>IF(C393=1,VLOOKUP(B393,数据导入!$B:$F,2,FALSE)&amp;","&amp;VLOOKUP(B393,数据导入!$B:$F,3,FALSE)*$D393,VLOOKUP(B393,数据导入!$I:$M,2,FALSE)&amp;","&amp;VLOOKUP(B393,数据导入!$I:$M,3,FALSE)*$D393)</f>
        <v>31006,22</v>
      </c>
      <c r="F393">
        <f>IF(D393=1,VLOOKUP(C393,数据导入!$B:$F,4,FALSE)*$D393,VLOOKUP(C393,数据导入!$I:$M,4,FALSE)*$D393)</f>
        <v>320</v>
      </c>
      <c r="G393">
        <f>IF(E393=1,VLOOKUP(D393,数据导入!$B:$F,5,FALSE)*$D393,VLOOKUP(D393,数据导入!$I:$M,5,FALSE)*$D393)</f>
        <v>10</v>
      </c>
      <c r="H393">
        <f>VLOOKUP(B393,菜品数据!$H:$I,2,FALSE)</f>
        <v>4</v>
      </c>
      <c r="I393" t="str">
        <f>VLOOKUP(D393,数据导入!$P$3:$Q$9,2,FALSE)</f>
        <v>1,2</v>
      </c>
      <c r="J393" t="str">
        <f>VLOOKUP(B393,菜品输入!A:V,3,FALSE)&amp;","&amp;VLOOKUP(B393,菜品输入!A:V,8,FALSE)&amp;";"&amp;VLOOKUP(B393,菜品输入!A:V,4,FALSE)&amp;","&amp;VLOOKUP(B393,菜品输入!A:V,8,FALSE)&amp;";"&amp;VLOOKUP(B393,菜品输入!A:V,5,FALSE)&amp;","&amp;VLOOKUP(B393,菜品输入!A:V,8,FALSE)&amp;";"&amp;VLOOKUP(B393,菜品输入!A:V,6,FALSE)&amp;","&amp;VLOOKUP(B393,菜品输入!A:V,8,FALSE)&amp;";"&amp;VLOOKUP(B393,菜品输入!A:V,7,FALSE)&amp;","&amp;VLOOKUP(B393,菜品输入!A:V,8,FALSE)</f>
        <v>101010,5;102010,5;103010,5;104010,5;105010,5</v>
      </c>
    </row>
    <row r="394" spans="1:10">
      <c r="A394">
        <v>393</v>
      </c>
      <c r="B394">
        <f t="shared" si="24"/>
        <v>33</v>
      </c>
      <c r="C394">
        <f t="shared" si="22"/>
        <v>2</v>
      </c>
      <c r="D394">
        <f t="shared" si="25"/>
        <v>3</v>
      </c>
      <c r="E394" t="str">
        <f>IF(C394=1,VLOOKUP(B394,数据导入!$B:$F,2,FALSE)&amp;","&amp;VLOOKUP(B394,数据导入!$B:$F,3,FALSE)*$D394,VLOOKUP(B394,数据导入!$I:$M,2,FALSE)&amp;","&amp;VLOOKUP(B394,数据导入!$I:$M,3,FALSE)*$D394)</f>
        <v>31006,33</v>
      </c>
      <c r="F394">
        <f>IF(D394=1,VLOOKUP(C394,数据导入!$B:$F,4,FALSE)*$D394,VLOOKUP(C394,数据导入!$I:$M,4,FALSE)*$D394)</f>
        <v>480</v>
      </c>
      <c r="G394">
        <f>IF(E394=1,VLOOKUP(D394,数据导入!$B:$F,5,FALSE)*$D394,VLOOKUP(D394,数据导入!$I:$M,5,FALSE)*$D394)</f>
        <v>30</v>
      </c>
      <c r="H394">
        <f>VLOOKUP(B394,菜品数据!$H:$I,2,FALSE)</f>
        <v>4</v>
      </c>
      <c r="I394" t="str">
        <f>VLOOKUP(D394,数据导入!$P$3:$Q$9,2,FALSE)</f>
        <v>2,3</v>
      </c>
      <c r="J394" t="str">
        <f>VLOOKUP(B394,菜品输入!A:V,3,FALSE)&amp;","&amp;VLOOKUP(B394,菜品输入!A:V,8,FALSE)&amp;";"&amp;VLOOKUP(B394,菜品输入!A:V,4,FALSE)&amp;","&amp;VLOOKUP(B394,菜品输入!A:V,8,FALSE)&amp;";"&amp;VLOOKUP(B394,菜品输入!A:V,5,FALSE)&amp;","&amp;VLOOKUP(B394,菜品输入!A:V,8,FALSE)&amp;";"&amp;VLOOKUP(B394,菜品输入!A:V,6,FALSE)&amp;","&amp;VLOOKUP(B394,菜品输入!A:V,8,FALSE)&amp;";"&amp;VLOOKUP(B394,菜品输入!A:V,7,FALSE)&amp;","&amp;VLOOKUP(B394,菜品输入!A:V,8,FALSE)</f>
        <v>101010,5;102010,5;103010,5;104010,5;105010,5</v>
      </c>
    </row>
    <row r="395" spans="1:10">
      <c r="A395">
        <v>394</v>
      </c>
      <c r="B395">
        <f t="shared" si="24"/>
        <v>33</v>
      </c>
      <c r="C395">
        <f t="shared" si="22"/>
        <v>2</v>
      </c>
      <c r="D395">
        <f t="shared" si="25"/>
        <v>4</v>
      </c>
      <c r="E395" t="str">
        <f>IF(C395=1,VLOOKUP(B395,数据导入!$B:$F,2,FALSE)&amp;","&amp;VLOOKUP(B395,数据导入!$B:$F,3,FALSE)*$D395,VLOOKUP(B395,数据导入!$I:$M,2,FALSE)&amp;","&amp;VLOOKUP(B395,数据导入!$I:$M,3,FALSE)*$D395)</f>
        <v>31006,44</v>
      </c>
      <c r="F395">
        <f>IF(D395=1,VLOOKUP(C395,数据导入!$B:$F,4,FALSE)*$D395,VLOOKUP(C395,数据导入!$I:$M,4,FALSE)*$D395)</f>
        <v>640</v>
      </c>
      <c r="G395">
        <f>IF(E395=1,VLOOKUP(D395,数据导入!$B:$F,5,FALSE)*$D395,VLOOKUP(D395,数据导入!$I:$M,5,FALSE)*$D395)</f>
        <v>40</v>
      </c>
      <c r="H395">
        <f>VLOOKUP(B395,菜品数据!$H:$I,2,FALSE)</f>
        <v>4</v>
      </c>
      <c r="I395" t="str">
        <f>VLOOKUP(D395,数据导入!$P$3:$Q$9,2,FALSE)</f>
        <v>3,4</v>
      </c>
      <c r="J395" t="str">
        <f>VLOOKUP(B395,菜品输入!A:V,3,FALSE)&amp;","&amp;VLOOKUP(B395,菜品输入!A:V,8,FALSE)&amp;";"&amp;VLOOKUP(B395,菜品输入!A:V,4,FALSE)&amp;","&amp;VLOOKUP(B395,菜品输入!A:V,8,FALSE)&amp;";"&amp;VLOOKUP(B395,菜品输入!A:V,5,FALSE)&amp;","&amp;VLOOKUP(B395,菜品输入!A:V,8,FALSE)&amp;";"&amp;VLOOKUP(B395,菜品输入!A:V,6,FALSE)&amp;","&amp;VLOOKUP(B395,菜品输入!A:V,8,FALSE)&amp;";"&amp;VLOOKUP(B395,菜品输入!A:V,7,FALSE)&amp;","&amp;VLOOKUP(B395,菜品输入!A:V,8,FALSE)</f>
        <v>101010,5;102010,5;103010,5;104010,5;105010,5</v>
      </c>
    </row>
    <row r="396" spans="1:10">
      <c r="A396">
        <v>395</v>
      </c>
      <c r="B396">
        <f t="shared" si="24"/>
        <v>33</v>
      </c>
      <c r="C396">
        <f t="shared" si="22"/>
        <v>2</v>
      </c>
      <c r="D396">
        <f t="shared" si="25"/>
        <v>5</v>
      </c>
      <c r="E396" t="str">
        <f>IF(C396=1,VLOOKUP(B396,数据导入!$B:$F,2,FALSE)&amp;","&amp;VLOOKUP(B396,数据导入!$B:$F,3,FALSE)*$D396,VLOOKUP(B396,数据导入!$I:$M,2,FALSE)&amp;","&amp;VLOOKUP(B396,数据导入!$I:$M,3,FALSE)*$D396)</f>
        <v>31006,55</v>
      </c>
      <c r="F396">
        <f>IF(D396=1,VLOOKUP(C396,数据导入!$B:$F,4,FALSE)*$D396,VLOOKUP(C396,数据导入!$I:$M,4,FALSE)*$D396)</f>
        <v>800</v>
      </c>
      <c r="G396">
        <f>IF(E396=1,VLOOKUP(D396,数据导入!$B:$F,5,FALSE)*$D396,VLOOKUP(D396,数据导入!$I:$M,5,FALSE)*$D396)</f>
        <v>50</v>
      </c>
      <c r="H396">
        <f>VLOOKUP(B396,菜品数据!$H:$I,2,FALSE)</f>
        <v>4</v>
      </c>
      <c r="I396" t="str">
        <f>VLOOKUP(D396,数据导入!$P$3:$Q$9,2,FALSE)</f>
        <v>4,5</v>
      </c>
      <c r="J396" t="str">
        <f>VLOOKUP(B396,菜品输入!A:V,3,FALSE)&amp;","&amp;VLOOKUP(B396,菜品输入!A:V,8,FALSE)&amp;";"&amp;VLOOKUP(B396,菜品输入!A:V,4,FALSE)&amp;","&amp;VLOOKUP(B396,菜品输入!A:V,8,FALSE)&amp;";"&amp;VLOOKUP(B396,菜品输入!A:V,5,FALSE)&amp;","&amp;VLOOKUP(B396,菜品输入!A:V,8,FALSE)&amp;";"&amp;VLOOKUP(B396,菜品输入!A:V,6,FALSE)&amp;","&amp;VLOOKUP(B396,菜品输入!A:V,8,FALSE)&amp;";"&amp;VLOOKUP(B396,菜品输入!A:V,7,FALSE)&amp;","&amp;VLOOKUP(B396,菜品输入!A:V,8,FALSE)</f>
        <v>101010,5;102010,5;103010,5;104010,5;105010,5</v>
      </c>
    </row>
    <row r="397" spans="1:10">
      <c r="A397">
        <v>396</v>
      </c>
      <c r="B397">
        <f t="shared" si="24"/>
        <v>33</v>
      </c>
      <c r="C397">
        <f t="shared" si="22"/>
        <v>2</v>
      </c>
      <c r="D397">
        <f t="shared" si="25"/>
        <v>6</v>
      </c>
      <c r="E397" t="str">
        <f>IF(C397=1,VLOOKUP(B397,数据导入!$B:$F,2,FALSE)&amp;","&amp;VLOOKUP(B397,数据导入!$B:$F,3,FALSE)*$D397,VLOOKUP(B397,数据导入!$I:$M,2,FALSE)&amp;","&amp;VLOOKUP(B397,数据导入!$I:$M,3,FALSE)*$D397)</f>
        <v>31006,66</v>
      </c>
      <c r="F397">
        <f>IF(D397=1,VLOOKUP(C397,数据导入!$B:$F,4,FALSE)*$D397,VLOOKUP(C397,数据导入!$I:$M,4,FALSE)*$D397)</f>
        <v>960</v>
      </c>
      <c r="G397">
        <f>IF(E397=1,VLOOKUP(D397,数据导入!$B:$F,5,FALSE)*$D397,VLOOKUP(D397,数据导入!$I:$M,5,FALSE)*$D397)</f>
        <v>60</v>
      </c>
      <c r="H397">
        <f>VLOOKUP(B397,菜品数据!$H:$I,2,FALSE)</f>
        <v>4</v>
      </c>
      <c r="I397" t="str">
        <f>VLOOKUP(D397,数据导入!$P$3:$Q$9,2,FALSE)</f>
        <v>5,6</v>
      </c>
      <c r="J397" t="str">
        <f>VLOOKUP(B397,菜品输入!A:V,3,FALSE)&amp;","&amp;VLOOKUP(B397,菜品输入!A:V,8,FALSE)&amp;";"&amp;VLOOKUP(B397,菜品输入!A:V,4,FALSE)&amp;","&amp;VLOOKUP(B397,菜品输入!A:V,8,FALSE)&amp;";"&amp;VLOOKUP(B397,菜品输入!A:V,5,FALSE)&amp;","&amp;VLOOKUP(B397,菜品输入!A:V,8,FALSE)&amp;";"&amp;VLOOKUP(B397,菜品输入!A:V,6,FALSE)&amp;","&amp;VLOOKUP(B397,菜品输入!A:V,8,FALSE)&amp;";"&amp;VLOOKUP(B397,菜品输入!A:V,7,FALSE)&amp;","&amp;VLOOKUP(B397,菜品输入!A:V,8,FALSE)</f>
        <v>101010,5;102010,5;103010,5;104010,5;105010,5</v>
      </c>
    </row>
    <row r="398" spans="1:10">
      <c r="A398">
        <v>397</v>
      </c>
      <c r="B398">
        <f t="shared" si="24"/>
        <v>34</v>
      </c>
      <c r="C398">
        <f t="shared" si="22"/>
        <v>1</v>
      </c>
      <c r="D398">
        <f t="shared" si="25"/>
        <v>1</v>
      </c>
      <c r="E398" t="str">
        <f>IF(C398=1,VLOOKUP(B398,数据导入!$B:$F,2,FALSE)&amp;","&amp;VLOOKUP(B398,数据导入!$B:$F,3,FALSE)*$D398,VLOOKUP(B398,数据导入!$I:$M,2,FALSE)&amp;","&amp;VLOOKUP(B398,数据导入!$I:$M,3,FALSE)*$D398)</f>
        <v>30006,12</v>
      </c>
      <c r="F398">
        <f>IF(D398=1,VLOOKUP(C398,数据导入!$B:$F,4,FALSE)*$D398,VLOOKUP(C398,数据导入!$I:$M,4,FALSE)*$D398)</f>
        <v>70</v>
      </c>
      <c r="G398">
        <f>IF(E398=1,VLOOKUP(D398,数据导入!$B:$F,5,FALSE)*$D398,VLOOKUP(D398,数据导入!$I:$M,5,FALSE)*$D398)</f>
        <v>5</v>
      </c>
      <c r="H398">
        <f>VLOOKUP(B398,菜品数据!$H:$I,2,FALSE)</f>
        <v>4</v>
      </c>
      <c r="I398">
        <f>VLOOKUP(D398,数据导入!$P$3:$Q$9,2,FALSE)</f>
        <v>1</v>
      </c>
      <c r="J398" t="str">
        <f>VLOOKUP(B398,菜品输入!A:V,3,FALSE)&amp;","&amp;VLOOKUP(B398,菜品输入!A:V,8,FALSE)&amp;";"&amp;VLOOKUP(B398,菜品输入!A:V,4,FALSE)&amp;","&amp;VLOOKUP(B398,菜品输入!A:V,8,FALSE)&amp;";"&amp;VLOOKUP(B398,菜品输入!A:V,5,FALSE)&amp;","&amp;VLOOKUP(B398,菜品输入!A:V,8,FALSE)&amp;";"&amp;VLOOKUP(B398,菜品输入!A:V,6,FALSE)&amp;","&amp;VLOOKUP(B398,菜品输入!A:V,8,FALSE)&amp;";"&amp;VLOOKUP(B398,菜品输入!A:V,7,FALSE)&amp;","&amp;VLOOKUP(B398,菜品输入!A:V,8,FALSE)</f>
        <v>101010,5;102010,5;103010,5;104010,5;105010,5</v>
      </c>
    </row>
    <row r="399" spans="1:10">
      <c r="A399">
        <v>398</v>
      </c>
      <c r="B399">
        <f t="shared" si="24"/>
        <v>34</v>
      </c>
      <c r="C399">
        <f t="shared" ref="C399:C462" si="26">C387</f>
        <v>1</v>
      </c>
      <c r="D399">
        <f t="shared" si="25"/>
        <v>2</v>
      </c>
      <c r="E399" t="str">
        <f>IF(C399=1,VLOOKUP(B399,数据导入!$B:$F,2,FALSE)&amp;","&amp;VLOOKUP(B399,数据导入!$B:$F,3,FALSE)*$D399,VLOOKUP(B399,数据导入!$I:$M,2,FALSE)&amp;","&amp;VLOOKUP(B399,数据导入!$I:$M,3,FALSE)*$D399)</f>
        <v>30006,24</v>
      </c>
      <c r="F399">
        <f>IF(D399=1,VLOOKUP(C399,数据导入!$B:$F,4,FALSE)*$D399,VLOOKUP(C399,数据导入!$I:$M,4,FALSE)*$D399)</f>
        <v>140</v>
      </c>
      <c r="G399">
        <f>IF(E399=1,VLOOKUP(D399,数据导入!$B:$F,5,FALSE)*$D399,VLOOKUP(D399,数据导入!$I:$M,5,FALSE)*$D399)</f>
        <v>10</v>
      </c>
      <c r="H399">
        <f>VLOOKUP(B399,菜品数据!$H:$I,2,FALSE)</f>
        <v>4</v>
      </c>
      <c r="I399" t="str">
        <f>VLOOKUP(D399,数据导入!$P$3:$Q$9,2,FALSE)</f>
        <v>1,2</v>
      </c>
      <c r="J399" t="str">
        <f>VLOOKUP(B399,菜品输入!A:V,3,FALSE)&amp;","&amp;VLOOKUP(B399,菜品输入!A:V,8,FALSE)&amp;";"&amp;VLOOKUP(B399,菜品输入!A:V,4,FALSE)&amp;","&amp;VLOOKUP(B399,菜品输入!A:V,8,FALSE)&amp;";"&amp;VLOOKUP(B399,菜品输入!A:V,5,FALSE)&amp;","&amp;VLOOKUP(B399,菜品输入!A:V,8,FALSE)&amp;";"&amp;VLOOKUP(B399,菜品输入!A:V,6,FALSE)&amp;","&amp;VLOOKUP(B399,菜品输入!A:V,8,FALSE)&amp;";"&amp;VLOOKUP(B399,菜品输入!A:V,7,FALSE)&amp;","&amp;VLOOKUP(B399,菜品输入!A:V,8,FALSE)</f>
        <v>101010,5;102010,5;103010,5;104010,5;105010,5</v>
      </c>
    </row>
    <row r="400" spans="1:10">
      <c r="A400">
        <v>399</v>
      </c>
      <c r="B400">
        <f t="shared" si="24"/>
        <v>34</v>
      </c>
      <c r="C400">
        <f t="shared" si="26"/>
        <v>1</v>
      </c>
      <c r="D400">
        <f t="shared" si="25"/>
        <v>3</v>
      </c>
      <c r="E400" t="str">
        <f>IF(C400=1,VLOOKUP(B400,数据导入!$B:$F,2,FALSE)&amp;","&amp;VLOOKUP(B400,数据导入!$B:$F,3,FALSE)*$D400,VLOOKUP(B400,数据导入!$I:$M,2,FALSE)&amp;","&amp;VLOOKUP(B400,数据导入!$I:$M,3,FALSE)*$D400)</f>
        <v>30006,36</v>
      </c>
      <c r="F400">
        <f>IF(D400=1,VLOOKUP(C400,数据导入!$B:$F,4,FALSE)*$D400,VLOOKUP(C400,数据导入!$I:$M,4,FALSE)*$D400)</f>
        <v>210</v>
      </c>
      <c r="G400">
        <f>IF(E400=1,VLOOKUP(D400,数据导入!$B:$F,5,FALSE)*$D400,VLOOKUP(D400,数据导入!$I:$M,5,FALSE)*$D400)</f>
        <v>30</v>
      </c>
      <c r="H400">
        <f>VLOOKUP(B400,菜品数据!$H:$I,2,FALSE)</f>
        <v>4</v>
      </c>
      <c r="I400" t="str">
        <f>VLOOKUP(D400,数据导入!$P$3:$Q$9,2,FALSE)</f>
        <v>2,3</v>
      </c>
      <c r="J400" t="str">
        <f>VLOOKUP(B400,菜品输入!A:V,3,FALSE)&amp;","&amp;VLOOKUP(B400,菜品输入!A:V,8,FALSE)&amp;";"&amp;VLOOKUP(B400,菜品输入!A:V,4,FALSE)&amp;","&amp;VLOOKUP(B400,菜品输入!A:V,8,FALSE)&amp;";"&amp;VLOOKUP(B400,菜品输入!A:V,5,FALSE)&amp;","&amp;VLOOKUP(B400,菜品输入!A:V,8,FALSE)&amp;";"&amp;VLOOKUP(B400,菜品输入!A:V,6,FALSE)&amp;","&amp;VLOOKUP(B400,菜品输入!A:V,8,FALSE)&amp;";"&amp;VLOOKUP(B400,菜品输入!A:V,7,FALSE)&amp;","&amp;VLOOKUP(B400,菜品输入!A:V,8,FALSE)</f>
        <v>101010,5;102010,5;103010,5;104010,5;105010,5</v>
      </c>
    </row>
    <row r="401" spans="1:10">
      <c r="A401">
        <v>400</v>
      </c>
      <c r="B401">
        <f t="shared" si="24"/>
        <v>34</v>
      </c>
      <c r="C401">
        <f t="shared" si="26"/>
        <v>1</v>
      </c>
      <c r="D401">
        <f t="shared" si="25"/>
        <v>4</v>
      </c>
      <c r="E401" t="str">
        <f>IF(C401=1,VLOOKUP(B401,数据导入!$B:$F,2,FALSE)&amp;","&amp;VLOOKUP(B401,数据导入!$B:$F,3,FALSE)*$D401,VLOOKUP(B401,数据导入!$I:$M,2,FALSE)&amp;","&amp;VLOOKUP(B401,数据导入!$I:$M,3,FALSE)*$D401)</f>
        <v>30006,48</v>
      </c>
      <c r="F401">
        <f>IF(D401=1,VLOOKUP(C401,数据导入!$B:$F,4,FALSE)*$D401,VLOOKUP(C401,数据导入!$I:$M,4,FALSE)*$D401)</f>
        <v>280</v>
      </c>
      <c r="G401">
        <f>IF(E401=1,VLOOKUP(D401,数据导入!$B:$F,5,FALSE)*$D401,VLOOKUP(D401,数据导入!$I:$M,5,FALSE)*$D401)</f>
        <v>40</v>
      </c>
      <c r="H401">
        <f>VLOOKUP(B401,菜品数据!$H:$I,2,FALSE)</f>
        <v>4</v>
      </c>
      <c r="I401" t="str">
        <f>VLOOKUP(D401,数据导入!$P$3:$Q$9,2,FALSE)</f>
        <v>3,4</v>
      </c>
      <c r="J401" t="str">
        <f>VLOOKUP(B401,菜品输入!A:V,3,FALSE)&amp;","&amp;VLOOKUP(B401,菜品输入!A:V,8,FALSE)&amp;";"&amp;VLOOKUP(B401,菜品输入!A:V,4,FALSE)&amp;","&amp;VLOOKUP(B401,菜品输入!A:V,8,FALSE)&amp;";"&amp;VLOOKUP(B401,菜品输入!A:V,5,FALSE)&amp;","&amp;VLOOKUP(B401,菜品输入!A:V,8,FALSE)&amp;";"&amp;VLOOKUP(B401,菜品输入!A:V,6,FALSE)&amp;","&amp;VLOOKUP(B401,菜品输入!A:V,8,FALSE)&amp;";"&amp;VLOOKUP(B401,菜品输入!A:V,7,FALSE)&amp;","&amp;VLOOKUP(B401,菜品输入!A:V,8,FALSE)</f>
        <v>101010,5;102010,5;103010,5;104010,5;105010,5</v>
      </c>
    </row>
    <row r="402" spans="1:10">
      <c r="A402">
        <v>401</v>
      </c>
      <c r="B402">
        <f t="shared" si="24"/>
        <v>34</v>
      </c>
      <c r="C402">
        <f t="shared" si="26"/>
        <v>1</v>
      </c>
      <c r="D402">
        <f t="shared" si="25"/>
        <v>5</v>
      </c>
      <c r="E402" t="str">
        <f>IF(C402=1,VLOOKUP(B402,数据导入!$B:$F,2,FALSE)&amp;","&amp;VLOOKUP(B402,数据导入!$B:$F,3,FALSE)*$D402,VLOOKUP(B402,数据导入!$I:$M,2,FALSE)&amp;","&amp;VLOOKUP(B402,数据导入!$I:$M,3,FALSE)*$D402)</f>
        <v>30006,60</v>
      </c>
      <c r="F402">
        <f>IF(D402=1,VLOOKUP(C402,数据导入!$B:$F,4,FALSE)*$D402,VLOOKUP(C402,数据导入!$I:$M,4,FALSE)*$D402)</f>
        <v>350</v>
      </c>
      <c r="G402">
        <f>IF(E402=1,VLOOKUP(D402,数据导入!$B:$F,5,FALSE)*$D402,VLOOKUP(D402,数据导入!$I:$M,5,FALSE)*$D402)</f>
        <v>50</v>
      </c>
      <c r="H402">
        <f>VLOOKUP(B402,菜品数据!$H:$I,2,FALSE)</f>
        <v>4</v>
      </c>
      <c r="I402" t="str">
        <f>VLOOKUP(D402,数据导入!$P$3:$Q$9,2,FALSE)</f>
        <v>4,5</v>
      </c>
      <c r="J402" t="str">
        <f>VLOOKUP(B402,菜品输入!A:V,3,FALSE)&amp;","&amp;VLOOKUP(B402,菜品输入!A:V,8,FALSE)&amp;";"&amp;VLOOKUP(B402,菜品输入!A:V,4,FALSE)&amp;","&amp;VLOOKUP(B402,菜品输入!A:V,8,FALSE)&amp;";"&amp;VLOOKUP(B402,菜品输入!A:V,5,FALSE)&amp;","&amp;VLOOKUP(B402,菜品输入!A:V,8,FALSE)&amp;";"&amp;VLOOKUP(B402,菜品输入!A:V,6,FALSE)&amp;","&amp;VLOOKUP(B402,菜品输入!A:V,8,FALSE)&amp;";"&amp;VLOOKUP(B402,菜品输入!A:V,7,FALSE)&amp;","&amp;VLOOKUP(B402,菜品输入!A:V,8,FALSE)</f>
        <v>101010,5;102010,5;103010,5;104010,5;105010,5</v>
      </c>
    </row>
    <row r="403" spans="1:10">
      <c r="A403">
        <v>402</v>
      </c>
      <c r="B403">
        <f t="shared" si="24"/>
        <v>34</v>
      </c>
      <c r="C403">
        <f t="shared" si="26"/>
        <v>1</v>
      </c>
      <c r="D403">
        <f t="shared" si="25"/>
        <v>6</v>
      </c>
      <c r="E403" t="str">
        <f>IF(C403=1,VLOOKUP(B403,数据导入!$B:$F,2,FALSE)&amp;","&amp;VLOOKUP(B403,数据导入!$B:$F,3,FALSE)*$D403,VLOOKUP(B403,数据导入!$I:$M,2,FALSE)&amp;","&amp;VLOOKUP(B403,数据导入!$I:$M,3,FALSE)*$D403)</f>
        <v>30006,72</v>
      </c>
      <c r="F403">
        <f>IF(D403=1,VLOOKUP(C403,数据导入!$B:$F,4,FALSE)*$D403,VLOOKUP(C403,数据导入!$I:$M,4,FALSE)*$D403)</f>
        <v>420</v>
      </c>
      <c r="G403">
        <f>IF(E403=1,VLOOKUP(D403,数据导入!$B:$F,5,FALSE)*$D403,VLOOKUP(D403,数据导入!$I:$M,5,FALSE)*$D403)</f>
        <v>60</v>
      </c>
      <c r="H403">
        <f>VLOOKUP(B403,菜品数据!$H:$I,2,FALSE)</f>
        <v>4</v>
      </c>
      <c r="I403" t="str">
        <f>VLOOKUP(D403,数据导入!$P$3:$Q$9,2,FALSE)</f>
        <v>5,6</v>
      </c>
      <c r="J403" t="str">
        <f>VLOOKUP(B403,菜品输入!A:V,3,FALSE)&amp;","&amp;VLOOKUP(B403,菜品输入!A:V,8,FALSE)&amp;";"&amp;VLOOKUP(B403,菜品输入!A:V,4,FALSE)&amp;","&amp;VLOOKUP(B403,菜品输入!A:V,8,FALSE)&amp;";"&amp;VLOOKUP(B403,菜品输入!A:V,5,FALSE)&amp;","&amp;VLOOKUP(B403,菜品输入!A:V,8,FALSE)&amp;";"&amp;VLOOKUP(B403,菜品输入!A:V,6,FALSE)&amp;","&amp;VLOOKUP(B403,菜品输入!A:V,8,FALSE)&amp;";"&amp;VLOOKUP(B403,菜品输入!A:V,7,FALSE)&amp;","&amp;VLOOKUP(B403,菜品输入!A:V,8,FALSE)</f>
        <v>101010,5;102010,5;103010,5;104010,5;105010,5</v>
      </c>
    </row>
    <row r="404" spans="1:10">
      <c r="A404">
        <v>403</v>
      </c>
      <c r="B404">
        <f t="shared" si="24"/>
        <v>34</v>
      </c>
      <c r="C404">
        <f t="shared" si="26"/>
        <v>2</v>
      </c>
      <c r="D404">
        <f t="shared" si="25"/>
        <v>1</v>
      </c>
      <c r="E404" t="str">
        <f>IF(C404=1,VLOOKUP(B404,数据导入!$B:$F,2,FALSE)&amp;","&amp;VLOOKUP(B404,数据导入!$B:$F,3,FALSE)*$D404,VLOOKUP(B404,数据导入!$I:$M,2,FALSE)&amp;","&amp;VLOOKUP(B404,数据导入!$I:$M,3,FALSE)*$D404)</f>
        <v>31006,12</v>
      </c>
      <c r="F404">
        <f>IF(D404=1,VLOOKUP(C404,数据导入!$B:$F,4,FALSE)*$D404,VLOOKUP(C404,数据导入!$I:$M,4,FALSE)*$D404)</f>
        <v>160</v>
      </c>
      <c r="G404">
        <f>IF(E404=1,VLOOKUP(D404,数据导入!$B:$F,5,FALSE)*$D404,VLOOKUP(D404,数据导入!$I:$M,5,FALSE)*$D404)</f>
        <v>5</v>
      </c>
      <c r="H404">
        <f>VLOOKUP(B404,菜品数据!$H:$I,2,FALSE)</f>
        <v>4</v>
      </c>
      <c r="I404">
        <f>VLOOKUP(D404,数据导入!$P$3:$Q$9,2,FALSE)</f>
        <v>1</v>
      </c>
      <c r="J404" t="str">
        <f>VLOOKUP(B404,菜品输入!A:V,3,FALSE)&amp;","&amp;VLOOKUP(B404,菜品输入!A:V,8,FALSE)&amp;";"&amp;VLOOKUP(B404,菜品输入!A:V,4,FALSE)&amp;","&amp;VLOOKUP(B404,菜品输入!A:V,8,FALSE)&amp;";"&amp;VLOOKUP(B404,菜品输入!A:V,5,FALSE)&amp;","&amp;VLOOKUP(B404,菜品输入!A:V,8,FALSE)&amp;";"&amp;VLOOKUP(B404,菜品输入!A:V,6,FALSE)&amp;","&amp;VLOOKUP(B404,菜品输入!A:V,8,FALSE)&amp;";"&amp;VLOOKUP(B404,菜品输入!A:V,7,FALSE)&amp;","&amp;VLOOKUP(B404,菜品输入!A:V,8,FALSE)</f>
        <v>101010,5;102010,5;103010,5;104010,5;105010,5</v>
      </c>
    </row>
    <row r="405" spans="1:10">
      <c r="A405">
        <v>404</v>
      </c>
      <c r="B405">
        <f t="shared" si="24"/>
        <v>34</v>
      </c>
      <c r="C405">
        <f t="shared" si="26"/>
        <v>2</v>
      </c>
      <c r="D405">
        <f t="shared" si="25"/>
        <v>2</v>
      </c>
      <c r="E405" t="str">
        <f>IF(C405=1,VLOOKUP(B405,数据导入!$B:$F,2,FALSE)&amp;","&amp;VLOOKUP(B405,数据导入!$B:$F,3,FALSE)*$D405,VLOOKUP(B405,数据导入!$I:$M,2,FALSE)&amp;","&amp;VLOOKUP(B405,数据导入!$I:$M,3,FALSE)*$D405)</f>
        <v>31006,24</v>
      </c>
      <c r="F405">
        <f>IF(D405=1,VLOOKUP(C405,数据导入!$B:$F,4,FALSE)*$D405,VLOOKUP(C405,数据导入!$I:$M,4,FALSE)*$D405)</f>
        <v>320</v>
      </c>
      <c r="G405">
        <f>IF(E405=1,VLOOKUP(D405,数据导入!$B:$F,5,FALSE)*$D405,VLOOKUP(D405,数据导入!$I:$M,5,FALSE)*$D405)</f>
        <v>10</v>
      </c>
      <c r="H405">
        <f>VLOOKUP(B405,菜品数据!$H:$I,2,FALSE)</f>
        <v>4</v>
      </c>
      <c r="I405" t="str">
        <f>VLOOKUP(D405,数据导入!$P$3:$Q$9,2,FALSE)</f>
        <v>1,2</v>
      </c>
      <c r="J405" t="str">
        <f>VLOOKUP(B405,菜品输入!A:V,3,FALSE)&amp;","&amp;VLOOKUP(B405,菜品输入!A:V,8,FALSE)&amp;";"&amp;VLOOKUP(B405,菜品输入!A:V,4,FALSE)&amp;","&amp;VLOOKUP(B405,菜品输入!A:V,8,FALSE)&amp;";"&amp;VLOOKUP(B405,菜品输入!A:V,5,FALSE)&amp;","&amp;VLOOKUP(B405,菜品输入!A:V,8,FALSE)&amp;";"&amp;VLOOKUP(B405,菜品输入!A:V,6,FALSE)&amp;","&amp;VLOOKUP(B405,菜品输入!A:V,8,FALSE)&amp;";"&amp;VLOOKUP(B405,菜品输入!A:V,7,FALSE)&amp;","&amp;VLOOKUP(B405,菜品输入!A:V,8,FALSE)</f>
        <v>101010,5;102010,5;103010,5;104010,5;105010,5</v>
      </c>
    </row>
    <row r="406" spans="1:10">
      <c r="A406">
        <v>405</v>
      </c>
      <c r="B406">
        <f t="shared" si="24"/>
        <v>34</v>
      </c>
      <c r="C406">
        <f t="shared" si="26"/>
        <v>2</v>
      </c>
      <c r="D406">
        <f t="shared" si="25"/>
        <v>3</v>
      </c>
      <c r="E406" t="str">
        <f>IF(C406=1,VLOOKUP(B406,数据导入!$B:$F,2,FALSE)&amp;","&amp;VLOOKUP(B406,数据导入!$B:$F,3,FALSE)*$D406,VLOOKUP(B406,数据导入!$I:$M,2,FALSE)&amp;","&amp;VLOOKUP(B406,数据导入!$I:$M,3,FALSE)*$D406)</f>
        <v>31006,36</v>
      </c>
      <c r="F406">
        <f>IF(D406=1,VLOOKUP(C406,数据导入!$B:$F,4,FALSE)*$D406,VLOOKUP(C406,数据导入!$I:$M,4,FALSE)*$D406)</f>
        <v>480</v>
      </c>
      <c r="G406">
        <f>IF(E406=1,VLOOKUP(D406,数据导入!$B:$F,5,FALSE)*$D406,VLOOKUP(D406,数据导入!$I:$M,5,FALSE)*$D406)</f>
        <v>30</v>
      </c>
      <c r="H406">
        <f>VLOOKUP(B406,菜品数据!$H:$I,2,FALSE)</f>
        <v>4</v>
      </c>
      <c r="I406" t="str">
        <f>VLOOKUP(D406,数据导入!$P$3:$Q$9,2,FALSE)</f>
        <v>2,3</v>
      </c>
      <c r="J406" t="str">
        <f>VLOOKUP(B406,菜品输入!A:V,3,FALSE)&amp;","&amp;VLOOKUP(B406,菜品输入!A:V,8,FALSE)&amp;";"&amp;VLOOKUP(B406,菜品输入!A:V,4,FALSE)&amp;","&amp;VLOOKUP(B406,菜品输入!A:V,8,FALSE)&amp;";"&amp;VLOOKUP(B406,菜品输入!A:V,5,FALSE)&amp;","&amp;VLOOKUP(B406,菜品输入!A:V,8,FALSE)&amp;";"&amp;VLOOKUP(B406,菜品输入!A:V,6,FALSE)&amp;","&amp;VLOOKUP(B406,菜品输入!A:V,8,FALSE)&amp;";"&amp;VLOOKUP(B406,菜品输入!A:V,7,FALSE)&amp;","&amp;VLOOKUP(B406,菜品输入!A:V,8,FALSE)</f>
        <v>101010,5;102010,5;103010,5;104010,5;105010,5</v>
      </c>
    </row>
    <row r="407" spans="1:10">
      <c r="A407">
        <v>406</v>
      </c>
      <c r="B407">
        <f t="shared" si="24"/>
        <v>34</v>
      </c>
      <c r="C407">
        <f t="shared" si="26"/>
        <v>2</v>
      </c>
      <c r="D407">
        <f t="shared" si="25"/>
        <v>4</v>
      </c>
      <c r="E407" t="str">
        <f>IF(C407=1,VLOOKUP(B407,数据导入!$B:$F,2,FALSE)&amp;","&amp;VLOOKUP(B407,数据导入!$B:$F,3,FALSE)*$D407,VLOOKUP(B407,数据导入!$I:$M,2,FALSE)&amp;","&amp;VLOOKUP(B407,数据导入!$I:$M,3,FALSE)*$D407)</f>
        <v>31006,48</v>
      </c>
      <c r="F407">
        <f>IF(D407=1,VLOOKUP(C407,数据导入!$B:$F,4,FALSE)*$D407,VLOOKUP(C407,数据导入!$I:$M,4,FALSE)*$D407)</f>
        <v>640</v>
      </c>
      <c r="G407">
        <f>IF(E407=1,VLOOKUP(D407,数据导入!$B:$F,5,FALSE)*$D407,VLOOKUP(D407,数据导入!$I:$M,5,FALSE)*$D407)</f>
        <v>40</v>
      </c>
      <c r="H407">
        <f>VLOOKUP(B407,菜品数据!$H:$I,2,FALSE)</f>
        <v>4</v>
      </c>
      <c r="I407" t="str">
        <f>VLOOKUP(D407,数据导入!$P$3:$Q$9,2,FALSE)</f>
        <v>3,4</v>
      </c>
      <c r="J407" t="str">
        <f>VLOOKUP(B407,菜品输入!A:V,3,FALSE)&amp;","&amp;VLOOKUP(B407,菜品输入!A:V,8,FALSE)&amp;";"&amp;VLOOKUP(B407,菜品输入!A:V,4,FALSE)&amp;","&amp;VLOOKUP(B407,菜品输入!A:V,8,FALSE)&amp;";"&amp;VLOOKUP(B407,菜品输入!A:V,5,FALSE)&amp;","&amp;VLOOKUP(B407,菜品输入!A:V,8,FALSE)&amp;";"&amp;VLOOKUP(B407,菜品输入!A:V,6,FALSE)&amp;","&amp;VLOOKUP(B407,菜品输入!A:V,8,FALSE)&amp;";"&amp;VLOOKUP(B407,菜品输入!A:V,7,FALSE)&amp;","&amp;VLOOKUP(B407,菜品输入!A:V,8,FALSE)</f>
        <v>101010,5;102010,5;103010,5;104010,5;105010,5</v>
      </c>
    </row>
    <row r="408" spans="1:10">
      <c r="A408">
        <v>407</v>
      </c>
      <c r="B408">
        <f t="shared" ref="B408:B436" si="27">B396+1</f>
        <v>34</v>
      </c>
      <c r="C408">
        <f t="shared" si="26"/>
        <v>2</v>
      </c>
      <c r="D408">
        <f t="shared" si="25"/>
        <v>5</v>
      </c>
      <c r="E408" t="str">
        <f>IF(C408=1,VLOOKUP(B408,数据导入!$B:$F,2,FALSE)&amp;","&amp;VLOOKUP(B408,数据导入!$B:$F,3,FALSE)*$D408,VLOOKUP(B408,数据导入!$I:$M,2,FALSE)&amp;","&amp;VLOOKUP(B408,数据导入!$I:$M,3,FALSE)*$D408)</f>
        <v>31006,60</v>
      </c>
      <c r="F408">
        <f>IF(D408=1,VLOOKUP(C408,数据导入!$B:$F,4,FALSE)*$D408,VLOOKUP(C408,数据导入!$I:$M,4,FALSE)*$D408)</f>
        <v>800</v>
      </c>
      <c r="G408">
        <f>IF(E408=1,VLOOKUP(D408,数据导入!$B:$F,5,FALSE)*$D408,VLOOKUP(D408,数据导入!$I:$M,5,FALSE)*$D408)</f>
        <v>50</v>
      </c>
      <c r="H408">
        <f>VLOOKUP(B408,菜品数据!$H:$I,2,FALSE)</f>
        <v>4</v>
      </c>
      <c r="I408" t="str">
        <f>VLOOKUP(D408,数据导入!$P$3:$Q$9,2,FALSE)</f>
        <v>4,5</v>
      </c>
      <c r="J408" t="str">
        <f>VLOOKUP(B408,菜品输入!A:V,3,FALSE)&amp;","&amp;VLOOKUP(B408,菜品输入!A:V,8,FALSE)&amp;";"&amp;VLOOKUP(B408,菜品输入!A:V,4,FALSE)&amp;","&amp;VLOOKUP(B408,菜品输入!A:V,8,FALSE)&amp;";"&amp;VLOOKUP(B408,菜品输入!A:V,5,FALSE)&amp;","&amp;VLOOKUP(B408,菜品输入!A:V,8,FALSE)&amp;";"&amp;VLOOKUP(B408,菜品输入!A:V,6,FALSE)&amp;","&amp;VLOOKUP(B408,菜品输入!A:V,8,FALSE)&amp;";"&amp;VLOOKUP(B408,菜品输入!A:V,7,FALSE)&amp;","&amp;VLOOKUP(B408,菜品输入!A:V,8,FALSE)</f>
        <v>101010,5;102010,5;103010,5;104010,5;105010,5</v>
      </c>
    </row>
    <row r="409" spans="1:10">
      <c r="A409">
        <v>408</v>
      </c>
      <c r="B409">
        <f t="shared" si="27"/>
        <v>34</v>
      </c>
      <c r="C409">
        <f t="shared" si="26"/>
        <v>2</v>
      </c>
      <c r="D409">
        <f t="shared" si="25"/>
        <v>6</v>
      </c>
      <c r="E409" t="str">
        <f>IF(C409=1,VLOOKUP(B409,数据导入!$B:$F,2,FALSE)&amp;","&amp;VLOOKUP(B409,数据导入!$B:$F,3,FALSE)*$D409,VLOOKUP(B409,数据导入!$I:$M,2,FALSE)&amp;","&amp;VLOOKUP(B409,数据导入!$I:$M,3,FALSE)*$D409)</f>
        <v>31006,72</v>
      </c>
      <c r="F409">
        <f>IF(D409=1,VLOOKUP(C409,数据导入!$B:$F,4,FALSE)*$D409,VLOOKUP(C409,数据导入!$I:$M,4,FALSE)*$D409)</f>
        <v>960</v>
      </c>
      <c r="G409">
        <f>IF(E409=1,VLOOKUP(D409,数据导入!$B:$F,5,FALSE)*$D409,VLOOKUP(D409,数据导入!$I:$M,5,FALSE)*$D409)</f>
        <v>60</v>
      </c>
      <c r="H409">
        <f>VLOOKUP(B409,菜品数据!$H:$I,2,FALSE)</f>
        <v>4</v>
      </c>
      <c r="I409" t="str">
        <f>VLOOKUP(D409,数据导入!$P$3:$Q$9,2,FALSE)</f>
        <v>5,6</v>
      </c>
      <c r="J409" t="str">
        <f>VLOOKUP(B409,菜品输入!A:V,3,FALSE)&amp;","&amp;VLOOKUP(B409,菜品输入!A:V,8,FALSE)&amp;";"&amp;VLOOKUP(B409,菜品输入!A:V,4,FALSE)&amp;","&amp;VLOOKUP(B409,菜品输入!A:V,8,FALSE)&amp;";"&amp;VLOOKUP(B409,菜品输入!A:V,5,FALSE)&amp;","&amp;VLOOKUP(B409,菜品输入!A:V,8,FALSE)&amp;";"&amp;VLOOKUP(B409,菜品输入!A:V,6,FALSE)&amp;","&amp;VLOOKUP(B409,菜品输入!A:V,8,FALSE)&amp;";"&amp;VLOOKUP(B409,菜品输入!A:V,7,FALSE)&amp;","&amp;VLOOKUP(B409,菜品输入!A:V,8,FALSE)</f>
        <v>101010,5;102010,5;103010,5;104010,5;105010,5</v>
      </c>
    </row>
    <row r="410" spans="1:10">
      <c r="A410">
        <v>409</v>
      </c>
      <c r="B410">
        <f t="shared" si="27"/>
        <v>35</v>
      </c>
      <c r="C410">
        <f t="shared" si="26"/>
        <v>1</v>
      </c>
      <c r="D410">
        <f t="shared" si="25"/>
        <v>1</v>
      </c>
      <c r="E410" t="str">
        <f>IF(C410=1,VLOOKUP(B410,数据导入!$B:$F,2,FALSE)&amp;","&amp;VLOOKUP(B410,数据导入!$B:$F,3,FALSE)*$D410,VLOOKUP(B410,数据导入!$I:$M,2,FALSE)&amp;","&amp;VLOOKUP(B410,数据导入!$I:$M,3,FALSE)*$D410)</f>
        <v>30006,13</v>
      </c>
      <c r="F410">
        <f>IF(D410=1,VLOOKUP(C410,数据导入!$B:$F,4,FALSE)*$D410,VLOOKUP(C410,数据导入!$I:$M,4,FALSE)*$D410)</f>
        <v>70</v>
      </c>
      <c r="G410">
        <f>IF(E410=1,VLOOKUP(D410,数据导入!$B:$F,5,FALSE)*$D410,VLOOKUP(D410,数据导入!$I:$M,5,FALSE)*$D410)</f>
        <v>5</v>
      </c>
      <c r="H410">
        <f>VLOOKUP(B410,菜品数据!$H:$I,2,FALSE)</f>
        <v>4</v>
      </c>
      <c r="I410">
        <f>VLOOKUP(D410,数据导入!$P$3:$Q$9,2,FALSE)</f>
        <v>1</v>
      </c>
      <c r="J410" t="str">
        <f>VLOOKUP(B410,菜品输入!A:V,3,FALSE)&amp;","&amp;VLOOKUP(B410,菜品输入!A:V,8,FALSE)&amp;";"&amp;VLOOKUP(B410,菜品输入!A:V,4,FALSE)&amp;","&amp;VLOOKUP(B410,菜品输入!A:V,8,FALSE)&amp;";"&amp;VLOOKUP(B410,菜品输入!A:V,5,FALSE)&amp;","&amp;VLOOKUP(B410,菜品输入!A:V,8,FALSE)&amp;";"&amp;VLOOKUP(B410,菜品输入!A:V,6,FALSE)&amp;","&amp;VLOOKUP(B410,菜品输入!A:V,8,FALSE)&amp;";"&amp;VLOOKUP(B410,菜品输入!A:V,7,FALSE)&amp;","&amp;VLOOKUP(B410,菜品输入!A:V,8,FALSE)</f>
        <v>101010,5;102010,5;103010,5;104010,5;105010,5</v>
      </c>
    </row>
    <row r="411" spans="1:10">
      <c r="A411">
        <v>410</v>
      </c>
      <c r="B411">
        <f t="shared" si="27"/>
        <v>35</v>
      </c>
      <c r="C411">
        <f t="shared" si="26"/>
        <v>1</v>
      </c>
      <c r="D411">
        <f t="shared" si="25"/>
        <v>2</v>
      </c>
      <c r="E411" t="str">
        <f>IF(C411=1,VLOOKUP(B411,数据导入!$B:$F,2,FALSE)&amp;","&amp;VLOOKUP(B411,数据导入!$B:$F,3,FALSE)*$D411,VLOOKUP(B411,数据导入!$I:$M,2,FALSE)&amp;","&amp;VLOOKUP(B411,数据导入!$I:$M,3,FALSE)*$D411)</f>
        <v>30006,26</v>
      </c>
      <c r="F411">
        <f>IF(D411=1,VLOOKUP(C411,数据导入!$B:$F,4,FALSE)*$D411,VLOOKUP(C411,数据导入!$I:$M,4,FALSE)*$D411)</f>
        <v>140</v>
      </c>
      <c r="G411">
        <f>IF(E411=1,VLOOKUP(D411,数据导入!$B:$F,5,FALSE)*$D411,VLOOKUP(D411,数据导入!$I:$M,5,FALSE)*$D411)</f>
        <v>10</v>
      </c>
      <c r="H411">
        <f>VLOOKUP(B411,菜品数据!$H:$I,2,FALSE)</f>
        <v>4</v>
      </c>
      <c r="I411" t="str">
        <f>VLOOKUP(D411,数据导入!$P$3:$Q$9,2,FALSE)</f>
        <v>1,2</v>
      </c>
      <c r="J411" t="str">
        <f>VLOOKUP(B411,菜品输入!A:V,3,FALSE)&amp;","&amp;VLOOKUP(B411,菜品输入!A:V,8,FALSE)&amp;";"&amp;VLOOKUP(B411,菜品输入!A:V,4,FALSE)&amp;","&amp;VLOOKUP(B411,菜品输入!A:V,8,FALSE)&amp;";"&amp;VLOOKUP(B411,菜品输入!A:V,5,FALSE)&amp;","&amp;VLOOKUP(B411,菜品输入!A:V,8,FALSE)&amp;";"&amp;VLOOKUP(B411,菜品输入!A:V,6,FALSE)&amp;","&amp;VLOOKUP(B411,菜品输入!A:V,8,FALSE)&amp;";"&amp;VLOOKUP(B411,菜品输入!A:V,7,FALSE)&amp;","&amp;VLOOKUP(B411,菜品输入!A:V,8,FALSE)</f>
        <v>101010,5;102010,5;103010,5;104010,5;105010,5</v>
      </c>
    </row>
    <row r="412" spans="1:10">
      <c r="A412">
        <v>411</v>
      </c>
      <c r="B412">
        <f t="shared" si="27"/>
        <v>35</v>
      </c>
      <c r="C412">
        <f t="shared" si="26"/>
        <v>1</v>
      </c>
      <c r="D412">
        <f t="shared" si="25"/>
        <v>3</v>
      </c>
      <c r="E412" t="str">
        <f>IF(C412=1,VLOOKUP(B412,数据导入!$B:$F,2,FALSE)&amp;","&amp;VLOOKUP(B412,数据导入!$B:$F,3,FALSE)*$D412,VLOOKUP(B412,数据导入!$I:$M,2,FALSE)&amp;","&amp;VLOOKUP(B412,数据导入!$I:$M,3,FALSE)*$D412)</f>
        <v>30006,39</v>
      </c>
      <c r="F412">
        <f>IF(D412=1,VLOOKUP(C412,数据导入!$B:$F,4,FALSE)*$D412,VLOOKUP(C412,数据导入!$I:$M,4,FALSE)*$D412)</f>
        <v>210</v>
      </c>
      <c r="G412">
        <f>IF(E412=1,VLOOKUP(D412,数据导入!$B:$F,5,FALSE)*$D412,VLOOKUP(D412,数据导入!$I:$M,5,FALSE)*$D412)</f>
        <v>30</v>
      </c>
      <c r="H412">
        <f>VLOOKUP(B412,菜品数据!$H:$I,2,FALSE)</f>
        <v>4</v>
      </c>
      <c r="I412" t="str">
        <f>VLOOKUP(D412,数据导入!$P$3:$Q$9,2,FALSE)</f>
        <v>2,3</v>
      </c>
      <c r="J412" t="str">
        <f>VLOOKUP(B412,菜品输入!A:V,3,FALSE)&amp;","&amp;VLOOKUP(B412,菜品输入!A:V,8,FALSE)&amp;";"&amp;VLOOKUP(B412,菜品输入!A:V,4,FALSE)&amp;","&amp;VLOOKUP(B412,菜品输入!A:V,8,FALSE)&amp;";"&amp;VLOOKUP(B412,菜品输入!A:V,5,FALSE)&amp;","&amp;VLOOKUP(B412,菜品输入!A:V,8,FALSE)&amp;";"&amp;VLOOKUP(B412,菜品输入!A:V,6,FALSE)&amp;","&amp;VLOOKUP(B412,菜品输入!A:V,8,FALSE)&amp;";"&amp;VLOOKUP(B412,菜品输入!A:V,7,FALSE)&amp;","&amp;VLOOKUP(B412,菜品输入!A:V,8,FALSE)</f>
        <v>101010,5;102010,5;103010,5;104010,5;105010,5</v>
      </c>
    </row>
    <row r="413" spans="1:10">
      <c r="A413">
        <v>412</v>
      </c>
      <c r="B413">
        <f t="shared" si="27"/>
        <v>35</v>
      </c>
      <c r="C413">
        <f t="shared" si="26"/>
        <v>1</v>
      </c>
      <c r="D413">
        <f t="shared" si="25"/>
        <v>4</v>
      </c>
      <c r="E413" t="str">
        <f>IF(C413=1,VLOOKUP(B413,数据导入!$B:$F,2,FALSE)&amp;","&amp;VLOOKUP(B413,数据导入!$B:$F,3,FALSE)*$D413,VLOOKUP(B413,数据导入!$I:$M,2,FALSE)&amp;","&amp;VLOOKUP(B413,数据导入!$I:$M,3,FALSE)*$D413)</f>
        <v>30006,52</v>
      </c>
      <c r="F413">
        <f>IF(D413=1,VLOOKUP(C413,数据导入!$B:$F,4,FALSE)*$D413,VLOOKUP(C413,数据导入!$I:$M,4,FALSE)*$D413)</f>
        <v>280</v>
      </c>
      <c r="G413">
        <f>IF(E413=1,VLOOKUP(D413,数据导入!$B:$F,5,FALSE)*$D413,VLOOKUP(D413,数据导入!$I:$M,5,FALSE)*$D413)</f>
        <v>40</v>
      </c>
      <c r="H413">
        <f>VLOOKUP(B413,菜品数据!$H:$I,2,FALSE)</f>
        <v>4</v>
      </c>
      <c r="I413" t="str">
        <f>VLOOKUP(D413,数据导入!$P$3:$Q$9,2,FALSE)</f>
        <v>3,4</v>
      </c>
      <c r="J413" t="str">
        <f>VLOOKUP(B413,菜品输入!A:V,3,FALSE)&amp;","&amp;VLOOKUP(B413,菜品输入!A:V,8,FALSE)&amp;";"&amp;VLOOKUP(B413,菜品输入!A:V,4,FALSE)&amp;","&amp;VLOOKUP(B413,菜品输入!A:V,8,FALSE)&amp;";"&amp;VLOOKUP(B413,菜品输入!A:V,5,FALSE)&amp;","&amp;VLOOKUP(B413,菜品输入!A:V,8,FALSE)&amp;";"&amp;VLOOKUP(B413,菜品输入!A:V,6,FALSE)&amp;","&amp;VLOOKUP(B413,菜品输入!A:V,8,FALSE)&amp;";"&amp;VLOOKUP(B413,菜品输入!A:V,7,FALSE)&amp;","&amp;VLOOKUP(B413,菜品输入!A:V,8,FALSE)</f>
        <v>101010,5;102010,5;103010,5;104010,5;105010,5</v>
      </c>
    </row>
    <row r="414" spans="1:10">
      <c r="A414">
        <v>413</v>
      </c>
      <c r="B414">
        <f t="shared" si="27"/>
        <v>35</v>
      </c>
      <c r="C414">
        <f t="shared" si="26"/>
        <v>1</v>
      </c>
      <c r="D414">
        <f t="shared" si="25"/>
        <v>5</v>
      </c>
      <c r="E414" t="str">
        <f>IF(C414=1,VLOOKUP(B414,数据导入!$B:$F,2,FALSE)&amp;","&amp;VLOOKUP(B414,数据导入!$B:$F,3,FALSE)*$D414,VLOOKUP(B414,数据导入!$I:$M,2,FALSE)&amp;","&amp;VLOOKUP(B414,数据导入!$I:$M,3,FALSE)*$D414)</f>
        <v>30006,65</v>
      </c>
      <c r="F414">
        <f>IF(D414=1,VLOOKUP(C414,数据导入!$B:$F,4,FALSE)*$D414,VLOOKUP(C414,数据导入!$I:$M,4,FALSE)*$D414)</f>
        <v>350</v>
      </c>
      <c r="G414">
        <f>IF(E414=1,VLOOKUP(D414,数据导入!$B:$F,5,FALSE)*$D414,VLOOKUP(D414,数据导入!$I:$M,5,FALSE)*$D414)</f>
        <v>50</v>
      </c>
      <c r="H414">
        <f>VLOOKUP(B414,菜品数据!$H:$I,2,FALSE)</f>
        <v>4</v>
      </c>
      <c r="I414" t="str">
        <f>VLOOKUP(D414,数据导入!$P$3:$Q$9,2,FALSE)</f>
        <v>4,5</v>
      </c>
      <c r="J414" t="str">
        <f>VLOOKUP(B414,菜品输入!A:V,3,FALSE)&amp;","&amp;VLOOKUP(B414,菜品输入!A:V,8,FALSE)&amp;";"&amp;VLOOKUP(B414,菜品输入!A:V,4,FALSE)&amp;","&amp;VLOOKUP(B414,菜品输入!A:V,8,FALSE)&amp;";"&amp;VLOOKUP(B414,菜品输入!A:V,5,FALSE)&amp;","&amp;VLOOKUP(B414,菜品输入!A:V,8,FALSE)&amp;";"&amp;VLOOKUP(B414,菜品输入!A:V,6,FALSE)&amp;","&amp;VLOOKUP(B414,菜品输入!A:V,8,FALSE)&amp;";"&amp;VLOOKUP(B414,菜品输入!A:V,7,FALSE)&amp;","&amp;VLOOKUP(B414,菜品输入!A:V,8,FALSE)</f>
        <v>101010,5;102010,5;103010,5;104010,5;105010,5</v>
      </c>
    </row>
    <row r="415" spans="1:10">
      <c r="A415">
        <v>414</v>
      </c>
      <c r="B415">
        <f t="shared" si="27"/>
        <v>35</v>
      </c>
      <c r="C415">
        <f t="shared" si="26"/>
        <v>1</v>
      </c>
      <c r="D415">
        <f t="shared" si="25"/>
        <v>6</v>
      </c>
      <c r="E415" t="str">
        <f>IF(C415=1,VLOOKUP(B415,数据导入!$B:$F,2,FALSE)&amp;","&amp;VLOOKUP(B415,数据导入!$B:$F,3,FALSE)*$D415,VLOOKUP(B415,数据导入!$I:$M,2,FALSE)&amp;","&amp;VLOOKUP(B415,数据导入!$I:$M,3,FALSE)*$D415)</f>
        <v>30006,78</v>
      </c>
      <c r="F415">
        <f>IF(D415=1,VLOOKUP(C415,数据导入!$B:$F,4,FALSE)*$D415,VLOOKUP(C415,数据导入!$I:$M,4,FALSE)*$D415)</f>
        <v>420</v>
      </c>
      <c r="G415">
        <f>IF(E415=1,VLOOKUP(D415,数据导入!$B:$F,5,FALSE)*$D415,VLOOKUP(D415,数据导入!$I:$M,5,FALSE)*$D415)</f>
        <v>60</v>
      </c>
      <c r="H415">
        <f>VLOOKUP(B415,菜品数据!$H:$I,2,FALSE)</f>
        <v>4</v>
      </c>
      <c r="I415" t="str">
        <f>VLOOKUP(D415,数据导入!$P$3:$Q$9,2,FALSE)</f>
        <v>5,6</v>
      </c>
      <c r="J415" t="str">
        <f>VLOOKUP(B415,菜品输入!A:V,3,FALSE)&amp;","&amp;VLOOKUP(B415,菜品输入!A:V,8,FALSE)&amp;";"&amp;VLOOKUP(B415,菜品输入!A:V,4,FALSE)&amp;","&amp;VLOOKUP(B415,菜品输入!A:V,8,FALSE)&amp;";"&amp;VLOOKUP(B415,菜品输入!A:V,5,FALSE)&amp;","&amp;VLOOKUP(B415,菜品输入!A:V,8,FALSE)&amp;";"&amp;VLOOKUP(B415,菜品输入!A:V,6,FALSE)&amp;","&amp;VLOOKUP(B415,菜品输入!A:V,8,FALSE)&amp;";"&amp;VLOOKUP(B415,菜品输入!A:V,7,FALSE)&amp;","&amp;VLOOKUP(B415,菜品输入!A:V,8,FALSE)</f>
        <v>101010,5;102010,5;103010,5;104010,5;105010,5</v>
      </c>
    </row>
    <row r="416" spans="1:10">
      <c r="A416">
        <v>415</v>
      </c>
      <c r="B416">
        <f t="shared" si="27"/>
        <v>35</v>
      </c>
      <c r="C416">
        <f t="shared" si="26"/>
        <v>2</v>
      </c>
      <c r="D416">
        <f t="shared" si="25"/>
        <v>1</v>
      </c>
      <c r="E416" t="str">
        <f>IF(C416=1,VLOOKUP(B416,数据导入!$B:$F,2,FALSE)&amp;","&amp;VLOOKUP(B416,数据导入!$B:$F,3,FALSE)*$D416,VLOOKUP(B416,数据导入!$I:$M,2,FALSE)&amp;","&amp;VLOOKUP(B416,数据导入!$I:$M,3,FALSE)*$D416)</f>
        <v>31006,13</v>
      </c>
      <c r="F416">
        <f>IF(D416=1,VLOOKUP(C416,数据导入!$B:$F,4,FALSE)*$D416,VLOOKUP(C416,数据导入!$I:$M,4,FALSE)*$D416)</f>
        <v>160</v>
      </c>
      <c r="G416">
        <f>IF(E416=1,VLOOKUP(D416,数据导入!$B:$F,5,FALSE)*$D416,VLOOKUP(D416,数据导入!$I:$M,5,FALSE)*$D416)</f>
        <v>5</v>
      </c>
      <c r="H416">
        <f>VLOOKUP(B416,菜品数据!$H:$I,2,FALSE)</f>
        <v>4</v>
      </c>
      <c r="I416">
        <f>VLOOKUP(D416,数据导入!$P$3:$Q$9,2,FALSE)</f>
        <v>1</v>
      </c>
      <c r="J416" t="str">
        <f>VLOOKUP(B416,菜品输入!A:V,3,FALSE)&amp;","&amp;VLOOKUP(B416,菜品输入!A:V,8,FALSE)&amp;";"&amp;VLOOKUP(B416,菜品输入!A:V,4,FALSE)&amp;","&amp;VLOOKUP(B416,菜品输入!A:V,8,FALSE)&amp;";"&amp;VLOOKUP(B416,菜品输入!A:V,5,FALSE)&amp;","&amp;VLOOKUP(B416,菜品输入!A:V,8,FALSE)&amp;";"&amp;VLOOKUP(B416,菜品输入!A:V,6,FALSE)&amp;","&amp;VLOOKUP(B416,菜品输入!A:V,8,FALSE)&amp;";"&amp;VLOOKUP(B416,菜品输入!A:V,7,FALSE)&amp;","&amp;VLOOKUP(B416,菜品输入!A:V,8,FALSE)</f>
        <v>101010,5;102010,5;103010,5;104010,5;105010,5</v>
      </c>
    </row>
    <row r="417" spans="1:10">
      <c r="A417">
        <v>416</v>
      </c>
      <c r="B417">
        <f t="shared" si="27"/>
        <v>35</v>
      </c>
      <c r="C417">
        <f t="shared" si="26"/>
        <v>2</v>
      </c>
      <c r="D417">
        <f t="shared" si="25"/>
        <v>2</v>
      </c>
      <c r="E417" t="str">
        <f>IF(C417=1,VLOOKUP(B417,数据导入!$B:$F,2,FALSE)&amp;","&amp;VLOOKUP(B417,数据导入!$B:$F,3,FALSE)*$D417,VLOOKUP(B417,数据导入!$I:$M,2,FALSE)&amp;","&amp;VLOOKUP(B417,数据导入!$I:$M,3,FALSE)*$D417)</f>
        <v>31006,26</v>
      </c>
      <c r="F417">
        <f>IF(D417=1,VLOOKUP(C417,数据导入!$B:$F,4,FALSE)*$D417,VLOOKUP(C417,数据导入!$I:$M,4,FALSE)*$D417)</f>
        <v>320</v>
      </c>
      <c r="G417">
        <f>IF(E417=1,VLOOKUP(D417,数据导入!$B:$F,5,FALSE)*$D417,VLOOKUP(D417,数据导入!$I:$M,5,FALSE)*$D417)</f>
        <v>10</v>
      </c>
      <c r="H417">
        <f>VLOOKUP(B417,菜品数据!$H:$I,2,FALSE)</f>
        <v>4</v>
      </c>
      <c r="I417" t="str">
        <f>VLOOKUP(D417,数据导入!$P$3:$Q$9,2,FALSE)</f>
        <v>1,2</v>
      </c>
      <c r="J417" t="str">
        <f>VLOOKUP(B417,菜品输入!A:V,3,FALSE)&amp;","&amp;VLOOKUP(B417,菜品输入!A:V,8,FALSE)&amp;";"&amp;VLOOKUP(B417,菜品输入!A:V,4,FALSE)&amp;","&amp;VLOOKUP(B417,菜品输入!A:V,8,FALSE)&amp;";"&amp;VLOOKUP(B417,菜品输入!A:V,5,FALSE)&amp;","&amp;VLOOKUP(B417,菜品输入!A:V,8,FALSE)&amp;";"&amp;VLOOKUP(B417,菜品输入!A:V,6,FALSE)&amp;","&amp;VLOOKUP(B417,菜品输入!A:V,8,FALSE)&amp;";"&amp;VLOOKUP(B417,菜品输入!A:V,7,FALSE)&amp;","&amp;VLOOKUP(B417,菜品输入!A:V,8,FALSE)</f>
        <v>101010,5;102010,5;103010,5;104010,5;105010,5</v>
      </c>
    </row>
    <row r="418" spans="1:10">
      <c r="A418">
        <v>417</v>
      </c>
      <c r="B418">
        <f t="shared" si="27"/>
        <v>35</v>
      </c>
      <c r="C418">
        <f t="shared" si="26"/>
        <v>2</v>
      </c>
      <c r="D418">
        <f t="shared" si="25"/>
        <v>3</v>
      </c>
      <c r="E418" t="str">
        <f>IF(C418=1,VLOOKUP(B418,数据导入!$B:$F,2,FALSE)&amp;","&amp;VLOOKUP(B418,数据导入!$B:$F,3,FALSE)*$D418,VLOOKUP(B418,数据导入!$I:$M,2,FALSE)&amp;","&amp;VLOOKUP(B418,数据导入!$I:$M,3,FALSE)*$D418)</f>
        <v>31006,39</v>
      </c>
      <c r="F418">
        <f>IF(D418=1,VLOOKUP(C418,数据导入!$B:$F,4,FALSE)*$D418,VLOOKUP(C418,数据导入!$I:$M,4,FALSE)*$D418)</f>
        <v>480</v>
      </c>
      <c r="G418">
        <f>IF(E418=1,VLOOKUP(D418,数据导入!$B:$F,5,FALSE)*$D418,VLOOKUP(D418,数据导入!$I:$M,5,FALSE)*$D418)</f>
        <v>30</v>
      </c>
      <c r="H418">
        <f>VLOOKUP(B418,菜品数据!$H:$I,2,FALSE)</f>
        <v>4</v>
      </c>
      <c r="I418" t="str">
        <f>VLOOKUP(D418,数据导入!$P$3:$Q$9,2,FALSE)</f>
        <v>2,3</v>
      </c>
      <c r="J418" t="str">
        <f>VLOOKUP(B418,菜品输入!A:V,3,FALSE)&amp;","&amp;VLOOKUP(B418,菜品输入!A:V,8,FALSE)&amp;";"&amp;VLOOKUP(B418,菜品输入!A:V,4,FALSE)&amp;","&amp;VLOOKUP(B418,菜品输入!A:V,8,FALSE)&amp;";"&amp;VLOOKUP(B418,菜品输入!A:V,5,FALSE)&amp;","&amp;VLOOKUP(B418,菜品输入!A:V,8,FALSE)&amp;";"&amp;VLOOKUP(B418,菜品输入!A:V,6,FALSE)&amp;","&amp;VLOOKUP(B418,菜品输入!A:V,8,FALSE)&amp;";"&amp;VLOOKUP(B418,菜品输入!A:V,7,FALSE)&amp;","&amp;VLOOKUP(B418,菜品输入!A:V,8,FALSE)</f>
        <v>101010,5;102010,5;103010,5;104010,5;105010,5</v>
      </c>
    </row>
    <row r="419" spans="1:10">
      <c r="A419">
        <v>418</v>
      </c>
      <c r="B419">
        <f t="shared" si="27"/>
        <v>35</v>
      </c>
      <c r="C419">
        <f t="shared" si="26"/>
        <v>2</v>
      </c>
      <c r="D419">
        <f t="shared" si="25"/>
        <v>4</v>
      </c>
      <c r="E419" t="str">
        <f>IF(C419=1,VLOOKUP(B419,数据导入!$B:$F,2,FALSE)&amp;","&amp;VLOOKUP(B419,数据导入!$B:$F,3,FALSE)*$D419,VLOOKUP(B419,数据导入!$I:$M,2,FALSE)&amp;","&amp;VLOOKUP(B419,数据导入!$I:$M,3,FALSE)*$D419)</f>
        <v>31006,52</v>
      </c>
      <c r="F419">
        <f>IF(D419=1,VLOOKUP(C419,数据导入!$B:$F,4,FALSE)*$D419,VLOOKUP(C419,数据导入!$I:$M,4,FALSE)*$D419)</f>
        <v>640</v>
      </c>
      <c r="G419">
        <f>IF(E419=1,VLOOKUP(D419,数据导入!$B:$F,5,FALSE)*$D419,VLOOKUP(D419,数据导入!$I:$M,5,FALSE)*$D419)</f>
        <v>40</v>
      </c>
      <c r="H419">
        <f>VLOOKUP(B419,菜品数据!$H:$I,2,FALSE)</f>
        <v>4</v>
      </c>
      <c r="I419" t="str">
        <f>VLOOKUP(D419,数据导入!$P$3:$Q$9,2,FALSE)</f>
        <v>3,4</v>
      </c>
      <c r="J419" t="str">
        <f>VLOOKUP(B419,菜品输入!A:V,3,FALSE)&amp;","&amp;VLOOKUP(B419,菜品输入!A:V,8,FALSE)&amp;";"&amp;VLOOKUP(B419,菜品输入!A:V,4,FALSE)&amp;","&amp;VLOOKUP(B419,菜品输入!A:V,8,FALSE)&amp;";"&amp;VLOOKUP(B419,菜品输入!A:V,5,FALSE)&amp;","&amp;VLOOKUP(B419,菜品输入!A:V,8,FALSE)&amp;";"&amp;VLOOKUP(B419,菜品输入!A:V,6,FALSE)&amp;","&amp;VLOOKUP(B419,菜品输入!A:V,8,FALSE)&amp;";"&amp;VLOOKUP(B419,菜品输入!A:V,7,FALSE)&amp;","&amp;VLOOKUP(B419,菜品输入!A:V,8,FALSE)</f>
        <v>101010,5;102010,5;103010,5;104010,5;105010,5</v>
      </c>
    </row>
    <row r="420" spans="1:10">
      <c r="A420">
        <v>419</v>
      </c>
      <c r="B420">
        <f t="shared" si="27"/>
        <v>35</v>
      </c>
      <c r="C420">
        <f t="shared" si="26"/>
        <v>2</v>
      </c>
      <c r="D420">
        <f t="shared" si="25"/>
        <v>5</v>
      </c>
      <c r="E420" t="str">
        <f>IF(C420=1,VLOOKUP(B420,数据导入!$B:$F,2,FALSE)&amp;","&amp;VLOOKUP(B420,数据导入!$B:$F,3,FALSE)*$D420,VLOOKUP(B420,数据导入!$I:$M,2,FALSE)&amp;","&amp;VLOOKUP(B420,数据导入!$I:$M,3,FALSE)*$D420)</f>
        <v>31006,65</v>
      </c>
      <c r="F420">
        <f>IF(D420=1,VLOOKUP(C420,数据导入!$B:$F,4,FALSE)*$D420,VLOOKUP(C420,数据导入!$I:$M,4,FALSE)*$D420)</f>
        <v>800</v>
      </c>
      <c r="G420">
        <f>IF(E420=1,VLOOKUP(D420,数据导入!$B:$F,5,FALSE)*$D420,VLOOKUP(D420,数据导入!$I:$M,5,FALSE)*$D420)</f>
        <v>50</v>
      </c>
      <c r="H420">
        <f>VLOOKUP(B420,菜品数据!$H:$I,2,FALSE)</f>
        <v>4</v>
      </c>
      <c r="I420" t="str">
        <f>VLOOKUP(D420,数据导入!$P$3:$Q$9,2,FALSE)</f>
        <v>4,5</v>
      </c>
      <c r="J420" t="str">
        <f>VLOOKUP(B420,菜品输入!A:V,3,FALSE)&amp;","&amp;VLOOKUP(B420,菜品输入!A:V,8,FALSE)&amp;";"&amp;VLOOKUP(B420,菜品输入!A:V,4,FALSE)&amp;","&amp;VLOOKUP(B420,菜品输入!A:V,8,FALSE)&amp;";"&amp;VLOOKUP(B420,菜品输入!A:V,5,FALSE)&amp;","&amp;VLOOKUP(B420,菜品输入!A:V,8,FALSE)&amp;";"&amp;VLOOKUP(B420,菜品输入!A:V,6,FALSE)&amp;","&amp;VLOOKUP(B420,菜品输入!A:V,8,FALSE)&amp;";"&amp;VLOOKUP(B420,菜品输入!A:V,7,FALSE)&amp;","&amp;VLOOKUP(B420,菜品输入!A:V,8,FALSE)</f>
        <v>101010,5;102010,5;103010,5;104010,5;105010,5</v>
      </c>
    </row>
    <row r="421" spans="1:10">
      <c r="A421">
        <v>420</v>
      </c>
      <c r="B421">
        <f t="shared" si="27"/>
        <v>35</v>
      </c>
      <c r="C421">
        <f t="shared" si="26"/>
        <v>2</v>
      </c>
      <c r="D421">
        <f t="shared" si="25"/>
        <v>6</v>
      </c>
      <c r="E421" t="str">
        <f>IF(C421=1,VLOOKUP(B421,数据导入!$B:$F,2,FALSE)&amp;","&amp;VLOOKUP(B421,数据导入!$B:$F,3,FALSE)*$D421,VLOOKUP(B421,数据导入!$I:$M,2,FALSE)&amp;","&amp;VLOOKUP(B421,数据导入!$I:$M,3,FALSE)*$D421)</f>
        <v>31006,78</v>
      </c>
      <c r="F421">
        <f>IF(D421=1,VLOOKUP(C421,数据导入!$B:$F,4,FALSE)*$D421,VLOOKUP(C421,数据导入!$I:$M,4,FALSE)*$D421)</f>
        <v>960</v>
      </c>
      <c r="G421">
        <f>IF(E421=1,VLOOKUP(D421,数据导入!$B:$F,5,FALSE)*$D421,VLOOKUP(D421,数据导入!$I:$M,5,FALSE)*$D421)</f>
        <v>60</v>
      </c>
      <c r="H421">
        <f>VLOOKUP(B421,菜品数据!$H:$I,2,FALSE)</f>
        <v>4</v>
      </c>
      <c r="I421" t="str">
        <f>VLOOKUP(D421,数据导入!$P$3:$Q$9,2,FALSE)</f>
        <v>5,6</v>
      </c>
      <c r="J421" t="str">
        <f>VLOOKUP(B421,菜品输入!A:V,3,FALSE)&amp;","&amp;VLOOKUP(B421,菜品输入!A:V,8,FALSE)&amp;";"&amp;VLOOKUP(B421,菜品输入!A:V,4,FALSE)&amp;","&amp;VLOOKUP(B421,菜品输入!A:V,8,FALSE)&amp;";"&amp;VLOOKUP(B421,菜品输入!A:V,5,FALSE)&amp;","&amp;VLOOKUP(B421,菜品输入!A:V,8,FALSE)&amp;";"&amp;VLOOKUP(B421,菜品输入!A:V,6,FALSE)&amp;","&amp;VLOOKUP(B421,菜品输入!A:V,8,FALSE)&amp;";"&amp;VLOOKUP(B421,菜品输入!A:V,7,FALSE)&amp;","&amp;VLOOKUP(B421,菜品输入!A:V,8,FALSE)</f>
        <v>101010,5;102010,5;103010,5;104010,5;105010,5</v>
      </c>
    </row>
    <row r="422" spans="1:10">
      <c r="A422">
        <v>421</v>
      </c>
      <c r="B422">
        <f t="shared" si="27"/>
        <v>36</v>
      </c>
      <c r="C422">
        <f t="shared" si="26"/>
        <v>1</v>
      </c>
      <c r="D422">
        <f t="shared" si="25"/>
        <v>1</v>
      </c>
      <c r="E422" t="str">
        <f>IF(C422=1,VLOOKUP(B422,数据导入!$B:$F,2,FALSE)&amp;","&amp;VLOOKUP(B422,数据导入!$B:$F,3,FALSE)*$D422,VLOOKUP(B422,数据导入!$I:$M,2,FALSE)&amp;","&amp;VLOOKUP(B422,数据导入!$I:$M,3,FALSE)*$D422)</f>
        <v>30006,14</v>
      </c>
      <c r="F422">
        <f>IF(D422=1,VLOOKUP(C422,数据导入!$B:$F,4,FALSE)*$D422,VLOOKUP(C422,数据导入!$I:$M,4,FALSE)*$D422)</f>
        <v>70</v>
      </c>
      <c r="G422">
        <f>IF(E422=1,VLOOKUP(D422,数据导入!$B:$F,5,FALSE)*$D422,VLOOKUP(D422,数据导入!$I:$M,5,FALSE)*$D422)</f>
        <v>5</v>
      </c>
      <c r="H422">
        <f>VLOOKUP(B422,菜品数据!$H:$I,2,FALSE)</f>
        <v>4</v>
      </c>
      <c r="I422">
        <f>VLOOKUP(D422,数据导入!$P$3:$Q$9,2,FALSE)</f>
        <v>1</v>
      </c>
      <c r="J422" t="str">
        <f>VLOOKUP(B422,菜品输入!A:V,3,FALSE)&amp;","&amp;VLOOKUP(B422,菜品输入!A:V,8,FALSE)&amp;";"&amp;VLOOKUP(B422,菜品输入!A:V,4,FALSE)&amp;","&amp;VLOOKUP(B422,菜品输入!A:V,8,FALSE)&amp;";"&amp;VLOOKUP(B422,菜品输入!A:V,5,FALSE)&amp;","&amp;VLOOKUP(B422,菜品输入!A:V,8,FALSE)&amp;";"&amp;VLOOKUP(B422,菜品输入!A:V,6,FALSE)&amp;","&amp;VLOOKUP(B422,菜品输入!A:V,8,FALSE)&amp;";"&amp;VLOOKUP(B422,菜品输入!A:V,7,FALSE)&amp;","&amp;VLOOKUP(B422,菜品输入!A:V,8,FALSE)</f>
        <v>101010,5;102010,5;103010,5;104010,5;105010,5</v>
      </c>
    </row>
    <row r="423" spans="1:10">
      <c r="A423">
        <v>422</v>
      </c>
      <c r="B423">
        <f t="shared" si="27"/>
        <v>36</v>
      </c>
      <c r="C423">
        <f t="shared" si="26"/>
        <v>1</v>
      </c>
      <c r="D423">
        <f t="shared" si="25"/>
        <v>2</v>
      </c>
      <c r="E423" t="str">
        <f>IF(C423=1,VLOOKUP(B423,数据导入!$B:$F,2,FALSE)&amp;","&amp;VLOOKUP(B423,数据导入!$B:$F,3,FALSE)*$D423,VLOOKUP(B423,数据导入!$I:$M,2,FALSE)&amp;","&amp;VLOOKUP(B423,数据导入!$I:$M,3,FALSE)*$D423)</f>
        <v>30006,28</v>
      </c>
      <c r="F423">
        <f>IF(D423=1,VLOOKUP(C423,数据导入!$B:$F,4,FALSE)*$D423,VLOOKUP(C423,数据导入!$I:$M,4,FALSE)*$D423)</f>
        <v>140</v>
      </c>
      <c r="G423">
        <f>IF(E423=1,VLOOKUP(D423,数据导入!$B:$F,5,FALSE)*$D423,VLOOKUP(D423,数据导入!$I:$M,5,FALSE)*$D423)</f>
        <v>10</v>
      </c>
      <c r="H423">
        <f>VLOOKUP(B423,菜品数据!$H:$I,2,FALSE)</f>
        <v>4</v>
      </c>
      <c r="I423" t="str">
        <f>VLOOKUP(D423,数据导入!$P$3:$Q$9,2,FALSE)</f>
        <v>1,2</v>
      </c>
      <c r="J423" t="str">
        <f>VLOOKUP(B423,菜品输入!A:V,3,FALSE)&amp;","&amp;VLOOKUP(B423,菜品输入!A:V,8,FALSE)&amp;";"&amp;VLOOKUP(B423,菜品输入!A:V,4,FALSE)&amp;","&amp;VLOOKUP(B423,菜品输入!A:V,8,FALSE)&amp;";"&amp;VLOOKUP(B423,菜品输入!A:V,5,FALSE)&amp;","&amp;VLOOKUP(B423,菜品输入!A:V,8,FALSE)&amp;";"&amp;VLOOKUP(B423,菜品输入!A:V,6,FALSE)&amp;","&amp;VLOOKUP(B423,菜品输入!A:V,8,FALSE)&amp;";"&amp;VLOOKUP(B423,菜品输入!A:V,7,FALSE)&amp;","&amp;VLOOKUP(B423,菜品输入!A:V,8,FALSE)</f>
        <v>101010,5;102010,5;103010,5;104010,5;105010,5</v>
      </c>
    </row>
    <row r="424" spans="1:10">
      <c r="A424">
        <v>423</v>
      </c>
      <c r="B424">
        <f t="shared" si="27"/>
        <v>36</v>
      </c>
      <c r="C424">
        <f t="shared" si="26"/>
        <v>1</v>
      </c>
      <c r="D424">
        <f t="shared" si="25"/>
        <v>3</v>
      </c>
      <c r="E424" t="str">
        <f>IF(C424=1,VLOOKUP(B424,数据导入!$B:$F,2,FALSE)&amp;","&amp;VLOOKUP(B424,数据导入!$B:$F,3,FALSE)*$D424,VLOOKUP(B424,数据导入!$I:$M,2,FALSE)&amp;","&amp;VLOOKUP(B424,数据导入!$I:$M,3,FALSE)*$D424)</f>
        <v>30006,42</v>
      </c>
      <c r="F424">
        <f>IF(D424=1,VLOOKUP(C424,数据导入!$B:$F,4,FALSE)*$D424,VLOOKUP(C424,数据导入!$I:$M,4,FALSE)*$D424)</f>
        <v>210</v>
      </c>
      <c r="G424">
        <f>IF(E424=1,VLOOKUP(D424,数据导入!$B:$F,5,FALSE)*$D424,VLOOKUP(D424,数据导入!$I:$M,5,FALSE)*$D424)</f>
        <v>30</v>
      </c>
      <c r="H424">
        <f>VLOOKUP(B424,菜品数据!$H:$I,2,FALSE)</f>
        <v>4</v>
      </c>
      <c r="I424" t="str">
        <f>VLOOKUP(D424,数据导入!$P$3:$Q$9,2,FALSE)</f>
        <v>2,3</v>
      </c>
      <c r="J424" t="str">
        <f>VLOOKUP(B424,菜品输入!A:V,3,FALSE)&amp;","&amp;VLOOKUP(B424,菜品输入!A:V,8,FALSE)&amp;";"&amp;VLOOKUP(B424,菜品输入!A:V,4,FALSE)&amp;","&amp;VLOOKUP(B424,菜品输入!A:V,8,FALSE)&amp;";"&amp;VLOOKUP(B424,菜品输入!A:V,5,FALSE)&amp;","&amp;VLOOKUP(B424,菜品输入!A:V,8,FALSE)&amp;";"&amp;VLOOKUP(B424,菜品输入!A:V,6,FALSE)&amp;","&amp;VLOOKUP(B424,菜品输入!A:V,8,FALSE)&amp;";"&amp;VLOOKUP(B424,菜品输入!A:V,7,FALSE)&amp;","&amp;VLOOKUP(B424,菜品输入!A:V,8,FALSE)</f>
        <v>101010,5;102010,5;103010,5;104010,5;105010,5</v>
      </c>
    </row>
    <row r="425" spans="1:10">
      <c r="A425">
        <v>424</v>
      </c>
      <c r="B425">
        <f t="shared" si="27"/>
        <v>36</v>
      </c>
      <c r="C425">
        <f t="shared" si="26"/>
        <v>1</v>
      </c>
      <c r="D425">
        <f t="shared" si="25"/>
        <v>4</v>
      </c>
      <c r="E425" t="str">
        <f>IF(C425=1,VLOOKUP(B425,数据导入!$B:$F,2,FALSE)&amp;","&amp;VLOOKUP(B425,数据导入!$B:$F,3,FALSE)*$D425,VLOOKUP(B425,数据导入!$I:$M,2,FALSE)&amp;","&amp;VLOOKUP(B425,数据导入!$I:$M,3,FALSE)*$D425)</f>
        <v>30006,56</v>
      </c>
      <c r="F425">
        <f>IF(D425=1,VLOOKUP(C425,数据导入!$B:$F,4,FALSE)*$D425,VLOOKUP(C425,数据导入!$I:$M,4,FALSE)*$D425)</f>
        <v>280</v>
      </c>
      <c r="G425">
        <f>IF(E425=1,VLOOKUP(D425,数据导入!$B:$F,5,FALSE)*$D425,VLOOKUP(D425,数据导入!$I:$M,5,FALSE)*$D425)</f>
        <v>40</v>
      </c>
      <c r="H425">
        <f>VLOOKUP(B425,菜品数据!$H:$I,2,FALSE)</f>
        <v>4</v>
      </c>
      <c r="I425" t="str">
        <f>VLOOKUP(D425,数据导入!$P$3:$Q$9,2,FALSE)</f>
        <v>3,4</v>
      </c>
      <c r="J425" t="str">
        <f>VLOOKUP(B425,菜品输入!A:V,3,FALSE)&amp;","&amp;VLOOKUP(B425,菜品输入!A:V,8,FALSE)&amp;";"&amp;VLOOKUP(B425,菜品输入!A:V,4,FALSE)&amp;","&amp;VLOOKUP(B425,菜品输入!A:V,8,FALSE)&amp;";"&amp;VLOOKUP(B425,菜品输入!A:V,5,FALSE)&amp;","&amp;VLOOKUP(B425,菜品输入!A:V,8,FALSE)&amp;";"&amp;VLOOKUP(B425,菜品输入!A:V,6,FALSE)&amp;","&amp;VLOOKUP(B425,菜品输入!A:V,8,FALSE)&amp;";"&amp;VLOOKUP(B425,菜品输入!A:V,7,FALSE)&amp;","&amp;VLOOKUP(B425,菜品输入!A:V,8,FALSE)</f>
        <v>101010,5;102010,5;103010,5;104010,5;105010,5</v>
      </c>
    </row>
    <row r="426" spans="1:10">
      <c r="A426">
        <v>425</v>
      </c>
      <c r="B426">
        <f t="shared" si="27"/>
        <v>36</v>
      </c>
      <c r="C426">
        <f t="shared" si="26"/>
        <v>1</v>
      </c>
      <c r="D426">
        <f t="shared" si="25"/>
        <v>5</v>
      </c>
      <c r="E426" t="str">
        <f>IF(C426=1,VLOOKUP(B426,数据导入!$B:$F,2,FALSE)&amp;","&amp;VLOOKUP(B426,数据导入!$B:$F,3,FALSE)*$D426,VLOOKUP(B426,数据导入!$I:$M,2,FALSE)&amp;","&amp;VLOOKUP(B426,数据导入!$I:$M,3,FALSE)*$D426)</f>
        <v>30006,70</v>
      </c>
      <c r="F426">
        <f>IF(D426=1,VLOOKUP(C426,数据导入!$B:$F,4,FALSE)*$D426,VLOOKUP(C426,数据导入!$I:$M,4,FALSE)*$D426)</f>
        <v>350</v>
      </c>
      <c r="G426">
        <f>IF(E426=1,VLOOKUP(D426,数据导入!$B:$F,5,FALSE)*$D426,VLOOKUP(D426,数据导入!$I:$M,5,FALSE)*$D426)</f>
        <v>50</v>
      </c>
      <c r="H426">
        <f>VLOOKUP(B426,菜品数据!$H:$I,2,FALSE)</f>
        <v>4</v>
      </c>
      <c r="I426" t="str">
        <f>VLOOKUP(D426,数据导入!$P$3:$Q$9,2,FALSE)</f>
        <v>4,5</v>
      </c>
      <c r="J426" t="str">
        <f>VLOOKUP(B426,菜品输入!A:V,3,FALSE)&amp;","&amp;VLOOKUP(B426,菜品输入!A:V,8,FALSE)&amp;";"&amp;VLOOKUP(B426,菜品输入!A:V,4,FALSE)&amp;","&amp;VLOOKUP(B426,菜品输入!A:V,8,FALSE)&amp;";"&amp;VLOOKUP(B426,菜品输入!A:V,5,FALSE)&amp;","&amp;VLOOKUP(B426,菜品输入!A:V,8,FALSE)&amp;";"&amp;VLOOKUP(B426,菜品输入!A:V,6,FALSE)&amp;","&amp;VLOOKUP(B426,菜品输入!A:V,8,FALSE)&amp;";"&amp;VLOOKUP(B426,菜品输入!A:V,7,FALSE)&amp;","&amp;VLOOKUP(B426,菜品输入!A:V,8,FALSE)</f>
        <v>101010,5;102010,5;103010,5;104010,5;105010,5</v>
      </c>
    </row>
    <row r="427" spans="1:10">
      <c r="A427">
        <v>426</v>
      </c>
      <c r="B427">
        <f t="shared" si="27"/>
        <v>36</v>
      </c>
      <c r="C427">
        <f t="shared" si="26"/>
        <v>1</v>
      </c>
      <c r="D427">
        <f t="shared" si="25"/>
        <v>6</v>
      </c>
      <c r="E427" t="str">
        <f>IF(C427=1,VLOOKUP(B427,数据导入!$B:$F,2,FALSE)&amp;","&amp;VLOOKUP(B427,数据导入!$B:$F,3,FALSE)*$D427,VLOOKUP(B427,数据导入!$I:$M,2,FALSE)&amp;","&amp;VLOOKUP(B427,数据导入!$I:$M,3,FALSE)*$D427)</f>
        <v>30006,84</v>
      </c>
      <c r="F427">
        <f>IF(D427=1,VLOOKUP(C427,数据导入!$B:$F,4,FALSE)*$D427,VLOOKUP(C427,数据导入!$I:$M,4,FALSE)*$D427)</f>
        <v>420</v>
      </c>
      <c r="G427">
        <f>IF(E427=1,VLOOKUP(D427,数据导入!$B:$F,5,FALSE)*$D427,VLOOKUP(D427,数据导入!$I:$M,5,FALSE)*$D427)</f>
        <v>60</v>
      </c>
      <c r="H427">
        <f>VLOOKUP(B427,菜品数据!$H:$I,2,FALSE)</f>
        <v>4</v>
      </c>
      <c r="I427" t="str">
        <f>VLOOKUP(D427,数据导入!$P$3:$Q$9,2,FALSE)</f>
        <v>5,6</v>
      </c>
      <c r="J427" t="str">
        <f>VLOOKUP(B427,菜品输入!A:V,3,FALSE)&amp;","&amp;VLOOKUP(B427,菜品输入!A:V,8,FALSE)&amp;";"&amp;VLOOKUP(B427,菜品输入!A:V,4,FALSE)&amp;","&amp;VLOOKUP(B427,菜品输入!A:V,8,FALSE)&amp;";"&amp;VLOOKUP(B427,菜品输入!A:V,5,FALSE)&amp;","&amp;VLOOKUP(B427,菜品输入!A:V,8,FALSE)&amp;";"&amp;VLOOKUP(B427,菜品输入!A:V,6,FALSE)&amp;","&amp;VLOOKUP(B427,菜品输入!A:V,8,FALSE)&amp;";"&amp;VLOOKUP(B427,菜品输入!A:V,7,FALSE)&amp;","&amp;VLOOKUP(B427,菜品输入!A:V,8,FALSE)</f>
        <v>101010,5;102010,5;103010,5;104010,5;105010,5</v>
      </c>
    </row>
    <row r="428" spans="1:10">
      <c r="A428">
        <v>427</v>
      </c>
      <c r="B428">
        <f t="shared" si="27"/>
        <v>36</v>
      </c>
      <c r="C428">
        <f t="shared" si="26"/>
        <v>2</v>
      </c>
      <c r="D428">
        <f t="shared" si="25"/>
        <v>1</v>
      </c>
      <c r="E428" t="str">
        <f>IF(C428=1,VLOOKUP(B428,数据导入!$B:$F,2,FALSE)&amp;","&amp;VLOOKUP(B428,数据导入!$B:$F,3,FALSE)*$D428,VLOOKUP(B428,数据导入!$I:$M,2,FALSE)&amp;","&amp;VLOOKUP(B428,数据导入!$I:$M,3,FALSE)*$D428)</f>
        <v>31006,14</v>
      </c>
      <c r="F428">
        <f>IF(D428=1,VLOOKUP(C428,数据导入!$B:$F,4,FALSE)*$D428,VLOOKUP(C428,数据导入!$I:$M,4,FALSE)*$D428)</f>
        <v>160</v>
      </c>
      <c r="G428">
        <f>IF(E428=1,VLOOKUP(D428,数据导入!$B:$F,5,FALSE)*$D428,VLOOKUP(D428,数据导入!$I:$M,5,FALSE)*$D428)</f>
        <v>5</v>
      </c>
      <c r="H428">
        <f>VLOOKUP(B428,菜品数据!$H:$I,2,FALSE)</f>
        <v>4</v>
      </c>
      <c r="I428">
        <f>VLOOKUP(D428,数据导入!$P$3:$Q$9,2,FALSE)</f>
        <v>1</v>
      </c>
      <c r="J428" t="str">
        <f>VLOOKUP(B428,菜品输入!A:V,3,FALSE)&amp;","&amp;VLOOKUP(B428,菜品输入!A:V,8,FALSE)&amp;";"&amp;VLOOKUP(B428,菜品输入!A:V,4,FALSE)&amp;","&amp;VLOOKUP(B428,菜品输入!A:V,8,FALSE)&amp;";"&amp;VLOOKUP(B428,菜品输入!A:V,5,FALSE)&amp;","&amp;VLOOKUP(B428,菜品输入!A:V,8,FALSE)&amp;";"&amp;VLOOKUP(B428,菜品输入!A:V,6,FALSE)&amp;","&amp;VLOOKUP(B428,菜品输入!A:V,8,FALSE)&amp;";"&amp;VLOOKUP(B428,菜品输入!A:V,7,FALSE)&amp;","&amp;VLOOKUP(B428,菜品输入!A:V,8,FALSE)</f>
        <v>101010,5;102010,5;103010,5;104010,5;105010,5</v>
      </c>
    </row>
    <row r="429" spans="1:10">
      <c r="A429">
        <v>428</v>
      </c>
      <c r="B429">
        <f t="shared" si="27"/>
        <v>36</v>
      </c>
      <c r="C429">
        <f t="shared" si="26"/>
        <v>2</v>
      </c>
      <c r="D429">
        <f t="shared" si="25"/>
        <v>2</v>
      </c>
      <c r="E429" t="str">
        <f>IF(C429=1,VLOOKUP(B429,数据导入!$B:$F,2,FALSE)&amp;","&amp;VLOOKUP(B429,数据导入!$B:$F,3,FALSE)*$D429,VLOOKUP(B429,数据导入!$I:$M,2,FALSE)&amp;","&amp;VLOOKUP(B429,数据导入!$I:$M,3,FALSE)*$D429)</f>
        <v>31006,28</v>
      </c>
      <c r="F429">
        <f>IF(D429=1,VLOOKUP(C429,数据导入!$B:$F,4,FALSE)*$D429,VLOOKUP(C429,数据导入!$I:$M,4,FALSE)*$D429)</f>
        <v>320</v>
      </c>
      <c r="G429">
        <f>IF(E429=1,VLOOKUP(D429,数据导入!$B:$F,5,FALSE)*$D429,VLOOKUP(D429,数据导入!$I:$M,5,FALSE)*$D429)</f>
        <v>10</v>
      </c>
      <c r="H429">
        <f>VLOOKUP(B429,菜品数据!$H:$I,2,FALSE)</f>
        <v>4</v>
      </c>
      <c r="I429" t="str">
        <f>VLOOKUP(D429,数据导入!$P$3:$Q$9,2,FALSE)</f>
        <v>1,2</v>
      </c>
      <c r="J429" t="str">
        <f>VLOOKUP(B429,菜品输入!A:V,3,FALSE)&amp;","&amp;VLOOKUP(B429,菜品输入!A:V,8,FALSE)&amp;";"&amp;VLOOKUP(B429,菜品输入!A:V,4,FALSE)&amp;","&amp;VLOOKUP(B429,菜品输入!A:V,8,FALSE)&amp;";"&amp;VLOOKUP(B429,菜品输入!A:V,5,FALSE)&amp;","&amp;VLOOKUP(B429,菜品输入!A:V,8,FALSE)&amp;";"&amp;VLOOKUP(B429,菜品输入!A:V,6,FALSE)&amp;","&amp;VLOOKUP(B429,菜品输入!A:V,8,FALSE)&amp;";"&amp;VLOOKUP(B429,菜品输入!A:V,7,FALSE)&amp;","&amp;VLOOKUP(B429,菜品输入!A:V,8,FALSE)</f>
        <v>101010,5;102010,5;103010,5;104010,5;105010,5</v>
      </c>
    </row>
    <row r="430" spans="1:10">
      <c r="A430">
        <v>429</v>
      </c>
      <c r="B430">
        <f t="shared" si="27"/>
        <v>36</v>
      </c>
      <c r="C430">
        <f t="shared" si="26"/>
        <v>2</v>
      </c>
      <c r="D430">
        <f t="shared" si="25"/>
        <v>3</v>
      </c>
      <c r="E430" t="str">
        <f>IF(C430=1,VLOOKUP(B430,数据导入!$B:$F,2,FALSE)&amp;","&amp;VLOOKUP(B430,数据导入!$B:$F,3,FALSE)*$D430,VLOOKUP(B430,数据导入!$I:$M,2,FALSE)&amp;","&amp;VLOOKUP(B430,数据导入!$I:$M,3,FALSE)*$D430)</f>
        <v>31006,42</v>
      </c>
      <c r="F430">
        <f>IF(D430=1,VLOOKUP(C430,数据导入!$B:$F,4,FALSE)*$D430,VLOOKUP(C430,数据导入!$I:$M,4,FALSE)*$D430)</f>
        <v>480</v>
      </c>
      <c r="G430">
        <f>IF(E430=1,VLOOKUP(D430,数据导入!$B:$F,5,FALSE)*$D430,VLOOKUP(D430,数据导入!$I:$M,5,FALSE)*$D430)</f>
        <v>30</v>
      </c>
      <c r="H430">
        <f>VLOOKUP(B430,菜品数据!$H:$I,2,FALSE)</f>
        <v>4</v>
      </c>
      <c r="I430" t="str">
        <f>VLOOKUP(D430,数据导入!$P$3:$Q$9,2,FALSE)</f>
        <v>2,3</v>
      </c>
      <c r="J430" t="str">
        <f>VLOOKUP(B430,菜品输入!A:V,3,FALSE)&amp;","&amp;VLOOKUP(B430,菜品输入!A:V,8,FALSE)&amp;";"&amp;VLOOKUP(B430,菜品输入!A:V,4,FALSE)&amp;","&amp;VLOOKUP(B430,菜品输入!A:V,8,FALSE)&amp;";"&amp;VLOOKUP(B430,菜品输入!A:V,5,FALSE)&amp;","&amp;VLOOKUP(B430,菜品输入!A:V,8,FALSE)&amp;";"&amp;VLOOKUP(B430,菜品输入!A:V,6,FALSE)&amp;","&amp;VLOOKUP(B430,菜品输入!A:V,8,FALSE)&amp;";"&amp;VLOOKUP(B430,菜品输入!A:V,7,FALSE)&amp;","&amp;VLOOKUP(B430,菜品输入!A:V,8,FALSE)</f>
        <v>101010,5;102010,5;103010,5;104010,5;105010,5</v>
      </c>
    </row>
    <row r="431" spans="1:10">
      <c r="A431">
        <v>430</v>
      </c>
      <c r="B431">
        <f t="shared" si="27"/>
        <v>36</v>
      </c>
      <c r="C431">
        <f t="shared" si="26"/>
        <v>2</v>
      </c>
      <c r="D431">
        <f t="shared" si="25"/>
        <v>4</v>
      </c>
      <c r="E431" t="str">
        <f>IF(C431=1,VLOOKUP(B431,数据导入!$B:$F,2,FALSE)&amp;","&amp;VLOOKUP(B431,数据导入!$B:$F,3,FALSE)*$D431,VLOOKUP(B431,数据导入!$I:$M,2,FALSE)&amp;","&amp;VLOOKUP(B431,数据导入!$I:$M,3,FALSE)*$D431)</f>
        <v>31006,56</v>
      </c>
      <c r="F431">
        <f>IF(D431=1,VLOOKUP(C431,数据导入!$B:$F,4,FALSE)*$D431,VLOOKUP(C431,数据导入!$I:$M,4,FALSE)*$D431)</f>
        <v>640</v>
      </c>
      <c r="G431">
        <f>IF(E431=1,VLOOKUP(D431,数据导入!$B:$F,5,FALSE)*$D431,VLOOKUP(D431,数据导入!$I:$M,5,FALSE)*$D431)</f>
        <v>40</v>
      </c>
      <c r="H431">
        <f>VLOOKUP(B431,菜品数据!$H:$I,2,FALSE)</f>
        <v>4</v>
      </c>
      <c r="I431" t="str">
        <f>VLOOKUP(D431,数据导入!$P$3:$Q$9,2,FALSE)</f>
        <v>3,4</v>
      </c>
      <c r="J431" t="str">
        <f>VLOOKUP(B431,菜品输入!A:V,3,FALSE)&amp;","&amp;VLOOKUP(B431,菜品输入!A:V,8,FALSE)&amp;";"&amp;VLOOKUP(B431,菜品输入!A:V,4,FALSE)&amp;","&amp;VLOOKUP(B431,菜品输入!A:V,8,FALSE)&amp;";"&amp;VLOOKUP(B431,菜品输入!A:V,5,FALSE)&amp;","&amp;VLOOKUP(B431,菜品输入!A:V,8,FALSE)&amp;";"&amp;VLOOKUP(B431,菜品输入!A:V,6,FALSE)&amp;","&amp;VLOOKUP(B431,菜品输入!A:V,8,FALSE)&amp;";"&amp;VLOOKUP(B431,菜品输入!A:V,7,FALSE)&amp;","&amp;VLOOKUP(B431,菜品输入!A:V,8,FALSE)</f>
        <v>101010,5;102010,5;103010,5;104010,5;105010,5</v>
      </c>
    </row>
    <row r="432" spans="1:10">
      <c r="A432">
        <v>431</v>
      </c>
      <c r="B432">
        <f t="shared" si="27"/>
        <v>36</v>
      </c>
      <c r="C432">
        <f t="shared" si="26"/>
        <v>2</v>
      </c>
      <c r="D432">
        <f t="shared" si="25"/>
        <v>5</v>
      </c>
      <c r="E432" t="str">
        <f>IF(C432=1,VLOOKUP(B432,数据导入!$B:$F,2,FALSE)&amp;","&amp;VLOOKUP(B432,数据导入!$B:$F,3,FALSE)*$D432,VLOOKUP(B432,数据导入!$I:$M,2,FALSE)&amp;","&amp;VLOOKUP(B432,数据导入!$I:$M,3,FALSE)*$D432)</f>
        <v>31006,70</v>
      </c>
      <c r="F432">
        <f>IF(D432=1,VLOOKUP(C432,数据导入!$B:$F,4,FALSE)*$D432,VLOOKUP(C432,数据导入!$I:$M,4,FALSE)*$D432)</f>
        <v>800</v>
      </c>
      <c r="G432">
        <f>IF(E432=1,VLOOKUP(D432,数据导入!$B:$F,5,FALSE)*$D432,VLOOKUP(D432,数据导入!$I:$M,5,FALSE)*$D432)</f>
        <v>50</v>
      </c>
      <c r="H432">
        <f>VLOOKUP(B432,菜品数据!$H:$I,2,FALSE)</f>
        <v>4</v>
      </c>
      <c r="I432" t="str">
        <f>VLOOKUP(D432,数据导入!$P$3:$Q$9,2,FALSE)</f>
        <v>4,5</v>
      </c>
      <c r="J432" t="str">
        <f>VLOOKUP(B432,菜品输入!A:V,3,FALSE)&amp;","&amp;VLOOKUP(B432,菜品输入!A:V,8,FALSE)&amp;";"&amp;VLOOKUP(B432,菜品输入!A:V,4,FALSE)&amp;","&amp;VLOOKUP(B432,菜品输入!A:V,8,FALSE)&amp;";"&amp;VLOOKUP(B432,菜品输入!A:V,5,FALSE)&amp;","&amp;VLOOKUP(B432,菜品输入!A:V,8,FALSE)&amp;";"&amp;VLOOKUP(B432,菜品输入!A:V,6,FALSE)&amp;","&amp;VLOOKUP(B432,菜品输入!A:V,8,FALSE)&amp;";"&amp;VLOOKUP(B432,菜品输入!A:V,7,FALSE)&amp;","&amp;VLOOKUP(B432,菜品输入!A:V,8,FALSE)</f>
        <v>101010,5;102010,5;103010,5;104010,5;105010,5</v>
      </c>
    </row>
    <row r="433" spans="1:10">
      <c r="A433">
        <v>432</v>
      </c>
      <c r="B433">
        <f t="shared" si="27"/>
        <v>36</v>
      </c>
      <c r="C433">
        <f t="shared" si="26"/>
        <v>2</v>
      </c>
      <c r="D433">
        <f t="shared" si="25"/>
        <v>6</v>
      </c>
      <c r="E433" t="str">
        <f>IF(C433=1,VLOOKUP(B433,数据导入!$B:$F,2,FALSE)&amp;","&amp;VLOOKUP(B433,数据导入!$B:$F,3,FALSE)*$D433,VLOOKUP(B433,数据导入!$I:$M,2,FALSE)&amp;","&amp;VLOOKUP(B433,数据导入!$I:$M,3,FALSE)*$D433)</f>
        <v>31006,84</v>
      </c>
      <c r="F433">
        <f>IF(D433=1,VLOOKUP(C433,数据导入!$B:$F,4,FALSE)*$D433,VLOOKUP(C433,数据导入!$I:$M,4,FALSE)*$D433)</f>
        <v>960</v>
      </c>
      <c r="G433">
        <f>IF(E433=1,VLOOKUP(D433,数据导入!$B:$F,5,FALSE)*$D433,VLOOKUP(D433,数据导入!$I:$M,5,FALSE)*$D433)</f>
        <v>60</v>
      </c>
      <c r="H433">
        <f>VLOOKUP(B433,菜品数据!$H:$I,2,FALSE)</f>
        <v>4</v>
      </c>
      <c r="I433" t="str">
        <f>VLOOKUP(D433,数据导入!$P$3:$Q$9,2,FALSE)</f>
        <v>5,6</v>
      </c>
      <c r="J433" t="str">
        <f>VLOOKUP(B433,菜品输入!A:V,3,FALSE)&amp;","&amp;VLOOKUP(B433,菜品输入!A:V,8,FALSE)&amp;";"&amp;VLOOKUP(B433,菜品输入!A:V,4,FALSE)&amp;","&amp;VLOOKUP(B433,菜品输入!A:V,8,FALSE)&amp;";"&amp;VLOOKUP(B433,菜品输入!A:V,5,FALSE)&amp;","&amp;VLOOKUP(B433,菜品输入!A:V,8,FALSE)&amp;";"&amp;VLOOKUP(B433,菜品输入!A:V,6,FALSE)&amp;","&amp;VLOOKUP(B433,菜品输入!A:V,8,FALSE)&amp;";"&amp;VLOOKUP(B433,菜品输入!A:V,7,FALSE)&amp;","&amp;VLOOKUP(B433,菜品输入!A:V,8,FALSE)</f>
        <v>101010,5;102010,5;103010,5;104010,5;105010,5</v>
      </c>
    </row>
    <row r="434" spans="1:10">
      <c r="A434">
        <v>433</v>
      </c>
      <c r="B434">
        <f t="shared" si="27"/>
        <v>37</v>
      </c>
      <c r="C434">
        <f t="shared" si="26"/>
        <v>1</v>
      </c>
      <c r="D434">
        <f t="shared" si="25"/>
        <v>1</v>
      </c>
      <c r="E434" t="str">
        <f>IF(C434=1,VLOOKUP(B434,数据导入!$B:$F,2,FALSE)&amp;","&amp;VLOOKUP(B434,数据导入!$B:$F,3,FALSE)*$D434,VLOOKUP(B434,数据导入!$I:$M,2,FALSE)&amp;","&amp;VLOOKUP(B434,数据导入!$I:$M,3,FALSE)*$D434)</f>
        <v>30006,15</v>
      </c>
      <c r="F434">
        <f>IF(D434=1,VLOOKUP(C434,数据导入!$B:$F,4,FALSE)*$D434,VLOOKUP(C434,数据导入!$I:$M,4,FALSE)*$D434)</f>
        <v>70</v>
      </c>
      <c r="G434">
        <f>IF(E434=1,VLOOKUP(D434,数据导入!$B:$F,5,FALSE)*$D434,VLOOKUP(D434,数据导入!$I:$M,5,FALSE)*$D434)</f>
        <v>5</v>
      </c>
      <c r="H434">
        <f>VLOOKUP(B434,菜品数据!$H:$I,2,FALSE)</f>
        <v>4</v>
      </c>
      <c r="I434">
        <f>VLOOKUP(D434,数据导入!$P$3:$Q$9,2,FALSE)</f>
        <v>1</v>
      </c>
      <c r="J434" t="str">
        <f>VLOOKUP(B434,菜品输入!A:V,3,FALSE)&amp;","&amp;VLOOKUP(B434,菜品输入!A:V,8,FALSE)&amp;";"&amp;VLOOKUP(B434,菜品输入!A:V,4,FALSE)&amp;","&amp;VLOOKUP(B434,菜品输入!A:V,8,FALSE)&amp;";"&amp;VLOOKUP(B434,菜品输入!A:V,5,FALSE)&amp;","&amp;VLOOKUP(B434,菜品输入!A:V,8,FALSE)&amp;";"&amp;VLOOKUP(B434,菜品输入!A:V,6,FALSE)&amp;","&amp;VLOOKUP(B434,菜品输入!A:V,8,FALSE)&amp;";"&amp;VLOOKUP(B434,菜品输入!A:V,7,FALSE)&amp;","&amp;VLOOKUP(B434,菜品输入!A:V,8,FALSE)</f>
        <v>101010,5;102010,5;103010,5;104010,5;105010,5</v>
      </c>
    </row>
    <row r="435" spans="1:10">
      <c r="A435">
        <v>434</v>
      </c>
      <c r="B435">
        <f t="shared" si="27"/>
        <v>37</v>
      </c>
      <c r="C435">
        <f t="shared" si="26"/>
        <v>1</v>
      </c>
      <c r="D435">
        <f t="shared" si="25"/>
        <v>2</v>
      </c>
      <c r="E435" t="str">
        <f>IF(C435=1,VLOOKUP(B435,数据导入!$B:$F,2,FALSE)&amp;","&amp;VLOOKUP(B435,数据导入!$B:$F,3,FALSE)*$D435,VLOOKUP(B435,数据导入!$I:$M,2,FALSE)&amp;","&amp;VLOOKUP(B435,数据导入!$I:$M,3,FALSE)*$D435)</f>
        <v>30006,30</v>
      </c>
      <c r="F435">
        <f>IF(D435=1,VLOOKUP(C435,数据导入!$B:$F,4,FALSE)*$D435,VLOOKUP(C435,数据导入!$I:$M,4,FALSE)*$D435)</f>
        <v>140</v>
      </c>
      <c r="G435">
        <f>IF(E435=1,VLOOKUP(D435,数据导入!$B:$F,5,FALSE)*$D435,VLOOKUP(D435,数据导入!$I:$M,5,FALSE)*$D435)</f>
        <v>10</v>
      </c>
      <c r="H435">
        <f>VLOOKUP(B435,菜品数据!$H:$I,2,FALSE)</f>
        <v>4</v>
      </c>
      <c r="I435" t="str">
        <f>VLOOKUP(D435,数据导入!$P$3:$Q$9,2,FALSE)</f>
        <v>1,2</v>
      </c>
      <c r="J435" t="str">
        <f>VLOOKUP(B435,菜品输入!A:V,3,FALSE)&amp;","&amp;VLOOKUP(B435,菜品输入!A:V,8,FALSE)&amp;";"&amp;VLOOKUP(B435,菜品输入!A:V,4,FALSE)&amp;","&amp;VLOOKUP(B435,菜品输入!A:V,8,FALSE)&amp;";"&amp;VLOOKUP(B435,菜品输入!A:V,5,FALSE)&amp;","&amp;VLOOKUP(B435,菜品输入!A:V,8,FALSE)&amp;";"&amp;VLOOKUP(B435,菜品输入!A:V,6,FALSE)&amp;","&amp;VLOOKUP(B435,菜品输入!A:V,8,FALSE)&amp;";"&amp;VLOOKUP(B435,菜品输入!A:V,7,FALSE)&amp;","&amp;VLOOKUP(B435,菜品输入!A:V,8,FALSE)</f>
        <v>101010,5;102010,5;103010,5;104010,5;105010,5</v>
      </c>
    </row>
    <row r="436" spans="1:10">
      <c r="A436">
        <v>435</v>
      </c>
      <c r="B436">
        <f t="shared" si="27"/>
        <v>37</v>
      </c>
      <c r="C436">
        <f t="shared" si="26"/>
        <v>1</v>
      </c>
      <c r="D436">
        <f t="shared" si="25"/>
        <v>3</v>
      </c>
      <c r="E436" t="str">
        <f>IF(C436=1,VLOOKUP(B436,数据导入!$B:$F,2,FALSE)&amp;","&amp;VLOOKUP(B436,数据导入!$B:$F,3,FALSE)*$D436,VLOOKUP(B436,数据导入!$I:$M,2,FALSE)&amp;","&amp;VLOOKUP(B436,数据导入!$I:$M,3,FALSE)*$D436)</f>
        <v>30006,45</v>
      </c>
      <c r="F436">
        <f>IF(D436=1,VLOOKUP(C436,数据导入!$B:$F,4,FALSE)*$D436,VLOOKUP(C436,数据导入!$I:$M,4,FALSE)*$D436)</f>
        <v>210</v>
      </c>
      <c r="G436">
        <f>IF(E436=1,VLOOKUP(D436,数据导入!$B:$F,5,FALSE)*$D436,VLOOKUP(D436,数据导入!$I:$M,5,FALSE)*$D436)</f>
        <v>30</v>
      </c>
      <c r="H436">
        <f>VLOOKUP(B436,菜品数据!$H:$I,2,FALSE)</f>
        <v>4</v>
      </c>
      <c r="I436" t="str">
        <f>VLOOKUP(D436,数据导入!$P$3:$Q$9,2,FALSE)</f>
        <v>2,3</v>
      </c>
      <c r="J436" t="str">
        <f>VLOOKUP(B436,菜品输入!A:V,3,FALSE)&amp;","&amp;VLOOKUP(B436,菜品输入!A:V,8,FALSE)&amp;";"&amp;VLOOKUP(B436,菜品输入!A:V,4,FALSE)&amp;","&amp;VLOOKUP(B436,菜品输入!A:V,8,FALSE)&amp;";"&amp;VLOOKUP(B436,菜品输入!A:V,5,FALSE)&amp;","&amp;VLOOKUP(B436,菜品输入!A:V,8,FALSE)&amp;";"&amp;VLOOKUP(B436,菜品输入!A:V,6,FALSE)&amp;","&amp;VLOOKUP(B436,菜品输入!A:V,8,FALSE)&amp;";"&amp;VLOOKUP(B436,菜品输入!A:V,7,FALSE)&amp;","&amp;VLOOKUP(B436,菜品输入!A:V,8,FALSE)</f>
        <v>101010,5;102010,5;103010,5;104010,5;105010,5</v>
      </c>
    </row>
    <row r="437" spans="1:10">
      <c r="A437">
        <v>436</v>
      </c>
      <c r="B437">
        <f t="shared" ref="B437:B459" si="28">B425+1</f>
        <v>37</v>
      </c>
      <c r="C437">
        <f t="shared" si="26"/>
        <v>1</v>
      </c>
      <c r="D437">
        <f t="shared" si="25"/>
        <v>4</v>
      </c>
      <c r="E437" t="str">
        <f>IF(C437=1,VLOOKUP(B437,数据导入!$B:$F,2,FALSE)&amp;","&amp;VLOOKUP(B437,数据导入!$B:$F,3,FALSE)*$D437,VLOOKUP(B437,数据导入!$I:$M,2,FALSE)&amp;","&amp;VLOOKUP(B437,数据导入!$I:$M,3,FALSE)*$D437)</f>
        <v>30006,60</v>
      </c>
      <c r="F437">
        <f>IF(D437=1,VLOOKUP(C437,数据导入!$B:$F,4,FALSE)*$D437,VLOOKUP(C437,数据导入!$I:$M,4,FALSE)*$D437)</f>
        <v>280</v>
      </c>
      <c r="G437">
        <f>IF(E437=1,VLOOKUP(D437,数据导入!$B:$F,5,FALSE)*$D437,VLOOKUP(D437,数据导入!$I:$M,5,FALSE)*$D437)</f>
        <v>40</v>
      </c>
      <c r="H437">
        <f>VLOOKUP(B437,菜品数据!$H:$I,2,FALSE)</f>
        <v>4</v>
      </c>
      <c r="I437" t="str">
        <f>VLOOKUP(D437,数据导入!$P$3:$Q$9,2,FALSE)</f>
        <v>3,4</v>
      </c>
      <c r="J437" t="str">
        <f>VLOOKUP(B437,菜品输入!A:V,3,FALSE)&amp;","&amp;VLOOKUP(B437,菜品输入!A:V,8,FALSE)&amp;";"&amp;VLOOKUP(B437,菜品输入!A:V,4,FALSE)&amp;","&amp;VLOOKUP(B437,菜品输入!A:V,8,FALSE)&amp;";"&amp;VLOOKUP(B437,菜品输入!A:V,5,FALSE)&amp;","&amp;VLOOKUP(B437,菜品输入!A:V,8,FALSE)&amp;";"&amp;VLOOKUP(B437,菜品输入!A:V,6,FALSE)&amp;","&amp;VLOOKUP(B437,菜品输入!A:V,8,FALSE)&amp;";"&amp;VLOOKUP(B437,菜品输入!A:V,7,FALSE)&amp;","&amp;VLOOKUP(B437,菜品输入!A:V,8,FALSE)</f>
        <v>101010,5;102010,5;103010,5;104010,5;105010,5</v>
      </c>
    </row>
    <row r="438" spans="1:10">
      <c r="A438">
        <v>437</v>
      </c>
      <c r="B438">
        <f t="shared" si="28"/>
        <v>37</v>
      </c>
      <c r="C438">
        <f t="shared" si="26"/>
        <v>1</v>
      </c>
      <c r="D438">
        <f t="shared" si="25"/>
        <v>5</v>
      </c>
      <c r="E438" t="str">
        <f>IF(C438=1,VLOOKUP(B438,数据导入!$B:$F,2,FALSE)&amp;","&amp;VLOOKUP(B438,数据导入!$B:$F,3,FALSE)*$D438,VLOOKUP(B438,数据导入!$I:$M,2,FALSE)&amp;","&amp;VLOOKUP(B438,数据导入!$I:$M,3,FALSE)*$D438)</f>
        <v>30006,75</v>
      </c>
      <c r="F438">
        <f>IF(D438=1,VLOOKUP(C438,数据导入!$B:$F,4,FALSE)*$D438,VLOOKUP(C438,数据导入!$I:$M,4,FALSE)*$D438)</f>
        <v>350</v>
      </c>
      <c r="G438">
        <f>IF(E438=1,VLOOKUP(D438,数据导入!$B:$F,5,FALSE)*$D438,VLOOKUP(D438,数据导入!$I:$M,5,FALSE)*$D438)</f>
        <v>50</v>
      </c>
      <c r="H438">
        <f>VLOOKUP(B438,菜品数据!$H:$I,2,FALSE)</f>
        <v>4</v>
      </c>
      <c r="I438" t="str">
        <f>VLOOKUP(D438,数据导入!$P$3:$Q$9,2,FALSE)</f>
        <v>4,5</v>
      </c>
      <c r="J438" t="str">
        <f>VLOOKUP(B438,菜品输入!A:V,3,FALSE)&amp;","&amp;VLOOKUP(B438,菜品输入!A:V,8,FALSE)&amp;";"&amp;VLOOKUP(B438,菜品输入!A:V,4,FALSE)&amp;","&amp;VLOOKUP(B438,菜品输入!A:V,8,FALSE)&amp;";"&amp;VLOOKUP(B438,菜品输入!A:V,5,FALSE)&amp;","&amp;VLOOKUP(B438,菜品输入!A:V,8,FALSE)&amp;";"&amp;VLOOKUP(B438,菜品输入!A:V,6,FALSE)&amp;","&amp;VLOOKUP(B438,菜品输入!A:V,8,FALSE)&amp;";"&amp;VLOOKUP(B438,菜品输入!A:V,7,FALSE)&amp;","&amp;VLOOKUP(B438,菜品输入!A:V,8,FALSE)</f>
        <v>101010,5;102010,5;103010,5;104010,5;105010,5</v>
      </c>
    </row>
    <row r="439" spans="1:10">
      <c r="A439">
        <v>438</v>
      </c>
      <c r="B439">
        <f t="shared" si="28"/>
        <v>37</v>
      </c>
      <c r="C439">
        <f t="shared" si="26"/>
        <v>1</v>
      </c>
      <c r="D439">
        <f t="shared" si="25"/>
        <v>6</v>
      </c>
      <c r="E439" t="str">
        <f>IF(C439=1,VLOOKUP(B439,数据导入!$B:$F,2,FALSE)&amp;","&amp;VLOOKUP(B439,数据导入!$B:$F,3,FALSE)*$D439,VLOOKUP(B439,数据导入!$I:$M,2,FALSE)&amp;","&amp;VLOOKUP(B439,数据导入!$I:$M,3,FALSE)*$D439)</f>
        <v>30006,90</v>
      </c>
      <c r="F439">
        <f>IF(D439=1,VLOOKUP(C439,数据导入!$B:$F,4,FALSE)*$D439,VLOOKUP(C439,数据导入!$I:$M,4,FALSE)*$D439)</f>
        <v>420</v>
      </c>
      <c r="G439">
        <f>IF(E439=1,VLOOKUP(D439,数据导入!$B:$F,5,FALSE)*$D439,VLOOKUP(D439,数据导入!$I:$M,5,FALSE)*$D439)</f>
        <v>60</v>
      </c>
      <c r="H439">
        <f>VLOOKUP(B439,菜品数据!$H:$I,2,FALSE)</f>
        <v>4</v>
      </c>
      <c r="I439" t="str">
        <f>VLOOKUP(D439,数据导入!$P$3:$Q$9,2,FALSE)</f>
        <v>5,6</v>
      </c>
      <c r="J439" t="str">
        <f>VLOOKUP(B439,菜品输入!A:V,3,FALSE)&amp;","&amp;VLOOKUP(B439,菜品输入!A:V,8,FALSE)&amp;";"&amp;VLOOKUP(B439,菜品输入!A:V,4,FALSE)&amp;","&amp;VLOOKUP(B439,菜品输入!A:V,8,FALSE)&amp;";"&amp;VLOOKUP(B439,菜品输入!A:V,5,FALSE)&amp;","&amp;VLOOKUP(B439,菜品输入!A:V,8,FALSE)&amp;";"&amp;VLOOKUP(B439,菜品输入!A:V,6,FALSE)&amp;","&amp;VLOOKUP(B439,菜品输入!A:V,8,FALSE)&amp;";"&amp;VLOOKUP(B439,菜品输入!A:V,7,FALSE)&amp;","&amp;VLOOKUP(B439,菜品输入!A:V,8,FALSE)</f>
        <v>101010,5;102010,5;103010,5;104010,5;105010,5</v>
      </c>
    </row>
    <row r="440" spans="1:10">
      <c r="A440">
        <v>439</v>
      </c>
      <c r="B440">
        <f t="shared" si="28"/>
        <v>37</v>
      </c>
      <c r="C440">
        <f t="shared" si="26"/>
        <v>2</v>
      </c>
      <c r="D440">
        <f t="shared" si="25"/>
        <v>1</v>
      </c>
      <c r="E440" t="str">
        <f>IF(C440=1,VLOOKUP(B440,数据导入!$B:$F,2,FALSE)&amp;","&amp;VLOOKUP(B440,数据导入!$B:$F,3,FALSE)*$D440,VLOOKUP(B440,数据导入!$I:$M,2,FALSE)&amp;","&amp;VLOOKUP(B440,数据导入!$I:$M,3,FALSE)*$D440)</f>
        <v>31006,15</v>
      </c>
      <c r="F440">
        <f>IF(D440=1,VLOOKUP(C440,数据导入!$B:$F,4,FALSE)*$D440,VLOOKUP(C440,数据导入!$I:$M,4,FALSE)*$D440)</f>
        <v>160</v>
      </c>
      <c r="G440">
        <f>IF(E440=1,VLOOKUP(D440,数据导入!$B:$F,5,FALSE)*$D440,VLOOKUP(D440,数据导入!$I:$M,5,FALSE)*$D440)</f>
        <v>5</v>
      </c>
      <c r="H440">
        <f>VLOOKUP(B440,菜品数据!$H:$I,2,FALSE)</f>
        <v>4</v>
      </c>
      <c r="I440">
        <f>VLOOKUP(D440,数据导入!$P$3:$Q$9,2,FALSE)</f>
        <v>1</v>
      </c>
      <c r="J440" t="str">
        <f>VLOOKUP(B440,菜品输入!A:V,3,FALSE)&amp;","&amp;VLOOKUP(B440,菜品输入!A:V,8,FALSE)&amp;";"&amp;VLOOKUP(B440,菜品输入!A:V,4,FALSE)&amp;","&amp;VLOOKUP(B440,菜品输入!A:V,8,FALSE)&amp;";"&amp;VLOOKUP(B440,菜品输入!A:V,5,FALSE)&amp;","&amp;VLOOKUP(B440,菜品输入!A:V,8,FALSE)&amp;";"&amp;VLOOKUP(B440,菜品输入!A:V,6,FALSE)&amp;","&amp;VLOOKUP(B440,菜品输入!A:V,8,FALSE)&amp;";"&amp;VLOOKUP(B440,菜品输入!A:V,7,FALSE)&amp;","&amp;VLOOKUP(B440,菜品输入!A:V,8,FALSE)</f>
        <v>101010,5;102010,5;103010,5;104010,5;105010,5</v>
      </c>
    </row>
    <row r="441" spans="1:10">
      <c r="A441">
        <v>440</v>
      </c>
      <c r="B441">
        <f t="shared" si="28"/>
        <v>37</v>
      </c>
      <c r="C441">
        <f t="shared" si="26"/>
        <v>2</v>
      </c>
      <c r="D441">
        <f t="shared" si="25"/>
        <v>2</v>
      </c>
      <c r="E441" t="str">
        <f>IF(C441=1,VLOOKUP(B441,数据导入!$B:$F,2,FALSE)&amp;","&amp;VLOOKUP(B441,数据导入!$B:$F,3,FALSE)*$D441,VLOOKUP(B441,数据导入!$I:$M,2,FALSE)&amp;","&amp;VLOOKUP(B441,数据导入!$I:$M,3,FALSE)*$D441)</f>
        <v>31006,30</v>
      </c>
      <c r="F441">
        <f>IF(D441=1,VLOOKUP(C441,数据导入!$B:$F,4,FALSE)*$D441,VLOOKUP(C441,数据导入!$I:$M,4,FALSE)*$D441)</f>
        <v>320</v>
      </c>
      <c r="G441">
        <f>IF(E441=1,VLOOKUP(D441,数据导入!$B:$F,5,FALSE)*$D441,VLOOKUP(D441,数据导入!$I:$M,5,FALSE)*$D441)</f>
        <v>10</v>
      </c>
      <c r="H441">
        <f>VLOOKUP(B441,菜品数据!$H:$I,2,FALSE)</f>
        <v>4</v>
      </c>
      <c r="I441" t="str">
        <f>VLOOKUP(D441,数据导入!$P$3:$Q$9,2,FALSE)</f>
        <v>1,2</v>
      </c>
      <c r="J441" t="str">
        <f>VLOOKUP(B441,菜品输入!A:V,3,FALSE)&amp;","&amp;VLOOKUP(B441,菜品输入!A:V,8,FALSE)&amp;";"&amp;VLOOKUP(B441,菜品输入!A:V,4,FALSE)&amp;","&amp;VLOOKUP(B441,菜品输入!A:V,8,FALSE)&amp;";"&amp;VLOOKUP(B441,菜品输入!A:V,5,FALSE)&amp;","&amp;VLOOKUP(B441,菜品输入!A:V,8,FALSE)&amp;";"&amp;VLOOKUP(B441,菜品输入!A:V,6,FALSE)&amp;","&amp;VLOOKUP(B441,菜品输入!A:V,8,FALSE)&amp;";"&amp;VLOOKUP(B441,菜品输入!A:V,7,FALSE)&amp;","&amp;VLOOKUP(B441,菜品输入!A:V,8,FALSE)</f>
        <v>101010,5;102010,5;103010,5;104010,5;105010,5</v>
      </c>
    </row>
    <row r="442" spans="1:10">
      <c r="A442">
        <v>441</v>
      </c>
      <c r="B442">
        <f t="shared" si="28"/>
        <v>37</v>
      </c>
      <c r="C442">
        <f t="shared" si="26"/>
        <v>2</v>
      </c>
      <c r="D442">
        <f t="shared" si="25"/>
        <v>3</v>
      </c>
      <c r="E442" t="str">
        <f>IF(C442=1,VLOOKUP(B442,数据导入!$B:$F,2,FALSE)&amp;","&amp;VLOOKUP(B442,数据导入!$B:$F,3,FALSE)*$D442,VLOOKUP(B442,数据导入!$I:$M,2,FALSE)&amp;","&amp;VLOOKUP(B442,数据导入!$I:$M,3,FALSE)*$D442)</f>
        <v>31006,45</v>
      </c>
      <c r="F442">
        <f>IF(D442=1,VLOOKUP(C442,数据导入!$B:$F,4,FALSE)*$D442,VLOOKUP(C442,数据导入!$I:$M,4,FALSE)*$D442)</f>
        <v>480</v>
      </c>
      <c r="G442">
        <f>IF(E442=1,VLOOKUP(D442,数据导入!$B:$F,5,FALSE)*$D442,VLOOKUP(D442,数据导入!$I:$M,5,FALSE)*$D442)</f>
        <v>30</v>
      </c>
      <c r="H442">
        <f>VLOOKUP(B442,菜品数据!$H:$I,2,FALSE)</f>
        <v>4</v>
      </c>
      <c r="I442" t="str">
        <f>VLOOKUP(D442,数据导入!$P$3:$Q$9,2,FALSE)</f>
        <v>2,3</v>
      </c>
      <c r="J442" t="str">
        <f>VLOOKUP(B442,菜品输入!A:V,3,FALSE)&amp;","&amp;VLOOKUP(B442,菜品输入!A:V,8,FALSE)&amp;";"&amp;VLOOKUP(B442,菜品输入!A:V,4,FALSE)&amp;","&amp;VLOOKUP(B442,菜品输入!A:V,8,FALSE)&amp;";"&amp;VLOOKUP(B442,菜品输入!A:V,5,FALSE)&amp;","&amp;VLOOKUP(B442,菜品输入!A:V,8,FALSE)&amp;";"&amp;VLOOKUP(B442,菜品输入!A:V,6,FALSE)&amp;","&amp;VLOOKUP(B442,菜品输入!A:V,8,FALSE)&amp;";"&amp;VLOOKUP(B442,菜品输入!A:V,7,FALSE)&amp;","&amp;VLOOKUP(B442,菜品输入!A:V,8,FALSE)</f>
        <v>101010,5;102010,5;103010,5;104010,5;105010,5</v>
      </c>
    </row>
    <row r="443" spans="1:10">
      <c r="A443">
        <v>442</v>
      </c>
      <c r="B443">
        <f t="shared" si="28"/>
        <v>37</v>
      </c>
      <c r="C443">
        <f t="shared" si="26"/>
        <v>2</v>
      </c>
      <c r="D443">
        <f t="shared" si="25"/>
        <v>4</v>
      </c>
      <c r="E443" t="str">
        <f>IF(C443=1,VLOOKUP(B443,数据导入!$B:$F,2,FALSE)&amp;","&amp;VLOOKUP(B443,数据导入!$B:$F,3,FALSE)*$D443,VLOOKUP(B443,数据导入!$I:$M,2,FALSE)&amp;","&amp;VLOOKUP(B443,数据导入!$I:$M,3,FALSE)*$D443)</f>
        <v>31006,60</v>
      </c>
      <c r="F443">
        <f>IF(D443=1,VLOOKUP(C443,数据导入!$B:$F,4,FALSE)*$D443,VLOOKUP(C443,数据导入!$I:$M,4,FALSE)*$D443)</f>
        <v>640</v>
      </c>
      <c r="G443">
        <f>IF(E443=1,VLOOKUP(D443,数据导入!$B:$F,5,FALSE)*$D443,VLOOKUP(D443,数据导入!$I:$M,5,FALSE)*$D443)</f>
        <v>40</v>
      </c>
      <c r="H443">
        <f>VLOOKUP(B443,菜品数据!$H:$I,2,FALSE)</f>
        <v>4</v>
      </c>
      <c r="I443" t="str">
        <f>VLOOKUP(D443,数据导入!$P$3:$Q$9,2,FALSE)</f>
        <v>3,4</v>
      </c>
      <c r="J443" t="str">
        <f>VLOOKUP(B443,菜品输入!A:V,3,FALSE)&amp;","&amp;VLOOKUP(B443,菜品输入!A:V,8,FALSE)&amp;";"&amp;VLOOKUP(B443,菜品输入!A:V,4,FALSE)&amp;","&amp;VLOOKUP(B443,菜品输入!A:V,8,FALSE)&amp;";"&amp;VLOOKUP(B443,菜品输入!A:V,5,FALSE)&amp;","&amp;VLOOKUP(B443,菜品输入!A:V,8,FALSE)&amp;";"&amp;VLOOKUP(B443,菜品输入!A:V,6,FALSE)&amp;","&amp;VLOOKUP(B443,菜品输入!A:V,8,FALSE)&amp;";"&amp;VLOOKUP(B443,菜品输入!A:V,7,FALSE)&amp;","&amp;VLOOKUP(B443,菜品输入!A:V,8,FALSE)</f>
        <v>101010,5;102010,5;103010,5;104010,5;105010,5</v>
      </c>
    </row>
    <row r="444" spans="1:10">
      <c r="A444">
        <v>443</v>
      </c>
      <c r="B444">
        <f t="shared" si="28"/>
        <v>37</v>
      </c>
      <c r="C444">
        <f t="shared" si="26"/>
        <v>2</v>
      </c>
      <c r="D444">
        <f t="shared" si="25"/>
        <v>5</v>
      </c>
      <c r="E444" t="str">
        <f>IF(C444=1,VLOOKUP(B444,数据导入!$B:$F,2,FALSE)&amp;","&amp;VLOOKUP(B444,数据导入!$B:$F,3,FALSE)*$D444,VLOOKUP(B444,数据导入!$I:$M,2,FALSE)&amp;","&amp;VLOOKUP(B444,数据导入!$I:$M,3,FALSE)*$D444)</f>
        <v>31006,75</v>
      </c>
      <c r="F444">
        <f>IF(D444=1,VLOOKUP(C444,数据导入!$B:$F,4,FALSE)*$D444,VLOOKUP(C444,数据导入!$I:$M,4,FALSE)*$D444)</f>
        <v>800</v>
      </c>
      <c r="G444">
        <f>IF(E444=1,VLOOKUP(D444,数据导入!$B:$F,5,FALSE)*$D444,VLOOKUP(D444,数据导入!$I:$M,5,FALSE)*$D444)</f>
        <v>50</v>
      </c>
      <c r="H444">
        <f>VLOOKUP(B444,菜品数据!$H:$I,2,FALSE)</f>
        <v>4</v>
      </c>
      <c r="I444" t="str">
        <f>VLOOKUP(D444,数据导入!$P$3:$Q$9,2,FALSE)</f>
        <v>4,5</v>
      </c>
      <c r="J444" t="str">
        <f>VLOOKUP(B444,菜品输入!A:V,3,FALSE)&amp;","&amp;VLOOKUP(B444,菜品输入!A:V,8,FALSE)&amp;";"&amp;VLOOKUP(B444,菜品输入!A:V,4,FALSE)&amp;","&amp;VLOOKUP(B444,菜品输入!A:V,8,FALSE)&amp;";"&amp;VLOOKUP(B444,菜品输入!A:V,5,FALSE)&amp;","&amp;VLOOKUP(B444,菜品输入!A:V,8,FALSE)&amp;";"&amp;VLOOKUP(B444,菜品输入!A:V,6,FALSE)&amp;","&amp;VLOOKUP(B444,菜品输入!A:V,8,FALSE)&amp;";"&amp;VLOOKUP(B444,菜品输入!A:V,7,FALSE)&amp;","&amp;VLOOKUP(B444,菜品输入!A:V,8,FALSE)</f>
        <v>101010,5;102010,5;103010,5;104010,5;105010,5</v>
      </c>
    </row>
    <row r="445" spans="1:10">
      <c r="A445">
        <v>444</v>
      </c>
      <c r="B445">
        <f t="shared" si="28"/>
        <v>37</v>
      </c>
      <c r="C445">
        <f t="shared" si="26"/>
        <v>2</v>
      </c>
      <c r="D445">
        <f t="shared" si="25"/>
        <v>6</v>
      </c>
      <c r="E445" t="str">
        <f>IF(C445=1,VLOOKUP(B445,数据导入!$B:$F,2,FALSE)&amp;","&amp;VLOOKUP(B445,数据导入!$B:$F,3,FALSE)*$D445,VLOOKUP(B445,数据导入!$I:$M,2,FALSE)&amp;","&amp;VLOOKUP(B445,数据导入!$I:$M,3,FALSE)*$D445)</f>
        <v>31006,90</v>
      </c>
      <c r="F445">
        <f>IF(D445=1,VLOOKUP(C445,数据导入!$B:$F,4,FALSE)*$D445,VLOOKUP(C445,数据导入!$I:$M,4,FALSE)*$D445)</f>
        <v>960</v>
      </c>
      <c r="G445">
        <f>IF(E445=1,VLOOKUP(D445,数据导入!$B:$F,5,FALSE)*$D445,VLOOKUP(D445,数据导入!$I:$M,5,FALSE)*$D445)</f>
        <v>60</v>
      </c>
      <c r="H445">
        <f>VLOOKUP(B445,菜品数据!$H:$I,2,FALSE)</f>
        <v>4</v>
      </c>
      <c r="I445" t="str">
        <f>VLOOKUP(D445,数据导入!$P$3:$Q$9,2,FALSE)</f>
        <v>5,6</v>
      </c>
      <c r="J445" t="str">
        <f>VLOOKUP(B445,菜品输入!A:V,3,FALSE)&amp;","&amp;VLOOKUP(B445,菜品输入!A:V,8,FALSE)&amp;";"&amp;VLOOKUP(B445,菜品输入!A:V,4,FALSE)&amp;","&amp;VLOOKUP(B445,菜品输入!A:V,8,FALSE)&amp;";"&amp;VLOOKUP(B445,菜品输入!A:V,5,FALSE)&amp;","&amp;VLOOKUP(B445,菜品输入!A:V,8,FALSE)&amp;";"&amp;VLOOKUP(B445,菜品输入!A:V,6,FALSE)&amp;","&amp;VLOOKUP(B445,菜品输入!A:V,8,FALSE)&amp;";"&amp;VLOOKUP(B445,菜品输入!A:V,7,FALSE)&amp;","&amp;VLOOKUP(B445,菜品输入!A:V,8,FALSE)</f>
        <v>101010,5;102010,5;103010,5;104010,5;105010,5</v>
      </c>
    </row>
    <row r="446" spans="1:10">
      <c r="A446">
        <v>445</v>
      </c>
      <c r="B446">
        <f t="shared" si="28"/>
        <v>38</v>
      </c>
      <c r="C446">
        <f t="shared" si="26"/>
        <v>1</v>
      </c>
      <c r="D446">
        <f t="shared" si="25"/>
        <v>1</v>
      </c>
      <c r="E446" t="str">
        <f>IF(C446=1,VLOOKUP(B446,数据导入!$B:$F,2,FALSE)&amp;","&amp;VLOOKUP(B446,数据导入!$B:$F,3,FALSE)*$D446,VLOOKUP(B446,数据导入!$I:$M,2,FALSE)&amp;","&amp;VLOOKUP(B446,数据导入!$I:$M,3,FALSE)*$D446)</f>
        <v>30006,16</v>
      </c>
      <c r="F446">
        <f>IF(D446=1,VLOOKUP(C446,数据导入!$B:$F,4,FALSE)*$D446,VLOOKUP(C446,数据导入!$I:$M,4,FALSE)*$D446)</f>
        <v>70</v>
      </c>
      <c r="G446">
        <f>IF(E446=1,VLOOKUP(D446,数据导入!$B:$F,5,FALSE)*$D446,VLOOKUP(D446,数据导入!$I:$M,5,FALSE)*$D446)</f>
        <v>5</v>
      </c>
      <c r="H446">
        <f>VLOOKUP(B446,菜品数据!$H:$I,2,FALSE)</f>
        <v>4</v>
      </c>
      <c r="I446">
        <f>VLOOKUP(D446,数据导入!$P$3:$Q$9,2,FALSE)</f>
        <v>1</v>
      </c>
      <c r="J446" t="str">
        <f>VLOOKUP(B446,菜品输入!A:V,3,FALSE)&amp;","&amp;VLOOKUP(B446,菜品输入!A:V,8,FALSE)&amp;";"&amp;VLOOKUP(B446,菜品输入!A:V,4,FALSE)&amp;","&amp;VLOOKUP(B446,菜品输入!A:V,8,FALSE)&amp;";"&amp;VLOOKUP(B446,菜品输入!A:V,5,FALSE)&amp;","&amp;VLOOKUP(B446,菜品输入!A:V,8,FALSE)&amp;";"&amp;VLOOKUP(B446,菜品输入!A:V,6,FALSE)&amp;","&amp;VLOOKUP(B446,菜品输入!A:V,8,FALSE)&amp;";"&amp;VLOOKUP(B446,菜品输入!A:V,7,FALSE)&amp;","&amp;VLOOKUP(B446,菜品输入!A:V,8,FALSE)</f>
        <v>101010,5;102010,5;103010,5;104010,5;105010,5</v>
      </c>
    </row>
    <row r="447" spans="1:10">
      <c r="A447">
        <v>446</v>
      </c>
      <c r="B447">
        <f t="shared" si="28"/>
        <v>38</v>
      </c>
      <c r="C447">
        <f t="shared" si="26"/>
        <v>1</v>
      </c>
      <c r="D447">
        <f t="shared" si="25"/>
        <v>2</v>
      </c>
      <c r="E447" t="str">
        <f>IF(C447=1,VLOOKUP(B447,数据导入!$B:$F,2,FALSE)&amp;","&amp;VLOOKUP(B447,数据导入!$B:$F,3,FALSE)*$D447,VLOOKUP(B447,数据导入!$I:$M,2,FALSE)&amp;","&amp;VLOOKUP(B447,数据导入!$I:$M,3,FALSE)*$D447)</f>
        <v>30006,32</v>
      </c>
      <c r="F447">
        <f>IF(D447=1,VLOOKUP(C447,数据导入!$B:$F,4,FALSE)*$D447,VLOOKUP(C447,数据导入!$I:$M,4,FALSE)*$D447)</f>
        <v>140</v>
      </c>
      <c r="G447">
        <f>IF(E447=1,VLOOKUP(D447,数据导入!$B:$F,5,FALSE)*$D447,VLOOKUP(D447,数据导入!$I:$M,5,FALSE)*$D447)</f>
        <v>10</v>
      </c>
      <c r="H447">
        <f>VLOOKUP(B447,菜品数据!$H:$I,2,FALSE)</f>
        <v>4</v>
      </c>
      <c r="I447" t="str">
        <f>VLOOKUP(D447,数据导入!$P$3:$Q$9,2,FALSE)</f>
        <v>1,2</v>
      </c>
      <c r="J447" t="str">
        <f>VLOOKUP(B447,菜品输入!A:V,3,FALSE)&amp;","&amp;VLOOKUP(B447,菜品输入!A:V,8,FALSE)&amp;";"&amp;VLOOKUP(B447,菜品输入!A:V,4,FALSE)&amp;","&amp;VLOOKUP(B447,菜品输入!A:V,8,FALSE)&amp;";"&amp;VLOOKUP(B447,菜品输入!A:V,5,FALSE)&amp;","&amp;VLOOKUP(B447,菜品输入!A:V,8,FALSE)&amp;";"&amp;VLOOKUP(B447,菜品输入!A:V,6,FALSE)&amp;","&amp;VLOOKUP(B447,菜品输入!A:V,8,FALSE)&amp;";"&amp;VLOOKUP(B447,菜品输入!A:V,7,FALSE)&amp;","&amp;VLOOKUP(B447,菜品输入!A:V,8,FALSE)</f>
        <v>101010,5;102010,5;103010,5;104010,5;105010,5</v>
      </c>
    </row>
    <row r="448" spans="1:10">
      <c r="A448">
        <v>447</v>
      </c>
      <c r="B448">
        <f t="shared" si="28"/>
        <v>38</v>
      </c>
      <c r="C448">
        <f t="shared" si="26"/>
        <v>1</v>
      </c>
      <c r="D448">
        <f t="shared" si="25"/>
        <v>3</v>
      </c>
      <c r="E448" t="str">
        <f>IF(C448=1,VLOOKUP(B448,数据导入!$B:$F,2,FALSE)&amp;","&amp;VLOOKUP(B448,数据导入!$B:$F,3,FALSE)*$D448,VLOOKUP(B448,数据导入!$I:$M,2,FALSE)&amp;","&amp;VLOOKUP(B448,数据导入!$I:$M,3,FALSE)*$D448)</f>
        <v>30006,48</v>
      </c>
      <c r="F448">
        <f>IF(D448=1,VLOOKUP(C448,数据导入!$B:$F,4,FALSE)*$D448,VLOOKUP(C448,数据导入!$I:$M,4,FALSE)*$D448)</f>
        <v>210</v>
      </c>
      <c r="G448">
        <f>IF(E448=1,VLOOKUP(D448,数据导入!$B:$F,5,FALSE)*$D448,VLOOKUP(D448,数据导入!$I:$M,5,FALSE)*$D448)</f>
        <v>30</v>
      </c>
      <c r="H448">
        <f>VLOOKUP(B448,菜品数据!$H:$I,2,FALSE)</f>
        <v>4</v>
      </c>
      <c r="I448" t="str">
        <f>VLOOKUP(D448,数据导入!$P$3:$Q$9,2,FALSE)</f>
        <v>2,3</v>
      </c>
      <c r="J448" t="str">
        <f>VLOOKUP(B448,菜品输入!A:V,3,FALSE)&amp;","&amp;VLOOKUP(B448,菜品输入!A:V,8,FALSE)&amp;";"&amp;VLOOKUP(B448,菜品输入!A:V,4,FALSE)&amp;","&amp;VLOOKUP(B448,菜品输入!A:V,8,FALSE)&amp;";"&amp;VLOOKUP(B448,菜品输入!A:V,5,FALSE)&amp;","&amp;VLOOKUP(B448,菜品输入!A:V,8,FALSE)&amp;";"&amp;VLOOKUP(B448,菜品输入!A:V,6,FALSE)&amp;","&amp;VLOOKUP(B448,菜品输入!A:V,8,FALSE)&amp;";"&amp;VLOOKUP(B448,菜品输入!A:V,7,FALSE)&amp;","&amp;VLOOKUP(B448,菜品输入!A:V,8,FALSE)</f>
        <v>101010,5;102010,5;103010,5;104010,5;105010,5</v>
      </c>
    </row>
    <row r="449" spans="1:10">
      <c r="A449">
        <v>448</v>
      </c>
      <c r="B449">
        <f t="shared" si="28"/>
        <v>38</v>
      </c>
      <c r="C449">
        <f t="shared" si="26"/>
        <v>1</v>
      </c>
      <c r="D449">
        <f t="shared" si="25"/>
        <v>4</v>
      </c>
      <c r="E449" t="str">
        <f>IF(C449=1,VLOOKUP(B449,数据导入!$B:$F,2,FALSE)&amp;","&amp;VLOOKUP(B449,数据导入!$B:$F,3,FALSE)*$D449,VLOOKUP(B449,数据导入!$I:$M,2,FALSE)&amp;","&amp;VLOOKUP(B449,数据导入!$I:$M,3,FALSE)*$D449)</f>
        <v>30006,64</v>
      </c>
      <c r="F449">
        <f>IF(D449=1,VLOOKUP(C449,数据导入!$B:$F,4,FALSE)*$D449,VLOOKUP(C449,数据导入!$I:$M,4,FALSE)*$D449)</f>
        <v>280</v>
      </c>
      <c r="G449">
        <f>IF(E449=1,VLOOKUP(D449,数据导入!$B:$F,5,FALSE)*$D449,VLOOKUP(D449,数据导入!$I:$M,5,FALSE)*$D449)</f>
        <v>40</v>
      </c>
      <c r="H449">
        <f>VLOOKUP(B449,菜品数据!$H:$I,2,FALSE)</f>
        <v>4</v>
      </c>
      <c r="I449" t="str">
        <f>VLOOKUP(D449,数据导入!$P$3:$Q$9,2,FALSE)</f>
        <v>3,4</v>
      </c>
      <c r="J449" t="str">
        <f>VLOOKUP(B449,菜品输入!A:V,3,FALSE)&amp;","&amp;VLOOKUP(B449,菜品输入!A:V,8,FALSE)&amp;";"&amp;VLOOKUP(B449,菜品输入!A:V,4,FALSE)&amp;","&amp;VLOOKUP(B449,菜品输入!A:V,8,FALSE)&amp;";"&amp;VLOOKUP(B449,菜品输入!A:V,5,FALSE)&amp;","&amp;VLOOKUP(B449,菜品输入!A:V,8,FALSE)&amp;";"&amp;VLOOKUP(B449,菜品输入!A:V,6,FALSE)&amp;","&amp;VLOOKUP(B449,菜品输入!A:V,8,FALSE)&amp;";"&amp;VLOOKUP(B449,菜品输入!A:V,7,FALSE)&amp;","&amp;VLOOKUP(B449,菜品输入!A:V,8,FALSE)</f>
        <v>101010,5;102010,5;103010,5;104010,5;105010,5</v>
      </c>
    </row>
    <row r="450" spans="1:10">
      <c r="A450">
        <v>449</v>
      </c>
      <c r="B450">
        <f t="shared" si="28"/>
        <v>38</v>
      </c>
      <c r="C450">
        <f t="shared" si="26"/>
        <v>1</v>
      </c>
      <c r="D450">
        <f t="shared" si="25"/>
        <v>5</v>
      </c>
      <c r="E450" t="str">
        <f>IF(C450=1,VLOOKUP(B450,数据导入!$B:$F,2,FALSE)&amp;","&amp;VLOOKUP(B450,数据导入!$B:$F,3,FALSE)*$D450,VLOOKUP(B450,数据导入!$I:$M,2,FALSE)&amp;","&amp;VLOOKUP(B450,数据导入!$I:$M,3,FALSE)*$D450)</f>
        <v>30006,80</v>
      </c>
      <c r="F450">
        <f>IF(D450=1,VLOOKUP(C450,数据导入!$B:$F,4,FALSE)*$D450,VLOOKUP(C450,数据导入!$I:$M,4,FALSE)*$D450)</f>
        <v>350</v>
      </c>
      <c r="G450">
        <f>IF(E450=1,VLOOKUP(D450,数据导入!$B:$F,5,FALSE)*$D450,VLOOKUP(D450,数据导入!$I:$M,5,FALSE)*$D450)</f>
        <v>50</v>
      </c>
      <c r="H450">
        <f>VLOOKUP(B450,菜品数据!$H:$I,2,FALSE)</f>
        <v>4</v>
      </c>
      <c r="I450" t="str">
        <f>VLOOKUP(D450,数据导入!$P$3:$Q$9,2,FALSE)</f>
        <v>4,5</v>
      </c>
      <c r="J450" t="str">
        <f>VLOOKUP(B450,菜品输入!A:V,3,FALSE)&amp;","&amp;VLOOKUP(B450,菜品输入!A:V,8,FALSE)&amp;";"&amp;VLOOKUP(B450,菜品输入!A:V,4,FALSE)&amp;","&amp;VLOOKUP(B450,菜品输入!A:V,8,FALSE)&amp;";"&amp;VLOOKUP(B450,菜品输入!A:V,5,FALSE)&amp;","&amp;VLOOKUP(B450,菜品输入!A:V,8,FALSE)&amp;";"&amp;VLOOKUP(B450,菜品输入!A:V,6,FALSE)&amp;","&amp;VLOOKUP(B450,菜品输入!A:V,8,FALSE)&amp;";"&amp;VLOOKUP(B450,菜品输入!A:V,7,FALSE)&amp;","&amp;VLOOKUP(B450,菜品输入!A:V,8,FALSE)</f>
        <v>101010,5;102010,5;103010,5;104010,5;105010,5</v>
      </c>
    </row>
    <row r="451" spans="1:10">
      <c r="A451">
        <v>450</v>
      </c>
      <c r="B451">
        <f t="shared" si="28"/>
        <v>38</v>
      </c>
      <c r="C451">
        <f t="shared" si="26"/>
        <v>1</v>
      </c>
      <c r="D451">
        <f t="shared" si="25"/>
        <v>6</v>
      </c>
      <c r="E451" t="str">
        <f>IF(C451=1,VLOOKUP(B451,数据导入!$B:$F,2,FALSE)&amp;","&amp;VLOOKUP(B451,数据导入!$B:$F,3,FALSE)*$D451,VLOOKUP(B451,数据导入!$I:$M,2,FALSE)&amp;","&amp;VLOOKUP(B451,数据导入!$I:$M,3,FALSE)*$D451)</f>
        <v>30006,96</v>
      </c>
      <c r="F451">
        <f>IF(D451=1,VLOOKUP(C451,数据导入!$B:$F,4,FALSE)*$D451,VLOOKUP(C451,数据导入!$I:$M,4,FALSE)*$D451)</f>
        <v>420</v>
      </c>
      <c r="G451">
        <f>IF(E451=1,VLOOKUP(D451,数据导入!$B:$F,5,FALSE)*$D451,VLOOKUP(D451,数据导入!$I:$M,5,FALSE)*$D451)</f>
        <v>60</v>
      </c>
      <c r="H451">
        <f>VLOOKUP(B451,菜品数据!$H:$I,2,FALSE)</f>
        <v>4</v>
      </c>
      <c r="I451" t="str">
        <f>VLOOKUP(D451,数据导入!$P$3:$Q$9,2,FALSE)</f>
        <v>5,6</v>
      </c>
      <c r="J451" t="str">
        <f>VLOOKUP(B451,菜品输入!A:V,3,FALSE)&amp;","&amp;VLOOKUP(B451,菜品输入!A:V,8,FALSE)&amp;";"&amp;VLOOKUP(B451,菜品输入!A:V,4,FALSE)&amp;","&amp;VLOOKUP(B451,菜品输入!A:V,8,FALSE)&amp;";"&amp;VLOOKUP(B451,菜品输入!A:V,5,FALSE)&amp;","&amp;VLOOKUP(B451,菜品输入!A:V,8,FALSE)&amp;";"&amp;VLOOKUP(B451,菜品输入!A:V,6,FALSE)&amp;","&amp;VLOOKUP(B451,菜品输入!A:V,8,FALSE)&amp;";"&amp;VLOOKUP(B451,菜品输入!A:V,7,FALSE)&amp;","&amp;VLOOKUP(B451,菜品输入!A:V,8,FALSE)</f>
        <v>101010,5;102010,5;103010,5;104010,5;105010,5</v>
      </c>
    </row>
    <row r="452" spans="1:10">
      <c r="A452">
        <v>451</v>
      </c>
      <c r="B452">
        <f t="shared" si="28"/>
        <v>38</v>
      </c>
      <c r="C452">
        <f t="shared" si="26"/>
        <v>2</v>
      </c>
      <c r="D452">
        <f t="shared" si="25"/>
        <v>1</v>
      </c>
      <c r="E452" t="str">
        <f>IF(C452=1,VLOOKUP(B452,数据导入!$B:$F,2,FALSE)&amp;","&amp;VLOOKUP(B452,数据导入!$B:$F,3,FALSE)*$D452,VLOOKUP(B452,数据导入!$I:$M,2,FALSE)&amp;","&amp;VLOOKUP(B452,数据导入!$I:$M,3,FALSE)*$D452)</f>
        <v>31006,16</v>
      </c>
      <c r="F452">
        <f>IF(D452=1,VLOOKUP(C452,数据导入!$B:$F,4,FALSE)*$D452,VLOOKUP(C452,数据导入!$I:$M,4,FALSE)*$D452)</f>
        <v>160</v>
      </c>
      <c r="G452">
        <f>IF(E452=1,VLOOKUP(D452,数据导入!$B:$F,5,FALSE)*$D452,VLOOKUP(D452,数据导入!$I:$M,5,FALSE)*$D452)</f>
        <v>5</v>
      </c>
      <c r="H452">
        <f>VLOOKUP(B452,菜品数据!$H:$I,2,FALSE)</f>
        <v>4</v>
      </c>
      <c r="I452">
        <f>VLOOKUP(D452,数据导入!$P$3:$Q$9,2,FALSE)</f>
        <v>1</v>
      </c>
      <c r="J452" t="str">
        <f>VLOOKUP(B452,菜品输入!A:V,3,FALSE)&amp;","&amp;VLOOKUP(B452,菜品输入!A:V,8,FALSE)&amp;";"&amp;VLOOKUP(B452,菜品输入!A:V,4,FALSE)&amp;","&amp;VLOOKUP(B452,菜品输入!A:V,8,FALSE)&amp;";"&amp;VLOOKUP(B452,菜品输入!A:V,5,FALSE)&amp;","&amp;VLOOKUP(B452,菜品输入!A:V,8,FALSE)&amp;";"&amp;VLOOKUP(B452,菜品输入!A:V,6,FALSE)&amp;","&amp;VLOOKUP(B452,菜品输入!A:V,8,FALSE)&amp;";"&amp;VLOOKUP(B452,菜品输入!A:V,7,FALSE)&amp;","&amp;VLOOKUP(B452,菜品输入!A:V,8,FALSE)</f>
        <v>101010,5;102010,5;103010,5;104010,5;105010,5</v>
      </c>
    </row>
    <row r="453" spans="1:10">
      <c r="A453">
        <v>452</v>
      </c>
      <c r="B453">
        <f t="shared" si="28"/>
        <v>38</v>
      </c>
      <c r="C453">
        <f t="shared" si="26"/>
        <v>2</v>
      </c>
      <c r="D453">
        <f t="shared" si="25"/>
        <v>2</v>
      </c>
      <c r="E453" t="str">
        <f>IF(C453=1,VLOOKUP(B453,数据导入!$B:$F,2,FALSE)&amp;","&amp;VLOOKUP(B453,数据导入!$B:$F,3,FALSE)*$D453,VLOOKUP(B453,数据导入!$I:$M,2,FALSE)&amp;","&amp;VLOOKUP(B453,数据导入!$I:$M,3,FALSE)*$D453)</f>
        <v>31006,32</v>
      </c>
      <c r="F453">
        <f>IF(D453=1,VLOOKUP(C453,数据导入!$B:$F,4,FALSE)*$D453,VLOOKUP(C453,数据导入!$I:$M,4,FALSE)*$D453)</f>
        <v>320</v>
      </c>
      <c r="G453">
        <f>IF(E453=1,VLOOKUP(D453,数据导入!$B:$F,5,FALSE)*$D453,VLOOKUP(D453,数据导入!$I:$M,5,FALSE)*$D453)</f>
        <v>10</v>
      </c>
      <c r="H453">
        <f>VLOOKUP(B453,菜品数据!$H:$I,2,FALSE)</f>
        <v>4</v>
      </c>
      <c r="I453" t="str">
        <f>VLOOKUP(D453,数据导入!$P$3:$Q$9,2,FALSE)</f>
        <v>1,2</v>
      </c>
      <c r="J453" t="str">
        <f>VLOOKUP(B453,菜品输入!A:V,3,FALSE)&amp;","&amp;VLOOKUP(B453,菜品输入!A:V,8,FALSE)&amp;";"&amp;VLOOKUP(B453,菜品输入!A:V,4,FALSE)&amp;","&amp;VLOOKUP(B453,菜品输入!A:V,8,FALSE)&amp;";"&amp;VLOOKUP(B453,菜品输入!A:V,5,FALSE)&amp;","&amp;VLOOKUP(B453,菜品输入!A:V,8,FALSE)&amp;";"&amp;VLOOKUP(B453,菜品输入!A:V,6,FALSE)&amp;","&amp;VLOOKUP(B453,菜品输入!A:V,8,FALSE)&amp;";"&amp;VLOOKUP(B453,菜品输入!A:V,7,FALSE)&amp;","&amp;VLOOKUP(B453,菜品输入!A:V,8,FALSE)</f>
        <v>101010,5;102010,5;103010,5;104010,5;105010,5</v>
      </c>
    </row>
    <row r="454" spans="1:10">
      <c r="A454">
        <v>453</v>
      </c>
      <c r="B454">
        <f t="shared" si="28"/>
        <v>38</v>
      </c>
      <c r="C454">
        <f t="shared" si="26"/>
        <v>2</v>
      </c>
      <c r="D454">
        <f t="shared" si="25"/>
        <v>3</v>
      </c>
      <c r="E454" t="str">
        <f>IF(C454=1,VLOOKUP(B454,数据导入!$B:$F,2,FALSE)&amp;","&amp;VLOOKUP(B454,数据导入!$B:$F,3,FALSE)*$D454,VLOOKUP(B454,数据导入!$I:$M,2,FALSE)&amp;","&amp;VLOOKUP(B454,数据导入!$I:$M,3,FALSE)*$D454)</f>
        <v>31006,48</v>
      </c>
      <c r="F454">
        <f>IF(D454=1,VLOOKUP(C454,数据导入!$B:$F,4,FALSE)*$D454,VLOOKUP(C454,数据导入!$I:$M,4,FALSE)*$D454)</f>
        <v>480</v>
      </c>
      <c r="G454">
        <f>IF(E454=1,VLOOKUP(D454,数据导入!$B:$F,5,FALSE)*$D454,VLOOKUP(D454,数据导入!$I:$M,5,FALSE)*$D454)</f>
        <v>30</v>
      </c>
      <c r="H454">
        <f>VLOOKUP(B454,菜品数据!$H:$I,2,FALSE)</f>
        <v>4</v>
      </c>
      <c r="I454" t="str">
        <f>VLOOKUP(D454,数据导入!$P$3:$Q$9,2,FALSE)</f>
        <v>2,3</v>
      </c>
      <c r="J454" t="str">
        <f>VLOOKUP(B454,菜品输入!A:V,3,FALSE)&amp;","&amp;VLOOKUP(B454,菜品输入!A:V,8,FALSE)&amp;";"&amp;VLOOKUP(B454,菜品输入!A:V,4,FALSE)&amp;","&amp;VLOOKUP(B454,菜品输入!A:V,8,FALSE)&amp;";"&amp;VLOOKUP(B454,菜品输入!A:V,5,FALSE)&amp;","&amp;VLOOKUP(B454,菜品输入!A:V,8,FALSE)&amp;";"&amp;VLOOKUP(B454,菜品输入!A:V,6,FALSE)&amp;","&amp;VLOOKUP(B454,菜品输入!A:V,8,FALSE)&amp;";"&amp;VLOOKUP(B454,菜品输入!A:V,7,FALSE)&amp;","&amp;VLOOKUP(B454,菜品输入!A:V,8,FALSE)</f>
        <v>101010,5;102010,5;103010,5;104010,5;105010,5</v>
      </c>
    </row>
    <row r="455" spans="1:10">
      <c r="A455">
        <v>454</v>
      </c>
      <c r="B455">
        <f t="shared" si="28"/>
        <v>38</v>
      </c>
      <c r="C455">
        <f t="shared" si="26"/>
        <v>2</v>
      </c>
      <c r="D455">
        <f t="shared" si="25"/>
        <v>4</v>
      </c>
      <c r="E455" t="str">
        <f>IF(C455=1,VLOOKUP(B455,数据导入!$B:$F,2,FALSE)&amp;","&amp;VLOOKUP(B455,数据导入!$B:$F,3,FALSE)*$D455,VLOOKUP(B455,数据导入!$I:$M,2,FALSE)&amp;","&amp;VLOOKUP(B455,数据导入!$I:$M,3,FALSE)*$D455)</f>
        <v>31006,64</v>
      </c>
      <c r="F455">
        <f>IF(D455=1,VLOOKUP(C455,数据导入!$B:$F,4,FALSE)*$D455,VLOOKUP(C455,数据导入!$I:$M,4,FALSE)*$D455)</f>
        <v>640</v>
      </c>
      <c r="G455">
        <f>IF(E455=1,VLOOKUP(D455,数据导入!$B:$F,5,FALSE)*$D455,VLOOKUP(D455,数据导入!$I:$M,5,FALSE)*$D455)</f>
        <v>40</v>
      </c>
      <c r="H455">
        <f>VLOOKUP(B455,菜品数据!$H:$I,2,FALSE)</f>
        <v>4</v>
      </c>
      <c r="I455" t="str">
        <f>VLOOKUP(D455,数据导入!$P$3:$Q$9,2,FALSE)</f>
        <v>3,4</v>
      </c>
      <c r="J455" t="str">
        <f>VLOOKUP(B455,菜品输入!A:V,3,FALSE)&amp;","&amp;VLOOKUP(B455,菜品输入!A:V,8,FALSE)&amp;";"&amp;VLOOKUP(B455,菜品输入!A:V,4,FALSE)&amp;","&amp;VLOOKUP(B455,菜品输入!A:V,8,FALSE)&amp;";"&amp;VLOOKUP(B455,菜品输入!A:V,5,FALSE)&amp;","&amp;VLOOKUP(B455,菜品输入!A:V,8,FALSE)&amp;";"&amp;VLOOKUP(B455,菜品输入!A:V,6,FALSE)&amp;","&amp;VLOOKUP(B455,菜品输入!A:V,8,FALSE)&amp;";"&amp;VLOOKUP(B455,菜品输入!A:V,7,FALSE)&amp;","&amp;VLOOKUP(B455,菜品输入!A:V,8,FALSE)</f>
        <v>101010,5;102010,5;103010,5;104010,5;105010,5</v>
      </c>
    </row>
    <row r="456" spans="1:10">
      <c r="A456">
        <v>455</v>
      </c>
      <c r="B456">
        <f t="shared" si="28"/>
        <v>38</v>
      </c>
      <c r="C456">
        <f t="shared" si="26"/>
        <v>2</v>
      </c>
      <c r="D456">
        <f t="shared" si="25"/>
        <v>5</v>
      </c>
      <c r="E456" t="str">
        <f>IF(C456=1,VLOOKUP(B456,数据导入!$B:$F,2,FALSE)&amp;","&amp;VLOOKUP(B456,数据导入!$B:$F,3,FALSE)*$D456,VLOOKUP(B456,数据导入!$I:$M,2,FALSE)&amp;","&amp;VLOOKUP(B456,数据导入!$I:$M,3,FALSE)*$D456)</f>
        <v>31006,80</v>
      </c>
      <c r="F456">
        <f>IF(D456=1,VLOOKUP(C456,数据导入!$B:$F,4,FALSE)*$D456,VLOOKUP(C456,数据导入!$I:$M,4,FALSE)*$D456)</f>
        <v>800</v>
      </c>
      <c r="G456">
        <f>IF(E456=1,VLOOKUP(D456,数据导入!$B:$F,5,FALSE)*$D456,VLOOKUP(D456,数据导入!$I:$M,5,FALSE)*$D456)</f>
        <v>50</v>
      </c>
      <c r="H456">
        <f>VLOOKUP(B456,菜品数据!$H:$I,2,FALSE)</f>
        <v>4</v>
      </c>
      <c r="I456" t="str">
        <f>VLOOKUP(D456,数据导入!$P$3:$Q$9,2,FALSE)</f>
        <v>4,5</v>
      </c>
      <c r="J456" t="str">
        <f>VLOOKUP(B456,菜品输入!A:V,3,FALSE)&amp;","&amp;VLOOKUP(B456,菜品输入!A:V,8,FALSE)&amp;";"&amp;VLOOKUP(B456,菜品输入!A:V,4,FALSE)&amp;","&amp;VLOOKUP(B456,菜品输入!A:V,8,FALSE)&amp;";"&amp;VLOOKUP(B456,菜品输入!A:V,5,FALSE)&amp;","&amp;VLOOKUP(B456,菜品输入!A:V,8,FALSE)&amp;";"&amp;VLOOKUP(B456,菜品输入!A:V,6,FALSE)&amp;","&amp;VLOOKUP(B456,菜品输入!A:V,8,FALSE)&amp;";"&amp;VLOOKUP(B456,菜品输入!A:V,7,FALSE)&amp;","&amp;VLOOKUP(B456,菜品输入!A:V,8,FALSE)</f>
        <v>101010,5;102010,5;103010,5;104010,5;105010,5</v>
      </c>
    </row>
    <row r="457" spans="1:10">
      <c r="A457">
        <v>456</v>
      </c>
      <c r="B457">
        <f t="shared" si="28"/>
        <v>38</v>
      </c>
      <c r="C457">
        <f t="shared" si="26"/>
        <v>2</v>
      </c>
      <c r="D457">
        <f t="shared" ref="D457:D520" si="29">D451</f>
        <v>6</v>
      </c>
      <c r="E457" t="str">
        <f>IF(C457=1,VLOOKUP(B457,数据导入!$B:$F,2,FALSE)&amp;","&amp;VLOOKUP(B457,数据导入!$B:$F,3,FALSE)*$D457,VLOOKUP(B457,数据导入!$I:$M,2,FALSE)&amp;","&amp;VLOOKUP(B457,数据导入!$I:$M,3,FALSE)*$D457)</f>
        <v>31006,96</v>
      </c>
      <c r="F457">
        <f>IF(D457=1,VLOOKUP(C457,数据导入!$B:$F,4,FALSE)*$D457,VLOOKUP(C457,数据导入!$I:$M,4,FALSE)*$D457)</f>
        <v>960</v>
      </c>
      <c r="G457">
        <f>IF(E457=1,VLOOKUP(D457,数据导入!$B:$F,5,FALSE)*$D457,VLOOKUP(D457,数据导入!$I:$M,5,FALSE)*$D457)</f>
        <v>60</v>
      </c>
      <c r="H457">
        <f>VLOOKUP(B457,菜品数据!$H:$I,2,FALSE)</f>
        <v>4</v>
      </c>
      <c r="I457" t="str">
        <f>VLOOKUP(D457,数据导入!$P$3:$Q$9,2,FALSE)</f>
        <v>5,6</v>
      </c>
      <c r="J457" t="str">
        <f>VLOOKUP(B457,菜品输入!A:V,3,FALSE)&amp;","&amp;VLOOKUP(B457,菜品输入!A:V,8,FALSE)&amp;";"&amp;VLOOKUP(B457,菜品输入!A:V,4,FALSE)&amp;","&amp;VLOOKUP(B457,菜品输入!A:V,8,FALSE)&amp;";"&amp;VLOOKUP(B457,菜品输入!A:V,5,FALSE)&amp;","&amp;VLOOKUP(B457,菜品输入!A:V,8,FALSE)&amp;";"&amp;VLOOKUP(B457,菜品输入!A:V,6,FALSE)&amp;","&amp;VLOOKUP(B457,菜品输入!A:V,8,FALSE)&amp;";"&amp;VLOOKUP(B457,菜品输入!A:V,7,FALSE)&amp;","&amp;VLOOKUP(B457,菜品输入!A:V,8,FALSE)</f>
        <v>101010,5;102010,5;103010,5;104010,5;105010,5</v>
      </c>
    </row>
    <row r="458" spans="1:10">
      <c r="A458">
        <v>457</v>
      </c>
      <c r="B458">
        <f t="shared" si="28"/>
        <v>39</v>
      </c>
      <c r="C458">
        <f t="shared" si="26"/>
        <v>1</v>
      </c>
      <c r="D458">
        <f t="shared" si="29"/>
        <v>1</v>
      </c>
      <c r="E458" t="str">
        <f>IF(C458=1,VLOOKUP(B458,数据导入!$B:$F,2,FALSE)&amp;","&amp;VLOOKUP(B458,数据导入!$B:$F,3,FALSE)*$D458,VLOOKUP(B458,数据导入!$I:$M,2,FALSE)&amp;","&amp;VLOOKUP(B458,数据导入!$I:$M,3,FALSE)*$D458)</f>
        <v>30006,17</v>
      </c>
      <c r="F458">
        <f>IF(D458=1,VLOOKUP(C458,数据导入!$B:$F,4,FALSE)*$D458,VLOOKUP(C458,数据导入!$I:$M,4,FALSE)*$D458)</f>
        <v>70</v>
      </c>
      <c r="G458">
        <f>IF(E458=1,VLOOKUP(D458,数据导入!$B:$F,5,FALSE)*$D458,VLOOKUP(D458,数据导入!$I:$M,5,FALSE)*$D458)</f>
        <v>5</v>
      </c>
      <c r="H458">
        <f>VLOOKUP(B458,菜品数据!$H:$I,2,FALSE)</f>
        <v>4</v>
      </c>
      <c r="I458">
        <f>VLOOKUP(D458,数据导入!$P$3:$Q$9,2,FALSE)</f>
        <v>1</v>
      </c>
      <c r="J458" t="str">
        <f>VLOOKUP(B458,菜品输入!A:V,3,FALSE)&amp;","&amp;VLOOKUP(B458,菜品输入!A:V,8,FALSE)&amp;";"&amp;VLOOKUP(B458,菜品输入!A:V,4,FALSE)&amp;","&amp;VLOOKUP(B458,菜品输入!A:V,8,FALSE)&amp;";"&amp;VLOOKUP(B458,菜品输入!A:V,5,FALSE)&amp;","&amp;VLOOKUP(B458,菜品输入!A:V,8,FALSE)&amp;";"&amp;VLOOKUP(B458,菜品输入!A:V,6,FALSE)&amp;","&amp;VLOOKUP(B458,菜品输入!A:V,8,FALSE)&amp;";"&amp;VLOOKUP(B458,菜品输入!A:V,7,FALSE)&amp;","&amp;VLOOKUP(B458,菜品输入!A:V,8,FALSE)</f>
        <v>101010,5;102010,5;103010,5;104010,5;105010,5</v>
      </c>
    </row>
    <row r="459" spans="1:10">
      <c r="A459">
        <v>458</v>
      </c>
      <c r="B459">
        <f t="shared" si="28"/>
        <v>39</v>
      </c>
      <c r="C459">
        <f t="shared" si="26"/>
        <v>1</v>
      </c>
      <c r="D459">
        <f t="shared" si="29"/>
        <v>2</v>
      </c>
      <c r="E459" t="str">
        <f>IF(C459=1,VLOOKUP(B459,数据导入!$B:$F,2,FALSE)&amp;","&amp;VLOOKUP(B459,数据导入!$B:$F,3,FALSE)*$D459,VLOOKUP(B459,数据导入!$I:$M,2,FALSE)&amp;","&amp;VLOOKUP(B459,数据导入!$I:$M,3,FALSE)*$D459)</f>
        <v>30006,34</v>
      </c>
      <c r="F459">
        <f>IF(D459=1,VLOOKUP(C459,数据导入!$B:$F,4,FALSE)*$D459,VLOOKUP(C459,数据导入!$I:$M,4,FALSE)*$D459)</f>
        <v>140</v>
      </c>
      <c r="G459">
        <f>IF(E459=1,VLOOKUP(D459,数据导入!$B:$F,5,FALSE)*$D459,VLOOKUP(D459,数据导入!$I:$M,5,FALSE)*$D459)</f>
        <v>10</v>
      </c>
      <c r="H459">
        <f>VLOOKUP(B459,菜品数据!$H:$I,2,FALSE)</f>
        <v>4</v>
      </c>
      <c r="I459" t="str">
        <f>VLOOKUP(D459,数据导入!$P$3:$Q$9,2,FALSE)</f>
        <v>1,2</v>
      </c>
      <c r="J459" t="str">
        <f>VLOOKUP(B459,菜品输入!A:V,3,FALSE)&amp;","&amp;VLOOKUP(B459,菜品输入!A:V,8,FALSE)&amp;";"&amp;VLOOKUP(B459,菜品输入!A:V,4,FALSE)&amp;","&amp;VLOOKUP(B459,菜品输入!A:V,8,FALSE)&amp;";"&amp;VLOOKUP(B459,菜品输入!A:V,5,FALSE)&amp;","&amp;VLOOKUP(B459,菜品输入!A:V,8,FALSE)&amp;";"&amp;VLOOKUP(B459,菜品输入!A:V,6,FALSE)&amp;","&amp;VLOOKUP(B459,菜品输入!A:V,8,FALSE)&amp;";"&amp;VLOOKUP(B459,菜品输入!A:V,7,FALSE)&amp;","&amp;VLOOKUP(B459,菜品输入!A:V,8,FALSE)</f>
        <v>101010,5;102010,5;103010,5;104010,5;105010,5</v>
      </c>
    </row>
    <row r="460" spans="1:10">
      <c r="A460">
        <v>459</v>
      </c>
      <c r="B460">
        <f t="shared" ref="B460:B491" si="30">B448+1</f>
        <v>39</v>
      </c>
      <c r="C460">
        <f t="shared" si="26"/>
        <v>1</v>
      </c>
      <c r="D460">
        <f t="shared" si="29"/>
        <v>3</v>
      </c>
      <c r="E460" t="str">
        <f>IF(C460=1,VLOOKUP(B460,数据导入!$B:$F,2,FALSE)&amp;","&amp;VLOOKUP(B460,数据导入!$B:$F,3,FALSE)*$D460,VLOOKUP(B460,数据导入!$I:$M,2,FALSE)&amp;","&amp;VLOOKUP(B460,数据导入!$I:$M,3,FALSE)*$D460)</f>
        <v>30006,51</v>
      </c>
      <c r="F460">
        <f>IF(D460=1,VLOOKUP(C460,数据导入!$B:$F,4,FALSE)*$D460,VLOOKUP(C460,数据导入!$I:$M,4,FALSE)*$D460)</f>
        <v>210</v>
      </c>
      <c r="G460">
        <f>IF(E460=1,VLOOKUP(D460,数据导入!$B:$F,5,FALSE)*$D460,VLOOKUP(D460,数据导入!$I:$M,5,FALSE)*$D460)</f>
        <v>30</v>
      </c>
      <c r="H460">
        <f>VLOOKUP(B460,菜品数据!$H:$I,2,FALSE)</f>
        <v>4</v>
      </c>
      <c r="I460" t="str">
        <f>VLOOKUP(D460,数据导入!$P$3:$Q$9,2,FALSE)</f>
        <v>2,3</v>
      </c>
      <c r="J460" t="str">
        <f>VLOOKUP(B460,菜品输入!A:V,3,FALSE)&amp;","&amp;VLOOKUP(B460,菜品输入!A:V,8,FALSE)&amp;";"&amp;VLOOKUP(B460,菜品输入!A:V,4,FALSE)&amp;","&amp;VLOOKUP(B460,菜品输入!A:V,8,FALSE)&amp;";"&amp;VLOOKUP(B460,菜品输入!A:V,5,FALSE)&amp;","&amp;VLOOKUP(B460,菜品输入!A:V,8,FALSE)&amp;";"&amp;VLOOKUP(B460,菜品输入!A:V,6,FALSE)&amp;","&amp;VLOOKUP(B460,菜品输入!A:V,8,FALSE)&amp;";"&amp;VLOOKUP(B460,菜品输入!A:V,7,FALSE)&amp;","&amp;VLOOKUP(B460,菜品输入!A:V,8,FALSE)</f>
        <v>101010,5;102010,5;103010,5;104010,5;105010,5</v>
      </c>
    </row>
    <row r="461" spans="1:10">
      <c r="A461">
        <v>460</v>
      </c>
      <c r="B461">
        <f t="shared" si="30"/>
        <v>39</v>
      </c>
      <c r="C461">
        <f t="shared" si="26"/>
        <v>1</v>
      </c>
      <c r="D461">
        <f t="shared" si="29"/>
        <v>4</v>
      </c>
      <c r="E461" t="str">
        <f>IF(C461=1,VLOOKUP(B461,数据导入!$B:$F,2,FALSE)&amp;","&amp;VLOOKUP(B461,数据导入!$B:$F,3,FALSE)*$D461,VLOOKUP(B461,数据导入!$I:$M,2,FALSE)&amp;","&amp;VLOOKUP(B461,数据导入!$I:$M,3,FALSE)*$D461)</f>
        <v>30006,68</v>
      </c>
      <c r="F461">
        <f>IF(D461=1,VLOOKUP(C461,数据导入!$B:$F,4,FALSE)*$D461,VLOOKUP(C461,数据导入!$I:$M,4,FALSE)*$D461)</f>
        <v>280</v>
      </c>
      <c r="G461">
        <f>IF(E461=1,VLOOKUP(D461,数据导入!$B:$F,5,FALSE)*$D461,VLOOKUP(D461,数据导入!$I:$M,5,FALSE)*$D461)</f>
        <v>40</v>
      </c>
      <c r="H461">
        <f>VLOOKUP(B461,菜品数据!$H:$I,2,FALSE)</f>
        <v>4</v>
      </c>
      <c r="I461" t="str">
        <f>VLOOKUP(D461,数据导入!$P$3:$Q$9,2,FALSE)</f>
        <v>3,4</v>
      </c>
      <c r="J461" t="str">
        <f>VLOOKUP(B461,菜品输入!A:V,3,FALSE)&amp;","&amp;VLOOKUP(B461,菜品输入!A:V,8,FALSE)&amp;";"&amp;VLOOKUP(B461,菜品输入!A:V,4,FALSE)&amp;","&amp;VLOOKUP(B461,菜品输入!A:V,8,FALSE)&amp;";"&amp;VLOOKUP(B461,菜品输入!A:V,5,FALSE)&amp;","&amp;VLOOKUP(B461,菜品输入!A:V,8,FALSE)&amp;";"&amp;VLOOKUP(B461,菜品输入!A:V,6,FALSE)&amp;","&amp;VLOOKUP(B461,菜品输入!A:V,8,FALSE)&amp;";"&amp;VLOOKUP(B461,菜品输入!A:V,7,FALSE)&amp;","&amp;VLOOKUP(B461,菜品输入!A:V,8,FALSE)</f>
        <v>101010,5;102010,5;103010,5;104010,5;105010,5</v>
      </c>
    </row>
    <row r="462" spans="1:10">
      <c r="A462">
        <v>461</v>
      </c>
      <c r="B462">
        <f t="shared" si="30"/>
        <v>39</v>
      </c>
      <c r="C462">
        <f t="shared" si="26"/>
        <v>1</v>
      </c>
      <c r="D462">
        <f t="shared" si="29"/>
        <v>5</v>
      </c>
      <c r="E462" t="str">
        <f>IF(C462=1,VLOOKUP(B462,数据导入!$B:$F,2,FALSE)&amp;","&amp;VLOOKUP(B462,数据导入!$B:$F,3,FALSE)*$D462,VLOOKUP(B462,数据导入!$I:$M,2,FALSE)&amp;","&amp;VLOOKUP(B462,数据导入!$I:$M,3,FALSE)*$D462)</f>
        <v>30006,85</v>
      </c>
      <c r="F462">
        <f>IF(D462=1,VLOOKUP(C462,数据导入!$B:$F,4,FALSE)*$D462,VLOOKUP(C462,数据导入!$I:$M,4,FALSE)*$D462)</f>
        <v>350</v>
      </c>
      <c r="G462">
        <f>IF(E462=1,VLOOKUP(D462,数据导入!$B:$F,5,FALSE)*$D462,VLOOKUP(D462,数据导入!$I:$M,5,FALSE)*$D462)</f>
        <v>50</v>
      </c>
      <c r="H462">
        <f>VLOOKUP(B462,菜品数据!$H:$I,2,FALSE)</f>
        <v>4</v>
      </c>
      <c r="I462" t="str">
        <f>VLOOKUP(D462,数据导入!$P$3:$Q$9,2,FALSE)</f>
        <v>4,5</v>
      </c>
      <c r="J462" t="str">
        <f>VLOOKUP(B462,菜品输入!A:V,3,FALSE)&amp;","&amp;VLOOKUP(B462,菜品输入!A:V,8,FALSE)&amp;";"&amp;VLOOKUP(B462,菜品输入!A:V,4,FALSE)&amp;","&amp;VLOOKUP(B462,菜品输入!A:V,8,FALSE)&amp;";"&amp;VLOOKUP(B462,菜品输入!A:V,5,FALSE)&amp;","&amp;VLOOKUP(B462,菜品输入!A:V,8,FALSE)&amp;";"&amp;VLOOKUP(B462,菜品输入!A:V,6,FALSE)&amp;","&amp;VLOOKUP(B462,菜品输入!A:V,8,FALSE)&amp;";"&amp;VLOOKUP(B462,菜品输入!A:V,7,FALSE)&amp;","&amp;VLOOKUP(B462,菜品输入!A:V,8,FALSE)</f>
        <v>101010,5;102010,5;103010,5;104010,5;105010,5</v>
      </c>
    </row>
    <row r="463" spans="1:10">
      <c r="A463">
        <v>462</v>
      </c>
      <c r="B463">
        <f t="shared" si="30"/>
        <v>39</v>
      </c>
      <c r="C463">
        <f t="shared" ref="C463:C526" si="31">C451</f>
        <v>1</v>
      </c>
      <c r="D463">
        <f t="shared" si="29"/>
        <v>6</v>
      </c>
      <c r="E463" t="str">
        <f>IF(C463=1,VLOOKUP(B463,数据导入!$B:$F,2,FALSE)&amp;","&amp;VLOOKUP(B463,数据导入!$B:$F,3,FALSE)*$D463,VLOOKUP(B463,数据导入!$I:$M,2,FALSE)&amp;","&amp;VLOOKUP(B463,数据导入!$I:$M,3,FALSE)*$D463)</f>
        <v>30006,102</v>
      </c>
      <c r="F463">
        <f>IF(D463=1,VLOOKUP(C463,数据导入!$B:$F,4,FALSE)*$D463,VLOOKUP(C463,数据导入!$I:$M,4,FALSE)*$D463)</f>
        <v>420</v>
      </c>
      <c r="G463">
        <f>IF(E463=1,VLOOKUP(D463,数据导入!$B:$F,5,FALSE)*$D463,VLOOKUP(D463,数据导入!$I:$M,5,FALSE)*$D463)</f>
        <v>60</v>
      </c>
      <c r="H463">
        <f>VLOOKUP(B463,菜品数据!$H:$I,2,FALSE)</f>
        <v>4</v>
      </c>
      <c r="I463" t="str">
        <f>VLOOKUP(D463,数据导入!$P$3:$Q$9,2,FALSE)</f>
        <v>5,6</v>
      </c>
      <c r="J463" t="str">
        <f>VLOOKUP(B463,菜品输入!A:V,3,FALSE)&amp;","&amp;VLOOKUP(B463,菜品输入!A:V,8,FALSE)&amp;";"&amp;VLOOKUP(B463,菜品输入!A:V,4,FALSE)&amp;","&amp;VLOOKUP(B463,菜品输入!A:V,8,FALSE)&amp;";"&amp;VLOOKUP(B463,菜品输入!A:V,5,FALSE)&amp;","&amp;VLOOKUP(B463,菜品输入!A:V,8,FALSE)&amp;";"&amp;VLOOKUP(B463,菜品输入!A:V,6,FALSE)&amp;","&amp;VLOOKUP(B463,菜品输入!A:V,8,FALSE)&amp;";"&amp;VLOOKUP(B463,菜品输入!A:V,7,FALSE)&amp;","&amp;VLOOKUP(B463,菜品输入!A:V,8,FALSE)</f>
        <v>101010,5;102010,5;103010,5;104010,5;105010,5</v>
      </c>
    </row>
    <row r="464" spans="1:10">
      <c r="A464">
        <v>463</v>
      </c>
      <c r="B464">
        <f t="shared" si="30"/>
        <v>39</v>
      </c>
      <c r="C464">
        <f t="shared" si="31"/>
        <v>2</v>
      </c>
      <c r="D464">
        <f t="shared" si="29"/>
        <v>1</v>
      </c>
      <c r="E464" t="str">
        <f>IF(C464=1,VLOOKUP(B464,数据导入!$B:$F,2,FALSE)&amp;","&amp;VLOOKUP(B464,数据导入!$B:$F,3,FALSE)*$D464,VLOOKUP(B464,数据导入!$I:$M,2,FALSE)&amp;","&amp;VLOOKUP(B464,数据导入!$I:$M,3,FALSE)*$D464)</f>
        <v>31006,17</v>
      </c>
      <c r="F464">
        <f>IF(D464=1,VLOOKUP(C464,数据导入!$B:$F,4,FALSE)*$D464,VLOOKUP(C464,数据导入!$I:$M,4,FALSE)*$D464)</f>
        <v>160</v>
      </c>
      <c r="G464">
        <f>IF(E464=1,VLOOKUP(D464,数据导入!$B:$F,5,FALSE)*$D464,VLOOKUP(D464,数据导入!$I:$M,5,FALSE)*$D464)</f>
        <v>5</v>
      </c>
      <c r="H464">
        <f>VLOOKUP(B464,菜品数据!$H:$I,2,FALSE)</f>
        <v>4</v>
      </c>
      <c r="I464">
        <f>VLOOKUP(D464,数据导入!$P$3:$Q$9,2,FALSE)</f>
        <v>1</v>
      </c>
      <c r="J464" t="str">
        <f>VLOOKUP(B464,菜品输入!A:V,3,FALSE)&amp;","&amp;VLOOKUP(B464,菜品输入!A:V,8,FALSE)&amp;";"&amp;VLOOKUP(B464,菜品输入!A:V,4,FALSE)&amp;","&amp;VLOOKUP(B464,菜品输入!A:V,8,FALSE)&amp;";"&amp;VLOOKUP(B464,菜品输入!A:V,5,FALSE)&amp;","&amp;VLOOKUP(B464,菜品输入!A:V,8,FALSE)&amp;";"&amp;VLOOKUP(B464,菜品输入!A:V,6,FALSE)&amp;","&amp;VLOOKUP(B464,菜品输入!A:V,8,FALSE)&amp;";"&amp;VLOOKUP(B464,菜品输入!A:V,7,FALSE)&amp;","&amp;VLOOKUP(B464,菜品输入!A:V,8,FALSE)</f>
        <v>101010,5;102010,5;103010,5;104010,5;105010,5</v>
      </c>
    </row>
    <row r="465" spans="1:10">
      <c r="A465">
        <v>464</v>
      </c>
      <c r="B465">
        <f t="shared" si="30"/>
        <v>39</v>
      </c>
      <c r="C465">
        <f t="shared" si="31"/>
        <v>2</v>
      </c>
      <c r="D465">
        <f t="shared" si="29"/>
        <v>2</v>
      </c>
      <c r="E465" t="str">
        <f>IF(C465=1,VLOOKUP(B465,数据导入!$B:$F,2,FALSE)&amp;","&amp;VLOOKUP(B465,数据导入!$B:$F,3,FALSE)*$D465,VLOOKUP(B465,数据导入!$I:$M,2,FALSE)&amp;","&amp;VLOOKUP(B465,数据导入!$I:$M,3,FALSE)*$D465)</f>
        <v>31006,34</v>
      </c>
      <c r="F465">
        <f>IF(D465=1,VLOOKUP(C465,数据导入!$B:$F,4,FALSE)*$D465,VLOOKUP(C465,数据导入!$I:$M,4,FALSE)*$D465)</f>
        <v>320</v>
      </c>
      <c r="G465">
        <f>IF(E465=1,VLOOKUP(D465,数据导入!$B:$F,5,FALSE)*$D465,VLOOKUP(D465,数据导入!$I:$M,5,FALSE)*$D465)</f>
        <v>10</v>
      </c>
      <c r="H465">
        <f>VLOOKUP(B465,菜品数据!$H:$I,2,FALSE)</f>
        <v>4</v>
      </c>
      <c r="I465" t="str">
        <f>VLOOKUP(D465,数据导入!$P$3:$Q$9,2,FALSE)</f>
        <v>1,2</v>
      </c>
      <c r="J465" t="str">
        <f>VLOOKUP(B465,菜品输入!A:V,3,FALSE)&amp;","&amp;VLOOKUP(B465,菜品输入!A:V,8,FALSE)&amp;";"&amp;VLOOKUP(B465,菜品输入!A:V,4,FALSE)&amp;","&amp;VLOOKUP(B465,菜品输入!A:V,8,FALSE)&amp;";"&amp;VLOOKUP(B465,菜品输入!A:V,5,FALSE)&amp;","&amp;VLOOKUP(B465,菜品输入!A:V,8,FALSE)&amp;";"&amp;VLOOKUP(B465,菜品输入!A:V,6,FALSE)&amp;","&amp;VLOOKUP(B465,菜品输入!A:V,8,FALSE)&amp;";"&amp;VLOOKUP(B465,菜品输入!A:V,7,FALSE)&amp;","&amp;VLOOKUP(B465,菜品输入!A:V,8,FALSE)</f>
        <v>101010,5;102010,5;103010,5;104010,5;105010,5</v>
      </c>
    </row>
    <row r="466" spans="1:10">
      <c r="A466">
        <v>465</v>
      </c>
      <c r="B466">
        <f t="shared" si="30"/>
        <v>39</v>
      </c>
      <c r="C466">
        <f t="shared" si="31"/>
        <v>2</v>
      </c>
      <c r="D466">
        <f t="shared" si="29"/>
        <v>3</v>
      </c>
      <c r="E466" t="str">
        <f>IF(C466=1,VLOOKUP(B466,数据导入!$B:$F,2,FALSE)&amp;","&amp;VLOOKUP(B466,数据导入!$B:$F,3,FALSE)*$D466,VLOOKUP(B466,数据导入!$I:$M,2,FALSE)&amp;","&amp;VLOOKUP(B466,数据导入!$I:$M,3,FALSE)*$D466)</f>
        <v>31006,51</v>
      </c>
      <c r="F466">
        <f>IF(D466=1,VLOOKUP(C466,数据导入!$B:$F,4,FALSE)*$D466,VLOOKUP(C466,数据导入!$I:$M,4,FALSE)*$D466)</f>
        <v>480</v>
      </c>
      <c r="G466">
        <f>IF(E466=1,VLOOKUP(D466,数据导入!$B:$F,5,FALSE)*$D466,VLOOKUP(D466,数据导入!$I:$M,5,FALSE)*$D466)</f>
        <v>30</v>
      </c>
      <c r="H466">
        <f>VLOOKUP(B466,菜品数据!$H:$I,2,FALSE)</f>
        <v>4</v>
      </c>
      <c r="I466" t="str">
        <f>VLOOKUP(D466,数据导入!$P$3:$Q$9,2,FALSE)</f>
        <v>2,3</v>
      </c>
      <c r="J466" t="str">
        <f>VLOOKUP(B466,菜品输入!A:V,3,FALSE)&amp;","&amp;VLOOKUP(B466,菜品输入!A:V,8,FALSE)&amp;";"&amp;VLOOKUP(B466,菜品输入!A:V,4,FALSE)&amp;","&amp;VLOOKUP(B466,菜品输入!A:V,8,FALSE)&amp;";"&amp;VLOOKUP(B466,菜品输入!A:V,5,FALSE)&amp;","&amp;VLOOKUP(B466,菜品输入!A:V,8,FALSE)&amp;";"&amp;VLOOKUP(B466,菜品输入!A:V,6,FALSE)&amp;","&amp;VLOOKUP(B466,菜品输入!A:V,8,FALSE)&amp;";"&amp;VLOOKUP(B466,菜品输入!A:V,7,FALSE)&amp;","&amp;VLOOKUP(B466,菜品输入!A:V,8,FALSE)</f>
        <v>101010,5;102010,5;103010,5;104010,5;105010,5</v>
      </c>
    </row>
    <row r="467" spans="1:10">
      <c r="A467">
        <v>466</v>
      </c>
      <c r="B467">
        <f t="shared" si="30"/>
        <v>39</v>
      </c>
      <c r="C467">
        <f t="shared" si="31"/>
        <v>2</v>
      </c>
      <c r="D467">
        <f t="shared" si="29"/>
        <v>4</v>
      </c>
      <c r="E467" t="str">
        <f>IF(C467=1,VLOOKUP(B467,数据导入!$B:$F,2,FALSE)&amp;","&amp;VLOOKUP(B467,数据导入!$B:$F,3,FALSE)*$D467,VLOOKUP(B467,数据导入!$I:$M,2,FALSE)&amp;","&amp;VLOOKUP(B467,数据导入!$I:$M,3,FALSE)*$D467)</f>
        <v>31006,68</v>
      </c>
      <c r="F467">
        <f>IF(D467=1,VLOOKUP(C467,数据导入!$B:$F,4,FALSE)*$D467,VLOOKUP(C467,数据导入!$I:$M,4,FALSE)*$D467)</f>
        <v>640</v>
      </c>
      <c r="G467">
        <f>IF(E467=1,VLOOKUP(D467,数据导入!$B:$F,5,FALSE)*$D467,VLOOKUP(D467,数据导入!$I:$M,5,FALSE)*$D467)</f>
        <v>40</v>
      </c>
      <c r="H467">
        <f>VLOOKUP(B467,菜品数据!$H:$I,2,FALSE)</f>
        <v>4</v>
      </c>
      <c r="I467" t="str">
        <f>VLOOKUP(D467,数据导入!$P$3:$Q$9,2,FALSE)</f>
        <v>3,4</v>
      </c>
      <c r="J467" t="str">
        <f>VLOOKUP(B467,菜品输入!A:V,3,FALSE)&amp;","&amp;VLOOKUP(B467,菜品输入!A:V,8,FALSE)&amp;";"&amp;VLOOKUP(B467,菜品输入!A:V,4,FALSE)&amp;","&amp;VLOOKUP(B467,菜品输入!A:V,8,FALSE)&amp;";"&amp;VLOOKUP(B467,菜品输入!A:V,5,FALSE)&amp;","&amp;VLOOKUP(B467,菜品输入!A:V,8,FALSE)&amp;";"&amp;VLOOKUP(B467,菜品输入!A:V,6,FALSE)&amp;","&amp;VLOOKUP(B467,菜品输入!A:V,8,FALSE)&amp;";"&amp;VLOOKUP(B467,菜品输入!A:V,7,FALSE)&amp;","&amp;VLOOKUP(B467,菜品输入!A:V,8,FALSE)</f>
        <v>101010,5;102010,5;103010,5;104010,5;105010,5</v>
      </c>
    </row>
    <row r="468" spans="1:10">
      <c r="A468">
        <v>467</v>
      </c>
      <c r="B468">
        <f t="shared" si="30"/>
        <v>39</v>
      </c>
      <c r="C468">
        <f t="shared" si="31"/>
        <v>2</v>
      </c>
      <c r="D468">
        <f t="shared" si="29"/>
        <v>5</v>
      </c>
      <c r="E468" t="str">
        <f>IF(C468=1,VLOOKUP(B468,数据导入!$B:$F,2,FALSE)&amp;","&amp;VLOOKUP(B468,数据导入!$B:$F,3,FALSE)*$D468,VLOOKUP(B468,数据导入!$I:$M,2,FALSE)&amp;","&amp;VLOOKUP(B468,数据导入!$I:$M,3,FALSE)*$D468)</f>
        <v>31006,85</v>
      </c>
      <c r="F468">
        <f>IF(D468=1,VLOOKUP(C468,数据导入!$B:$F,4,FALSE)*$D468,VLOOKUP(C468,数据导入!$I:$M,4,FALSE)*$D468)</f>
        <v>800</v>
      </c>
      <c r="G468">
        <f>IF(E468=1,VLOOKUP(D468,数据导入!$B:$F,5,FALSE)*$D468,VLOOKUP(D468,数据导入!$I:$M,5,FALSE)*$D468)</f>
        <v>50</v>
      </c>
      <c r="H468">
        <f>VLOOKUP(B468,菜品数据!$H:$I,2,FALSE)</f>
        <v>4</v>
      </c>
      <c r="I468" t="str">
        <f>VLOOKUP(D468,数据导入!$P$3:$Q$9,2,FALSE)</f>
        <v>4,5</v>
      </c>
      <c r="J468" t="str">
        <f>VLOOKUP(B468,菜品输入!A:V,3,FALSE)&amp;","&amp;VLOOKUP(B468,菜品输入!A:V,8,FALSE)&amp;";"&amp;VLOOKUP(B468,菜品输入!A:V,4,FALSE)&amp;","&amp;VLOOKUP(B468,菜品输入!A:V,8,FALSE)&amp;";"&amp;VLOOKUP(B468,菜品输入!A:V,5,FALSE)&amp;","&amp;VLOOKUP(B468,菜品输入!A:V,8,FALSE)&amp;";"&amp;VLOOKUP(B468,菜品输入!A:V,6,FALSE)&amp;","&amp;VLOOKUP(B468,菜品输入!A:V,8,FALSE)&amp;";"&amp;VLOOKUP(B468,菜品输入!A:V,7,FALSE)&amp;","&amp;VLOOKUP(B468,菜品输入!A:V,8,FALSE)</f>
        <v>101010,5;102010,5;103010,5;104010,5;105010,5</v>
      </c>
    </row>
    <row r="469" spans="1:10">
      <c r="A469">
        <v>468</v>
      </c>
      <c r="B469">
        <f t="shared" si="30"/>
        <v>39</v>
      </c>
      <c r="C469">
        <f t="shared" si="31"/>
        <v>2</v>
      </c>
      <c r="D469">
        <f t="shared" si="29"/>
        <v>6</v>
      </c>
      <c r="E469" t="str">
        <f>IF(C469=1,VLOOKUP(B469,数据导入!$B:$F,2,FALSE)&amp;","&amp;VLOOKUP(B469,数据导入!$B:$F,3,FALSE)*$D469,VLOOKUP(B469,数据导入!$I:$M,2,FALSE)&amp;","&amp;VLOOKUP(B469,数据导入!$I:$M,3,FALSE)*$D469)</f>
        <v>31006,102</v>
      </c>
      <c r="F469">
        <f>IF(D469=1,VLOOKUP(C469,数据导入!$B:$F,4,FALSE)*$D469,VLOOKUP(C469,数据导入!$I:$M,4,FALSE)*$D469)</f>
        <v>960</v>
      </c>
      <c r="G469">
        <f>IF(E469=1,VLOOKUP(D469,数据导入!$B:$F,5,FALSE)*$D469,VLOOKUP(D469,数据导入!$I:$M,5,FALSE)*$D469)</f>
        <v>60</v>
      </c>
      <c r="H469">
        <f>VLOOKUP(B469,菜品数据!$H:$I,2,FALSE)</f>
        <v>4</v>
      </c>
      <c r="I469" t="str">
        <f>VLOOKUP(D469,数据导入!$P$3:$Q$9,2,FALSE)</f>
        <v>5,6</v>
      </c>
      <c r="J469" t="str">
        <f>VLOOKUP(B469,菜品输入!A:V,3,FALSE)&amp;","&amp;VLOOKUP(B469,菜品输入!A:V,8,FALSE)&amp;";"&amp;VLOOKUP(B469,菜品输入!A:V,4,FALSE)&amp;","&amp;VLOOKUP(B469,菜品输入!A:V,8,FALSE)&amp;";"&amp;VLOOKUP(B469,菜品输入!A:V,5,FALSE)&amp;","&amp;VLOOKUP(B469,菜品输入!A:V,8,FALSE)&amp;";"&amp;VLOOKUP(B469,菜品输入!A:V,6,FALSE)&amp;","&amp;VLOOKUP(B469,菜品输入!A:V,8,FALSE)&amp;";"&amp;VLOOKUP(B469,菜品输入!A:V,7,FALSE)&amp;","&amp;VLOOKUP(B469,菜品输入!A:V,8,FALSE)</f>
        <v>101010,5;102010,5;103010,5;104010,5;105010,5</v>
      </c>
    </row>
    <row r="470" spans="1:10">
      <c r="A470">
        <v>469</v>
      </c>
      <c r="B470">
        <f t="shared" si="30"/>
        <v>40</v>
      </c>
      <c r="C470">
        <f t="shared" si="31"/>
        <v>1</v>
      </c>
      <c r="D470">
        <f t="shared" si="29"/>
        <v>1</v>
      </c>
      <c r="E470" t="str">
        <f>IF(C470=1,VLOOKUP(B470,数据导入!$B:$F,2,FALSE)&amp;","&amp;VLOOKUP(B470,数据导入!$B:$F,3,FALSE)*$D470,VLOOKUP(B470,数据导入!$I:$M,2,FALSE)&amp;","&amp;VLOOKUP(B470,数据导入!$I:$M,3,FALSE)*$D470)</f>
        <v>30006,18</v>
      </c>
      <c r="F470">
        <f>IF(D470=1,VLOOKUP(C470,数据导入!$B:$F,4,FALSE)*$D470,VLOOKUP(C470,数据导入!$I:$M,4,FALSE)*$D470)</f>
        <v>70</v>
      </c>
      <c r="G470">
        <f>IF(E470=1,VLOOKUP(D470,数据导入!$B:$F,5,FALSE)*$D470,VLOOKUP(D470,数据导入!$I:$M,5,FALSE)*$D470)</f>
        <v>5</v>
      </c>
      <c r="H470">
        <f>VLOOKUP(B470,菜品数据!$H:$I,2,FALSE)</f>
        <v>4</v>
      </c>
      <c r="I470">
        <f>VLOOKUP(D470,数据导入!$P$3:$Q$9,2,FALSE)</f>
        <v>1</v>
      </c>
      <c r="J470" t="str">
        <f>VLOOKUP(B470,菜品输入!A:V,3,FALSE)&amp;","&amp;VLOOKUP(B470,菜品输入!A:V,8,FALSE)&amp;";"&amp;VLOOKUP(B470,菜品输入!A:V,4,FALSE)&amp;","&amp;VLOOKUP(B470,菜品输入!A:V,8,FALSE)&amp;";"&amp;VLOOKUP(B470,菜品输入!A:V,5,FALSE)&amp;","&amp;VLOOKUP(B470,菜品输入!A:V,8,FALSE)&amp;";"&amp;VLOOKUP(B470,菜品输入!A:V,6,FALSE)&amp;","&amp;VLOOKUP(B470,菜品输入!A:V,8,FALSE)&amp;";"&amp;VLOOKUP(B470,菜品输入!A:V,7,FALSE)&amp;","&amp;VLOOKUP(B470,菜品输入!A:V,8,FALSE)</f>
        <v>101010,5;102010,5;103010,5;104010,5;105010,5</v>
      </c>
    </row>
    <row r="471" spans="1:10">
      <c r="A471">
        <v>470</v>
      </c>
      <c r="B471">
        <f t="shared" si="30"/>
        <v>40</v>
      </c>
      <c r="C471">
        <f t="shared" si="31"/>
        <v>1</v>
      </c>
      <c r="D471">
        <f t="shared" si="29"/>
        <v>2</v>
      </c>
      <c r="E471" t="str">
        <f>IF(C471=1,VLOOKUP(B471,数据导入!$B:$F,2,FALSE)&amp;","&amp;VLOOKUP(B471,数据导入!$B:$F,3,FALSE)*$D471,VLOOKUP(B471,数据导入!$I:$M,2,FALSE)&amp;","&amp;VLOOKUP(B471,数据导入!$I:$M,3,FALSE)*$D471)</f>
        <v>30006,36</v>
      </c>
      <c r="F471">
        <f>IF(D471=1,VLOOKUP(C471,数据导入!$B:$F,4,FALSE)*$D471,VLOOKUP(C471,数据导入!$I:$M,4,FALSE)*$D471)</f>
        <v>140</v>
      </c>
      <c r="G471">
        <f>IF(E471=1,VLOOKUP(D471,数据导入!$B:$F,5,FALSE)*$D471,VLOOKUP(D471,数据导入!$I:$M,5,FALSE)*$D471)</f>
        <v>10</v>
      </c>
      <c r="H471">
        <f>VLOOKUP(B471,菜品数据!$H:$I,2,FALSE)</f>
        <v>4</v>
      </c>
      <c r="I471" t="str">
        <f>VLOOKUP(D471,数据导入!$P$3:$Q$9,2,FALSE)</f>
        <v>1,2</v>
      </c>
      <c r="J471" t="str">
        <f>VLOOKUP(B471,菜品输入!A:V,3,FALSE)&amp;","&amp;VLOOKUP(B471,菜品输入!A:V,8,FALSE)&amp;";"&amp;VLOOKUP(B471,菜品输入!A:V,4,FALSE)&amp;","&amp;VLOOKUP(B471,菜品输入!A:V,8,FALSE)&amp;";"&amp;VLOOKUP(B471,菜品输入!A:V,5,FALSE)&amp;","&amp;VLOOKUP(B471,菜品输入!A:V,8,FALSE)&amp;";"&amp;VLOOKUP(B471,菜品输入!A:V,6,FALSE)&amp;","&amp;VLOOKUP(B471,菜品输入!A:V,8,FALSE)&amp;";"&amp;VLOOKUP(B471,菜品输入!A:V,7,FALSE)&amp;","&amp;VLOOKUP(B471,菜品输入!A:V,8,FALSE)</f>
        <v>101010,5;102010,5;103010,5;104010,5;105010,5</v>
      </c>
    </row>
    <row r="472" spans="1:10">
      <c r="A472">
        <v>471</v>
      </c>
      <c r="B472">
        <f t="shared" si="30"/>
        <v>40</v>
      </c>
      <c r="C472">
        <f t="shared" si="31"/>
        <v>1</v>
      </c>
      <c r="D472">
        <f t="shared" si="29"/>
        <v>3</v>
      </c>
      <c r="E472" t="str">
        <f>IF(C472=1,VLOOKUP(B472,数据导入!$B:$F,2,FALSE)&amp;","&amp;VLOOKUP(B472,数据导入!$B:$F,3,FALSE)*$D472,VLOOKUP(B472,数据导入!$I:$M,2,FALSE)&amp;","&amp;VLOOKUP(B472,数据导入!$I:$M,3,FALSE)*$D472)</f>
        <v>30006,54</v>
      </c>
      <c r="F472">
        <f>IF(D472=1,VLOOKUP(C472,数据导入!$B:$F,4,FALSE)*$D472,VLOOKUP(C472,数据导入!$I:$M,4,FALSE)*$D472)</f>
        <v>210</v>
      </c>
      <c r="G472">
        <f>IF(E472=1,VLOOKUP(D472,数据导入!$B:$F,5,FALSE)*$D472,VLOOKUP(D472,数据导入!$I:$M,5,FALSE)*$D472)</f>
        <v>30</v>
      </c>
      <c r="H472">
        <f>VLOOKUP(B472,菜品数据!$H:$I,2,FALSE)</f>
        <v>4</v>
      </c>
      <c r="I472" t="str">
        <f>VLOOKUP(D472,数据导入!$P$3:$Q$9,2,FALSE)</f>
        <v>2,3</v>
      </c>
      <c r="J472" t="str">
        <f>VLOOKUP(B472,菜品输入!A:V,3,FALSE)&amp;","&amp;VLOOKUP(B472,菜品输入!A:V,8,FALSE)&amp;";"&amp;VLOOKUP(B472,菜品输入!A:V,4,FALSE)&amp;","&amp;VLOOKUP(B472,菜品输入!A:V,8,FALSE)&amp;";"&amp;VLOOKUP(B472,菜品输入!A:V,5,FALSE)&amp;","&amp;VLOOKUP(B472,菜品输入!A:V,8,FALSE)&amp;";"&amp;VLOOKUP(B472,菜品输入!A:V,6,FALSE)&amp;","&amp;VLOOKUP(B472,菜品输入!A:V,8,FALSE)&amp;";"&amp;VLOOKUP(B472,菜品输入!A:V,7,FALSE)&amp;","&amp;VLOOKUP(B472,菜品输入!A:V,8,FALSE)</f>
        <v>101010,5;102010,5;103010,5;104010,5;105010,5</v>
      </c>
    </row>
    <row r="473" spans="1:10">
      <c r="A473">
        <v>472</v>
      </c>
      <c r="B473">
        <f t="shared" si="30"/>
        <v>40</v>
      </c>
      <c r="C473">
        <f t="shared" si="31"/>
        <v>1</v>
      </c>
      <c r="D473">
        <f t="shared" si="29"/>
        <v>4</v>
      </c>
      <c r="E473" t="str">
        <f>IF(C473=1,VLOOKUP(B473,数据导入!$B:$F,2,FALSE)&amp;","&amp;VLOOKUP(B473,数据导入!$B:$F,3,FALSE)*$D473,VLOOKUP(B473,数据导入!$I:$M,2,FALSE)&amp;","&amp;VLOOKUP(B473,数据导入!$I:$M,3,FALSE)*$D473)</f>
        <v>30006,72</v>
      </c>
      <c r="F473">
        <f>IF(D473=1,VLOOKUP(C473,数据导入!$B:$F,4,FALSE)*$D473,VLOOKUP(C473,数据导入!$I:$M,4,FALSE)*$D473)</f>
        <v>280</v>
      </c>
      <c r="G473">
        <f>IF(E473=1,VLOOKUP(D473,数据导入!$B:$F,5,FALSE)*$D473,VLOOKUP(D473,数据导入!$I:$M,5,FALSE)*$D473)</f>
        <v>40</v>
      </c>
      <c r="H473">
        <f>VLOOKUP(B473,菜品数据!$H:$I,2,FALSE)</f>
        <v>4</v>
      </c>
      <c r="I473" t="str">
        <f>VLOOKUP(D473,数据导入!$P$3:$Q$9,2,FALSE)</f>
        <v>3,4</v>
      </c>
      <c r="J473" t="str">
        <f>VLOOKUP(B473,菜品输入!A:V,3,FALSE)&amp;","&amp;VLOOKUP(B473,菜品输入!A:V,8,FALSE)&amp;";"&amp;VLOOKUP(B473,菜品输入!A:V,4,FALSE)&amp;","&amp;VLOOKUP(B473,菜品输入!A:V,8,FALSE)&amp;";"&amp;VLOOKUP(B473,菜品输入!A:V,5,FALSE)&amp;","&amp;VLOOKUP(B473,菜品输入!A:V,8,FALSE)&amp;";"&amp;VLOOKUP(B473,菜品输入!A:V,6,FALSE)&amp;","&amp;VLOOKUP(B473,菜品输入!A:V,8,FALSE)&amp;";"&amp;VLOOKUP(B473,菜品输入!A:V,7,FALSE)&amp;","&amp;VLOOKUP(B473,菜品输入!A:V,8,FALSE)</f>
        <v>101010,5;102010,5;103010,5;104010,5;105010,5</v>
      </c>
    </row>
    <row r="474" spans="1:10">
      <c r="A474">
        <v>473</v>
      </c>
      <c r="B474">
        <f t="shared" si="30"/>
        <v>40</v>
      </c>
      <c r="C474">
        <f t="shared" si="31"/>
        <v>1</v>
      </c>
      <c r="D474">
        <f t="shared" si="29"/>
        <v>5</v>
      </c>
      <c r="E474" t="str">
        <f>IF(C474=1,VLOOKUP(B474,数据导入!$B:$F,2,FALSE)&amp;","&amp;VLOOKUP(B474,数据导入!$B:$F,3,FALSE)*$D474,VLOOKUP(B474,数据导入!$I:$M,2,FALSE)&amp;","&amp;VLOOKUP(B474,数据导入!$I:$M,3,FALSE)*$D474)</f>
        <v>30006,90</v>
      </c>
      <c r="F474">
        <f>IF(D474=1,VLOOKUP(C474,数据导入!$B:$F,4,FALSE)*$D474,VLOOKUP(C474,数据导入!$I:$M,4,FALSE)*$D474)</f>
        <v>350</v>
      </c>
      <c r="G474">
        <f>IF(E474=1,VLOOKUP(D474,数据导入!$B:$F,5,FALSE)*$D474,VLOOKUP(D474,数据导入!$I:$M,5,FALSE)*$D474)</f>
        <v>50</v>
      </c>
      <c r="H474">
        <f>VLOOKUP(B474,菜品数据!$H:$I,2,FALSE)</f>
        <v>4</v>
      </c>
      <c r="I474" t="str">
        <f>VLOOKUP(D474,数据导入!$P$3:$Q$9,2,FALSE)</f>
        <v>4,5</v>
      </c>
      <c r="J474" t="str">
        <f>VLOOKUP(B474,菜品输入!A:V,3,FALSE)&amp;","&amp;VLOOKUP(B474,菜品输入!A:V,8,FALSE)&amp;";"&amp;VLOOKUP(B474,菜品输入!A:V,4,FALSE)&amp;","&amp;VLOOKUP(B474,菜品输入!A:V,8,FALSE)&amp;";"&amp;VLOOKUP(B474,菜品输入!A:V,5,FALSE)&amp;","&amp;VLOOKUP(B474,菜品输入!A:V,8,FALSE)&amp;";"&amp;VLOOKUP(B474,菜品输入!A:V,6,FALSE)&amp;","&amp;VLOOKUP(B474,菜品输入!A:V,8,FALSE)&amp;";"&amp;VLOOKUP(B474,菜品输入!A:V,7,FALSE)&amp;","&amp;VLOOKUP(B474,菜品输入!A:V,8,FALSE)</f>
        <v>101010,5;102010,5;103010,5;104010,5;105010,5</v>
      </c>
    </row>
    <row r="475" spans="1:10">
      <c r="A475">
        <v>474</v>
      </c>
      <c r="B475">
        <f t="shared" si="30"/>
        <v>40</v>
      </c>
      <c r="C475">
        <f t="shared" si="31"/>
        <v>1</v>
      </c>
      <c r="D475">
        <f t="shared" si="29"/>
        <v>6</v>
      </c>
      <c r="E475" t="str">
        <f>IF(C475=1,VLOOKUP(B475,数据导入!$B:$F,2,FALSE)&amp;","&amp;VLOOKUP(B475,数据导入!$B:$F,3,FALSE)*$D475,VLOOKUP(B475,数据导入!$I:$M,2,FALSE)&amp;","&amp;VLOOKUP(B475,数据导入!$I:$M,3,FALSE)*$D475)</f>
        <v>30006,108</v>
      </c>
      <c r="F475">
        <f>IF(D475=1,VLOOKUP(C475,数据导入!$B:$F,4,FALSE)*$D475,VLOOKUP(C475,数据导入!$I:$M,4,FALSE)*$D475)</f>
        <v>420</v>
      </c>
      <c r="G475">
        <f>IF(E475=1,VLOOKUP(D475,数据导入!$B:$F,5,FALSE)*$D475,VLOOKUP(D475,数据导入!$I:$M,5,FALSE)*$D475)</f>
        <v>60</v>
      </c>
      <c r="H475">
        <f>VLOOKUP(B475,菜品数据!$H:$I,2,FALSE)</f>
        <v>4</v>
      </c>
      <c r="I475" t="str">
        <f>VLOOKUP(D475,数据导入!$P$3:$Q$9,2,FALSE)</f>
        <v>5,6</v>
      </c>
      <c r="J475" t="str">
        <f>VLOOKUP(B475,菜品输入!A:V,3,FALSE)&amp;","&amp;VLOOKUP(B475,菜品输入!A:V,8,FALSE)&amp;";"&amp;VLOOKUP(B475,菜品输入!A:V,4,FALSE)&amp;","&amp;VLOOKUP(B475,菜品输入!A:V,8,FALSE)&amp;";"&amp;VLOOKUP(B475,菜品输入!A:V,5,FALSE)&amp;","&amp;VLOOKUP(B475,菜品输入!A:V,8,FALSE)&amp;";"&amp;VLOOKUP(B475,菜品输入!A:V,6,FALSE)&amp;","&amp;VLOOKUP(B475,菜品输入!A:V,8,FALSE)&amp;";"&amp;VLOOKUP(B475,菜品输入!A:V,7,FALSE)&amp;","&amp;VLOOKUP(B475,菜品输入!A:V,8,FALSE)</f>
        <v>101010,5;102010,5;103010,5;104010,5;105010,5</v>
      </c>
    </row>
    <row r="476" spans="1:10">
      <c r="A476">
        <v>475</v>
      </c>
      <c r="B476">
        <f t="shared" si="30"/>
        <v>40</v>
      </c>
      <c r="C476">
        <f t="shared" si="31"/>
        <v>2</v>
      </c>
      <c r="D476">
        <f t="shared" si="29"/>
        <v>1</v>
      </c>
      <c r="E476" t="str">
        <f>IF(C476=1,VLOOKUP(B476,数据导入!$B:$F,2,FALSE)&amp;","&amp;VLOOKUP(B476,数据导入!$B:$F,3,FALSE)*$D476,VLOOKUP(B476,数据导入!$I:$M,2,FALSE)&amp;","&amp;VLOOKUP(B476,数据导入!$I:$M,3,FALSE)*$D476)</f>
        <v>31006,18</v>
      </c>
      <c r="F476">
        <f>IF(D476=1,VLOOKUP(C476,数据导入!$B:$F,4,FALSE)*$D476,VLOOKUP(C476,数据导入!$I:$M,4,FALSE)*$D476)</f>
        <v>160</v>
      </c>
      <c r="G476">
        <f>IF(E476=1,VLOOKUP(D476,数据导入!$B:$F,5,FALSE)*$D476,VLOOKUP(D476,数据导入!$I:$M,5,FALSE)*$D476)</f>
        <v>5</v>
      </c>
      <c r="H476">
        <f>VLOOKUP(B476,菜品数据!$H:$I,2,FALSE)</f>
        <v>4</v>
      </c>
      <c r="I476">
        <f>VLOOKUP(D476,数据导入!$P$3:$Q$9,2,FALSE)</f>
        <v>1</v>
      </c>
      <c r="J476" t="str">
        <f>VLOOKUP(B476,菜品输入!A:V,3,FALSE)&amp;","&amp;VLOOKUP(B476,菜品输入!A:V,8,FALSE)&amp;";"&amp;VLOOKUP(B476,菜品输入!A:V,4,FALSE)&amp;","&amp;VLOOKUP(B476,菜品输入!A:V,8,FALSE)&amp;";"&amp;VLOOKUP(B476,菜品输入!A:V,5,FALSE)&amp;","&amp;VLOOKUP(B476,菜品输入!A:V,8,FALSE)&amp;";"&amp;VLOOKUP(B476,菜品输入!A:V,6,FALSE)&amp;","&amp;VLOOKUP(B476,菜品输入!A:V,8,FALSE)&amp;";"&amp;VLOOKUP(B476,菜品输入!A:V,7,FALSE)&amp;","&amp;VLOOKUP(B476,菜品输入!A:V,8,FALSE)</f>
        <v>101010,5;102010,5;103010,5;104010,5;105010,5</v>
      </c>
    </row>
    <row r="477" spans="1:10">
      <c r="A477">
        <v>476</v>
      </c>
      <c r="B477">
        <f t="shared" si="30"/>
        <v>40</v>
      </c>
      <c r="C477">
        <f t="shared" si="31"/>
        <v>2</v>
      </c>
      <c r="D477">
        <f t="shared" si="29"/>
        <v>2</v>
      </c>
      <c r="E477" t="str">
        <f>IF(C477=1,VLOOKUP(B477,数据导入!$B:$F,2,FALSE)&amp;","&amp;VLOOKUP(B477,数据导入!$B:$F,3,FALSE)*$D477,VLOOKUP(B477,数据导入!$I:$M,2,FALSE)&amp;","&amp;VLOOKUP(B477,数据导入!$I:$M,3,FALSE)*$D477)</f>
        <v>31006,36</v>
      </c>
      <c r="F477">
        <f>IF(D477=1,VLOOKUP(C477,数据导入!$B:$F,4,FALSE)*$D477,VLOOKUP(C477,数据导入!$I:$M,4,FALSE)*$D477)</f>
        <v>320</v>
      </c>
      <c r="G477">
        <f>IF(E477=1,VLOOKUP(D477,数据导入!$B:$F,5,FALSE)*$D477,VLOOKUP(D477,数据导入!$I:$M,5,FALSE)*$D477)</f>
        <v>10</v>
      </c>
      <c r="H477">
        <f>VLOOKUP(B477,菜品数据!$H:$I,2,FALSE)</f>
        <v>4</v>
      </c>
      <c r="I477" t="str">
        <f>VLOOKUP(D477,数据导入!$P$3:$Q$9,2,FALSE)</f>
        <v>1,2</v>
      </c>
      <c r="J477" t="str">
        <f>VLOOKUP(B477,菜品输入!A:V,3,FALSE)&amp;","&amp;VLOOKUP(B477,菜品输入!A:V,8,FALSE)&amp;";"&amp;VLOOKUP(B477,菜品输入!A:V,4,FALSE)&amp;","&amp;VLOOKUP(B477,菜品输入!A:V,8,FALSE)&amp;";"&amp;VLOOKUP(B477,菜品输入!A:V,5,FALSE)&amp;","&amp;VLOOKUP(B477,菜品输入!A:V,8,FALSE)&amp;";"&amp;VLOOKUP(B477,菜品输入!A:V,6,FALSE)&amp;","&amp;VLOOKUP(B477,菜品输入!A:V,8,FALSE)&amp;";"&amp;VLOOKUP(B477,菜品输入!A:V,7,FALSE)&amp;","&amp;VLOOKUP(B477,菜品输入!A:V,8,FALSE)</f>
        <v>101010,5;102010,5;103010,5;104010,5;105010,5</v>
      </c>
    </row>
    <row r="478" spans="1:10">
      <c r="A478">
        <v>477</v>
      </c>
      <c r="B478">
        <f t="shared" si="30"/>
        <v>40</v>
      </c>
      <c r="C478">
        <f t="shared" si="31"/>
        <v>2</v>
      </c>
      <c r="D478">
        <f t="shared" si="29"/>
        <v>3</v>
      </c>
      <c r="E478" t="str">
        <f>IF(C478=1,VLOOKUP(B478,数据导入!$B:$F,2,FALSE)&amp;","&amp;VLOOKUP(B478,数据导入!$B:$F,3,FALSE)*$D478,VLOOKUP(B478,数据导入!$I:$M,2,FALSE)&amp;","&amp;VLOOKUP(B478,数据导入!$I:$M,3,FALSE)*$D478)</f>
        <v>31006,54</v>
      </c>
      <c r="F478">
        <f>IF(D478=1,VLOOKUP(C478,数据导入!$B:$F,4,FALSE)*$D478,VLOOKUP(C478,数据导入!$I:$M,4,FALSE)*$D478)</f>
        <v>480</v>
      </c>
      <c r="G478">
        <f>IF(E478=1,VLOOKUP(D478,数据导入!$B:$F,5,FALSE)*$D478,VLOOKUP(D478,数据导入!$I:$M,5,FALSE)*$D478)</f>
        <v>30</v>
      </c>
      <c r="H478">
        <f>VLOOKUP(B478,菜品数据!$H:$I,2,FALSE)</f>
        <v>4</v>
      </c>
      <c r="I478" t="str">
        <f>VLOOKUP(D478,数据导入!$P$3:$Q$9,2,FALSE)</f>
        <v>2,3</v>
      </c>
      <c r="J478" t="str">
        <f>VLOOKUP(B478,菜品输入!A:V,3,FALSE)&amp;","&amp;VLOOKUP(B478,菜品输入!A:V,8,FALSE)&amp;";"&amp;VLOOKUP(B478,菜品输入!A:V,4,FALSE)&amp;","&amp;VLOOKUP(B478,菜品输入!A:V,8,FALSE)&amp;";"&amp;VLOOKUP(B478,菜品输入!A:V,5,FALSE)&amp;","&amp;VLOOKUP(B478,菜品输入!A:V,8,FALSE)&amp;";"&amp;VLOOKUP(B478,菜品输入!A:V,6,FALSE)&amp;","&amp;VLOOKUP(B478,菜品输入!A:V,8,FALSE)&amp;";"&amp;VLOOKUP(B478,菜品输入!A:V,7,FALSE)&amp;","&amp;VLOOKUP(B478,菜品输入!A:V,8,FALSE)</f>
        <v>101010,5;102010,5;103010,5;104010,5;105010,5</v>
      </c>
    </row>
    <row r="479" spans="1:10">
      <c r="A479">
        <v>478</v>
      </c>
      <c r="B479">
        <f t="shared" si="30"/>
        <v>40</v>
      </c>
      <c r="C479">
        <f t="shared" si="31"/>
        <v>2</v>
      </c>
      <c r="D479">
        <f t="shared" si="29"/>
        <v>4</v>
      </c>
      <c r="E479" t="str">
        <f>IF(C479=1,VLOOKUP(B479,数据导入!$B:$F,2,FALSE)&amp;","&amp;VLOOKUP(B479,数据导入!$B:$F,3,FALSE)*$D479,VLOOKUP(B479,数据导入!$I:$M,2,FALSE)&amp;","&amp;VLOOKUP(B479,数据导入!$I:$M,3,FALSE)*$D479)</f>
        <v>31006,72</v>
      </c>
      <c r="F479">
        <f>IF(D479=1,VLOOKUP(C479,数据导入!$B:$F,4,FALSE)*$D479,VLOOKUP(C479,数据导入!$I:$M,4,FALSE)*$D479)</f>
        <v>640</v>
      </c>
      <c r="G479">
        <f>IF(E479=1,VLOOKUP(D479,数据导入!$B:$F,5,FALSE)*$D479,VLOOKUP(D479,数据导入!$I:$M,5,FALSE)*$D479)</f>
        <v>40</v>
      </c>
      <c r="H479">
        <f>VLOOKUP(B479,菜品数据!$H:$I,2,FALSE)</f>
        <v>4</v>
      </c>
      <c r="I479" t="str">
        <f>VLOOKUP(D479,数据导入!$P$3:$Q$9,2,FALSE)</f>
        <v>3,4</v>
      </c>
      <c r="J479" t="str">
        <f>VLOOKUP(B479,菜品输入!A:V,3,FALSE)&amp;","&amp;VLOOKUP(B479,菜品输入!A:V,8,FALSE)&amp;";"&amp;VLOOKUP(B479,菜品输入!A:V,4,FALSE)&amp;","&amp;VLOOKUP(B479,菜品输入!A:V,8,FALSE)&amp;";"&amp;VLOOKUP(B479,菜品输入!A:V,5,FALSE)&amp;","&amp;VLOOKUP(B479,菜品输入!A:V,8,FALSE)&amp;";"&amp;VLOOKUP(B479,菜品输入!A:V,6,FALSE)&amp;","&amp;VLOOKUP(B479,菜品输入!A:V,8,FALSE)&amp;";"&amp;VLOOKUP(B479,菜品输入!A:V,7,FALSE)&amp;","&amp;VLOOKUP(B479,菜品输入!A:V,8,FALSE)</f>
        <v>101010,5;102010,5;103010,5;104010,5;105010,5</v>
      </c>
    </row>
    <row r="480" spans="1:10">
      <c r="A480">
        <v>479</v>
      </c>
      <c r="B480">
        <f t="shared" si="30"/>
        <v>40</v>
      </c>
      <c r="C480">
        <f t="shared" si="31"/>
        <v>2</v>
      </c>
      <c r="D480">
        <f t="shared" si="29"/>
        <v>5</v>
      </c>
      <c r="E480" t="str">
        <f>IF(C480=1,VLOOKUP(B480,数据导入!$B:$F,2,FALSE)&amp;","&amp;VLOOKUP(B480,数据导入!$B:$F,3,FALSE)*$D480,VLOOKUP(B480,数据导入!$I:$M,2,FALSE)&amp;","&amp;VLOOKUP(B480,数据导入!$I:$M,3,FALSE)*$D480)</f>
        <v>31006,90</v>
      </c>
      <c r="F480">
        <f>IF(D480=1,VLOOKUP(C480,数据导入!$B:$F,4,FALSE)*$D480,VLOOKUP(C480,数据导入!$I:$M,4,FALSE)*$D480)</f>
        <v>800</v>
      </c>
      <c r="G480">
        <f>IF(E480=1,VLOOKUP(D480,数据导入!$B:$F,5,FALSE)*$D480,VLOOKUP(D480,数据导入!$I:$M,5,FALSE)*$D480)</f>
        <v>50</v>
      </c>
      <c r="H480">
        <f>VLOOKUP(B480,菜品数据!$H:$I,2,FALSE)</f>
        <v>4</v>
      </c>
      <c r="I480" t="str">
        <f>VLOOKUP(D480,数据导入!$P$3:$Q$9,2,FALSE)</f>
        <v>4,5</v>
      </c>
      <c r="J480" t="str">
        <f>VLOOKUP(B480,菜品输入!A:V,3,FALSE)&amp;","&amp;VLOOKUP(B480,菜品输入!A:V,8,FALSE)&amp;";"&amp;VLOOKUP(B480,菜品输入!A:V,4,FALSE)&amp;","&amp;VLOOKUP(B480,菜品输入!A:V,8,FALSE)&amp;";"&amp;VLOOKUP(B480,菜品输入!A:V,5,FALSE)&amp;","&amp;VLOOKUP(B480,菜品输入!A:V,8,FALSE)&amp;";"&amp;VLOOKUP(B480,菜品输入!A:V,6,FALSE)&amp;","&amp;VLOOKUP(B480,菜品输入!A:V,8,FALSE)&amp;";"&amp;VLOOKUP(B480,菜品输入!A:V,7,FALSE)&amp;","&amp;VLOOKUP(B480,菜品输入!A:V,8,FALSE)</f>
        <v>101010,5;102010,5;103010,5;104010,5;105010,5</v>
      </c>
    </row>
    <row r="481" spans="1:10">
      <c r="A481">
        <v>480</v>
      </c>
      <c r="B481">
        <f t="shared" si="30"/>
        <v>40</v>
      </c>
      <c r="C481">
        <f t="shared" si="31"/>
        <v>2</v>
      </c>
      <c r="D481">
        <f t="shared" si="29"/>
        <v>6</v>
      </c>
      <c r="E481" t="str">
        <f>IF(C481=1,VLOOKUP(B481,数据导入!$B:$F,2,FALSE)&amp;","&amp;VLOOKUP(B481,数据导入!$B:$F,3,FALSE)*$D481,VLOOKUP(B481,数据导入!$I:$M,2,FALSE)&amp;","&amp;VLOOKUP(B481,数据导入!$I:$M,3,FALSE)*$D481)</f>
        <v>31006,108</v>
      </c>
      <c r="F481">
        <f>IF(D481=1,VLOOKUP(C481,数据导入!$B:$F,4,FALSE)*$D481,VLOOKUP(C481,数据导入!$I:$M,4,FALSE)*$D481)</f>
        <v>960</v>
      </c>
      <c r="G481">
        <f>IF(E481=1,VLOOKUP(D481,数据导入!$B:$F,5,FALSE)*$D481,VLOOKUP(D481,数据导入!$I:$M,5,FALSE)*$D481)</f>
        <v>60</v>
      </c>
      <c r="H481">
        <f>VLOOKUP(B481,菜品数据!$H:$I,2,FALSE)</f>
        <v>4</v>
      </c>
      <c r="I481" t="str">
        <f>VLOOKUP(D481,数据导入!$P$3:$Q$9,2,FALSE)</f>
        <v>5,6</v>
      </c>
      <c r="J481" t="str">
        <f>VLOOKUP(B481,菜品输入!A:V,3,FALSE)&amp;","&amp;VLOOKUP(B481,菜品输入!A:V,8,FALSE)&amp;";"&amp;VLOOKUP(B481,菜品输入!A:V,4,FALSE)&amp;","&amp;VLOOKUP(B481,菜品输入!A:V,8,FALSE)&amp;";"&amp;VLOOKUP(B481,菜品输入!A:V,5,FALSE)&amp;","&amp;VLOOKUP(B481,菜品输入!A:V,8,FALSE)&amp;";"&amp;VLOOKUP(B481,菜品输入!A:V,6,FALSE)&amp;","&amp;VLOOKUP(B481,菜品输入!A:V,8,FALSE)&amp;";"&amp;VLOOKUP(B481,菜品输入!A:V,7,FALSE)&amp;","&amp;VLOOKUP(B481,菜品输入!A:V,8,FALSE)</f>
        <v>101010,5;102010,5;103010,5;104010,5;105010,5</v>
      </c>
    </row>
    <row r="482" spans="1:10">
      <c r="A482">
        <v>481</v>
      </c>
      <c r="B482">
        <f t="shared" si="30"/>
        <v>41</v>
      </c>
      <c r="C482">
        <f t="shared" si="31"/>
        <v>1</v>
      </c>
      <c r="D482">
        <f t="shared" si="29"/>
        <v>1</v>
      </c>
      <c r="E482" t="str">
        <f>IF(C482=1,VLOOKUP(B482,数据导入!$B:$F,2,FALSE)&amp;","&amp;VLOOKUP(B482,数据导入!$B:$F,3,FALSE)*$D482,VLOOKUP(B482,数据导入!$I:$M,2,FALSE)&amp;","&amp;VLOOKUP(B482,数据导入!$I:$M,3,FALSE)*$D482)</f>
        <v>30006,19</v>
      </c>
      <c r="F482">
        <f>IF(D482=1,VLOOKUP(C482,数据导入!$B:$F,4,FALSE)*$D482,VLOOKUP(C482,数据导入!$I:$M,4,FALSE)*$D482)</f>
        <v>70</v>
      </c>
      <c r="G482">
        <f>IF(E482=1,VLOOKUP(D482,数据导入!$B:$F,5,FALSE)*$D482,VLOOKUP(D482,数据导入!$I:$M,5,FALSE)*$D482)</f>
        <v>5</v>
      </c>
      <c r="H482">
        <f>VLOOKUP(B482,菜品数据!$H:$I,2,FALSE)</f>
        <v>4</v>
      </c>
      <c r="I482">
        <f>VLOOKUP(D482,数据导入!$P$3:$Q$9,2,FALSE)</f>
        <v>1</v>
      </c>
      <c r="J482" t="str">
        <f>VLOOKUP(B482,菜品输入!A:V,3,FALSE)&amp;","&amp;VLOOKUP(B482,菜品输入!A:V,8,FALSE)&amp;";"&amp;VLOOKUP(B482,菜品输入!A:V,4,FALSE)&amp;","&amp;VLOOKUP(B482,菜品输入!A:V,8,FALSE)&amp;";"&amp;VLOOKUP(B482,菜品输入!A:V,5,FALSE)&amp;","&amp;VLOOKUP(B482,菜品输入!A:V,8,FALSE)&amp;";"&amp;VLOOKUP(B482,菜品输入!A:V,6,FALSE)&amp;","&amp;VLOOKUP(B482,菜品输入!A:V,8,FALSE)&amp;";"&amp;VLOOKUP(B482,菜品输入!A:V,7,FALSE)&amp;","&amp;VLOOKUP(B482,菜品输入!A:V,8,FALSE)</f>
        <v>101010,5;102010,5;103010,5;104010,5;105010,5</v>
      </c>
    </row>
    <row r="483" spans="1:10">
      <c r="A483">
        <v>482</v>
      </c>
      <c r="B483">
        <f t="shared" si="30"/>
        <v>41</v>
      </c>
      <c r="C483">
        <f t="shared" si="31"/>
        <v>1</v>
      </c>
      <c r="D483">
        <f t="shared" si="29"/>
        <v>2</v>
      </c>
      <c r="E483" t="str">
        <f>IF(C483=1,VLOOKUP(B483,数据导入!$B:$F,2,FALSE)&amp;","&amp;VLOOKUP(B483,数据导入!$B:$F,3,FALSE)*$D483,VLOOKUP(B483,数据导入!$I:$M,2,FALSE)&amp;","&amp;VLOOKUP(B483,数据导入!$I:$M,3,FALSE)*$D483)</f>
        <v>30006,38</v>
      </c>
      <c r="F483">
        <f>IF(D483=1,VLOOKUP(C483,数据导入!$B:$F,4,FALSE)*$D483,VLOOKUP(C483,数据导入!$I:$M,4,FALSE)*$D483)</f>
        <v>140</v>
      </c>
      <c r="G483">
        <f>IF(E483=1,VLOOKUP(D483,数据导入!$B:$F,5,FALSE)*$D483,VLOOKUP(D483,数据导入!$I:$M,5,FALSE)*$D483)</f>
        <v>10</v>
      </c>
      <c r="H483">
        <f>VLOOKUP(B483,菜品数据!$H:$I,2,FALSE)</f>
        <v>4</v>
      </c>
      <c r="I483" t="str">
        <f>VLOOKUP(D483,数据导入!$P$3:$Q$9,2,FALSE)</f>
        <v>1,2</v>
      </c>
      <c r="J483" t="str">
        <f>VLOOKUP(B483,菜品输入!A:V,3,FALSE)&amp;","&amp;VLOOKUP(B483,菜品输入!A:V,8,FALSE)&amp;";"&amp;VLOOKUP(B483,菜品输入!A:V,4,FALSE)&amp;","&amp;VLOOKUP(B483,菜品输入!A:V,8,FALSE)&amp;";"&amp;VLOOKUP(B483,菜品输入!A:V,5,FALSE)&amp;","&amp;VLOOKUP(B483,菜品输入!A:V,8,FALSE)&amp;";"&amp;VLOOKUP(B483,菜品输入!A:V,6,FALSE)&amp;","&amp;VLOOKUP(B483,菜品输入!A:V,8,FALSE)&amp;";"&amp;VLOOKUP(B483,菜品输入!A:V,7,FALSE)&amp;","&amp;VLOOKUP(B483,菜品输入!A:V,8,FALSE)</f>
        <v>101010,5;102010,5;103010,5;104010,5;105010,5</v>
      </c>
    </row>
    <row r="484" spans="1:10">
      <c r="A484">
        <v>483</v>
      </c>
      <c r="B484">
        <f t="shared" si="30"/>
        <v>41</v>
      </c>
      <c r="C484">
        <f t="shared" si="31"/>
        <v>1</v>
      </c>
      <c r="D484">
        <f t="shared" si="29"/>
        <v>3</v>
      </c>
      <c r="E484" t="str">
        <f>IF(C484=1,VLOOKUP(B484,数据导入!$B:$F,2,FALSE)&amp;","&amp;VLOOKUP(B484,数据导入!$B:$F,3,FALSE)*$D484,VLOOKUP(B484,数据导入!$I:$M,2,FALSE)&amp;","&amp;VLOOKUP(B484,数据导入!$I:$M,3,FALSE)*$D484)</f>
        <v>30006,57</v>
      </c>
      <c r="F484">
        <f>IF(D484=1,VLOOKUP(C484,数据导入!$B:$F,4,FALSE)*$D484,VLOOKUP(C484,数据导入!$I:$M,4,FALSE)*$D484)</f>
        <v>210</v>
      </c>
      <c r="G484">
        <f>IF(E484=1,VLOOKUP(D484,数据导入!$B:$F,5,FALSE)*$D484,VLOOKUP(D484,数据导入!$I:$M,5,FALSE)*$D484)</f>
        <v>30</v>
      </c>
      <c r="H484">
        <f>VLOOKUP(B484,菜品数据!$H:$I,2,FALSE)</f>
        <v>4</v>
      </c>
      <c r="I484" t="str">
        <f>VLOOKUP(D484,数据导入!$P$3:$Q$9,2,FALSE)</f>
        <v>2,3</v>
      </c>
      <c r="J484" t="str">
        <f>VLOOKUP(B484,菜品输入!A:V,3,FALSE)&amp;","&amp;VLOOKUP(B484,菜品输入!A:V,8,FALSE)&amp;";"&amp;VLOOKUP(B484,菜品输入!A:V,4,FALSE)&amp;","&amp;VLOOKUP(B484,菜品输入!A:V,8,FALSE)&amp;";"&amp;VLOOKUP(B484,菜品输入!A:V,5,FALSE)&amp;","&amp;VLOOKUP(B484,菜品输入!A:V,8,FALSE)&amp;";"&amp;VLOOKUP(B484,菜品输入!A:V,6,FALSE)&amp;","&amp;VLOOKUP(B484,菜品输入!A:V,8,FALSE)&amp;";"&amp;VLOOKUP(B484,菜品输入!A:V,7,FALSE)&amp;","&amp;VLOOKUP(B484,菜品输入!A:V,8,FALSE)</f>
        <v>101010,5;102010,5;103010,5;104010,5;105010,5</v>
      </c>
    </row>
    <row r="485" spans="1:10">
      <c r="A485">
        <v>484</v>
      </c>
      <c r="B485">
        <f t="shared" si="30"/>
        <v>41</v>
      </c>
      <c r="C485">
        <f t="shared" si="31"/>
        <v>1</v>
      </c>
      <c r="D485">
        <f t="shared" si="29"/>
        <v>4</v>
      </c>
      <c r="E485" t="str">
        <f>IF(C485=1,VLOOKUP(B485,数据导入!$B:$F,2,FALSE)&amp;","&amp;VLOOKUP(B485,数据导入!$B:$F,3,FALSE)*$D485,VLOOKUP(B485,数据导入!$I:$M,2,FALSE)&amp;","&amp;VLOOKUP(B485,数据导入!$I:$M,3,FALSE)*$D485)</f>
        <v>30006,76</v>
      </c>
      <c r="F485">
        <f>IF(D485=1,VLOOKUP(C485,数据导入!$B:$F,4,FALSE)*$D485,VLOOKUP(C485,数据导入!$I:$M,4,FALSE)*$D485)</f>
        <v>280</v>
      </c>
      <c r="G485">
        <f>IF(E485=1,VLOOKUP(D485,数据导入!$B:$F,5,FALSE)*$D485,VLOOKUP(D485,数据导入!$I:$M,5,FALSE)*$D485)</f>
        <v>40</v>
      </c>
      <c r="H485">
        <f>VLOOKUP(B485,菜品数据!$H:$I,2,FALSE)</f>
        <v>4</v>
      </c>
      <c r="I485" t="str">
        <f>VLOOKUP(D485,数据导入!$P$3:$Q$9,2,FALSE)</f>
        <v>3,4</v>
      </c>
      <c r="J485" t="str">
        <f>VLOOKUP(B485,菜品输入!A:V,3,FALSE)&amp;","&amp;VLOOKUP(B485,菜品输入!A:V,8,FALSE)&amp;";"&amp;VLOOKUP(B485,菜品输入!A:V,4,FALSE)&amp;","&amp;VLOOKUP(B485,菜品输入!A:V,8,FALSE)&amp;";"&amp;VLOOKUP(B485,菜品输入!A:V,5,FALSE)&amp;","&amp;VLOOKUP(B485,菜品输入!A:V,8,FALSE)&amp;";"&amp;VLOOKUP(B485,菜品输入!A:V,6,FALSE)&amp;","&amp;VLOOKUP(B485,菜品输入!A:V,8,FALSE)&amp;";"&amp;VLOOKUP(B485,菜品输入!A:V,7,FALSE)&amp;","&amp;VLOOKUP(B485,菜品输入!A:V,8,FALSE)</f>
        <v>101010,5;102010,5;103010,5;104010,5;105010,5</v>
      </c>
    </row>
    <row r="486" spans="1:10">
      <c r="A486">
        <v>485</v>
      </c>
      <c r="B486">
        <f t="shared" si="30"/>
        <v>41</v>
      </c>
      <c r="C486">
        <f t="shared" si="31"/>
        <v>1</v>
      </c>
      <c r="D486">
        <f t="shared" si="29"/>
        <v>5</v>
      </c>
      <c r="E486" t="str">
        <f>IF(C486=1,VLOOKUP(B486,数据导入!$B:$F,2,FALSE)&amp;","&amp;VLOOKUP(B486,数据导入!$B:$F,3,FALSE)*$D486,VLOOKUP(B486,数据导入!$I:$M,2,FALSE)&amp;","&amp;VLOOKUP(B486,数据导入!$I:$M,3,FALSE)*$D486)</f>
        <v>30006,95</v>
      </c>
      <c r="F486">
        <f>IF(D486=1,VLOOKUP(C486,数据导入!$B:$F,4,FALSE)*$D486,VLOOKUP(C486,数据导入!$I:$M,4,FALSE)*$D486)</f>
        <v>350</v>
      </c>
      <c r="G486">
        <f>IF(E486=1,VLOOKUP(D486,数据导入!$B:$F,5,FALSE)*$D486,VLOOKUP(D486,数据导入!$I:$M,5,FALSE)*$D486)</f>
        <v>50</v>
      </c>
      <c r="H486">
        <f>VLOOKUP(B486,菜品数据!$H:$I,2,FALSE)</f>
        <v>4</v>
      </c>
      <c r="I486" t="str">
        <f>VLOOKUP(D486,数据导入!$P$3:$Q$9,2,FALSE)</f>
        <v>4,5</v>
      </c>
      <c r="J486" t="str">
        <f>VLOOKUP(B486,菜品输入!A:V,3,FALSE)&amp;","&amp;VLOOKUP(B486,菜品输入!A:V,8,FALSE)&amp;";"&amp;VLOOKUP(B486,菜品输入!A:V,4,FALSE)&amp;","&amp;VLOOKUP(B486,菜品输入!A:V,8,FALSE)&amp;";"&amp;VLOOKUP(B486,菜品输入!A:V,5,FALSE)&amp;","&amp;VLOOKUP(B486,菜品输入!A:V,8,FALSE)&amp;";"&amp;VLOOKUP(B486,菜品输入!A:V,6,FALSE)&amp;","&amp;VLOOKUP(B486,菜品输入!A:V,8,FALSE)&amp;";"&amp;VLOOKUP(B486,菜品输入!A:V,7,FALSE)&amp;","&amp;VLOOKUP(B486,菜品输入!A:V,8,FALSE)</f>
        <v>101010,5;102010,5;103010,5;104010,5;105010,5</v>
      </c>
    </row>
    <row r="487" spans="1:10">
      <c r="A487">
        <v>486</v>
      </c>
      <c r="B487">
        <f t="shared" si="30"/>
        <v>41</v>
      </c>
      <c r="C487">
        <f t="shared" si="31"/>
        <v>1</v>
      </c>
      <c r="D487">
        <f t="shared" si="29"/>
        <v>6</v>
      </c>
      <c r="E487" t="str">
        <f>IF(C487=1,VLOOKUP(B487,数据导入!$B:$F,2,FALSE)&amp;","&amp;VLOOKUP(B487,数据导入!$B:$F,3,FALSE)*$D487,VLOOKUP(B487,数据导入!$I:$M,2,FALSE)&amp;","&amp;VLOOKUP(B487,数据导入!$I:$M,3,FALSE)*$D487)</f>
        <v>30006,114</v>
      </c>
      <c r="F487">
        <f>IF(D487=1,VLOOKUP(C487,数据导入!$B:$F,4,FALSE)*$D487,VLOOKUP(C487,数据导入!$I:$M,4,FALSE)*$D487)</f>
        <v>420</v>
      </c>
      <c r="G487">
        <f>IF(E487=1,VLOOKUP(D487,数据导入!$B:$F,5,FALSE)*$D487,VLOOKUP(D487,数据导入!$I:$M,5,FALSE)*$D487)</f>
        <v>60</v>
      </c>
      <c r="H487">
        <f>VLOOKUP(B487,菜品数据!$H:$I,2,FALSE)</f>
        <v>4</v>
      </c>
      <c r="I487" t="str">
        <f>VLOOKUP(D487,数据导入!$P$3:$Q$9,2,FALSE)</f>
        <v>5,6</v>
      </c>
      <c r="J487" t="str">
        <f>VLOOKUP(B487,菜品输入!A:V,3,FALSE)&amp;","&amp;VLOOKUP(B487,菜品输入!A:V,8,FALSE)&amp;";"&amp;VLOOKUP(B487,菜品输入!A:V,4,FALSE)&amp;","&amp;VLOOKUP(B487,菜品输入!A:V,8,FALSE)&amp;";"&amp;VLOOKUP(B487,菜品输入!A:V,5,FALSE)&amp;","&amp;VLOOKUP(B487,菜品输入!A:V,8,FALSE)&amp;";"&amp;VLOOKUP(B487,菜品输入!A:V,6,FALSE)&amp;","&amp;VLOOKUP(B487,菜品输入!A:V,8,FALSE)&amp;";"&amp;VLOOKUP(B487,菜品输入!A:V,7,FALSE)&amp;","&amp;VLOOKUP(B487,菜品输入!A:V,8,FALSE)</f>
        <v>101010,5;102010,5;103010,5;104010,5;105010,5</v>
      </c>
    </row>
    <row r="488" spans="1:10">
      <c r="A488">
        <v>487</v>
      </c>
      <c r="B488">
        <f t="shared" si="30"/>
        <v>41</v>
      </c>
      <c r="C488">
        <f t="shared" si="31"/>
        <v>2</v>
      </c>
      <c r="D488">
        <f t="shared" si="29"/>
        <v>1</v>
      </c>
      <c r="E488" t="str">
        <f>IF(C488=1,VLOOKUP(B488,数据导入!$B:$F,2,FALSE)&amp;","&amp;VLOOKUP(B488,数据导入!$B:$F,3,FALSE)*$D488,VLOOKUP(B488,数据导入!$I:$M,2,FALSE)&amp;","&amp;VLOOKUP(B488,数据导入!$I:$M,3,FALSE)*$D488)</f>
        <v>31006,19</v>
      </c>
      <c r="F488">
        <f>IF(D488=1,VLOOKUP(C488,数据导入!$B:$F,4,FALSE)*$D488,VLOOKUP(C488,数据导入!$I:$M,4,FALSE)*$D488)</f>
        <v>160</v>
      </c>
      <c r="G488">
        <f>IF(E488=1,VLOOKUP(D488,数据导入!$B:$F,5,FALSE)*$D488,VLOOKUP(D488,数据导入!$I:$M,5,FALSE)*$D488)</f>
        <v>5</v>
      </c>
      <c r="H488">
        <f>VLOOKUP(B488,菜品数据!$H:$I,2,FALSE)</f>
        <v>4</v>
      </c>
      <c r="I488">
        <f>VLOOKUP(D488,数据导入!$P$3:$Q$9,2,FALSE)</f>
        <v>1</v>
      </c>
      <c r="J488" t="str">
        <f>VLOOKUP(B488,菜品输入!A:V,3,FALSE)&amp;","&amp;VLOOKUP(B488,菜品输入!A:V,8,FALSE)&amp;";"&amp;VLOOKUP(B488,菜品输入!A:V,4,FALSE)&amp;","&amp;VLOOKUP(B488,菜品输入!A:V,8,FALSE)&amp;";"&amp;VLOOKUP(B488,菜品输入!A:V,5,FALSE)&amp;","&amp;VLOOKUP(B488,菜品输入!A:V,8,FALSE)&amp;";"&amp;VLOOKUP(B488,菜品输入!A:V,6,FALSE)&amp;","&amp;VLOOKUP(B488,菜品输入!A:V,8,FALSE)&amp;";"&amp;VLOOKUP(B488,菜品输入!A:V,7,FALSE)&amp;","&amp;VLOOKUP(B488,菜品输入!A:V,8,FALSE)</f>
        <v>101010,5;102010,5;103010,5;104010,5;105010,5</v>
      </c>
    </row>
    <row r="489" spans="1:10">
      <c r="A489">
        <v>488</v>
      </c>
      <c r="B489">
        <f t="shared" si="30"/>
        <v>41</v>
      </c>
      <c r="C489">
        <f t="shared" si="31"/>
        <v>2</v>
      </c>
      <c r="D489">
        <f t="shared" si="29"/>
        <v>2</v>
      </c>
      <c r="E489" t="str">
        <f>IF(C489=1,VLOOKUP(B489,数据导入!$B:$F,2,FALSE)&amp;","&amp;VLOOKUP(B489,数据导入!$B:$F,3,FALSE)*$D489,VLOOKUP(B489,数据导入!$I:$M,2,FALSE)&amp;","&amp;VLOOKUP(B489,数据导入!$I:$M,3,FALSE)*$D489)</f>
        <v>31006,38</v>
      </c>
      <c r="F489">
        <f>IF(D489=1,VLOOKUP(C489,数据导入!$B:$F,4,FALSE)*$D489,VLOOKUP(C489,数据导入!$I:$M,4,FALSE)*$D489)</f>
        <v>320</v>
      </c>
      <c r="G489">
        <f>IF(E489=1,VLOOKUP(D489,数据导入!$B:$F,5,FALSE)*$D489,VLOOKUP(D489,数据导入!$I:$M,5,FALSE)*$D489)</f>
        <v>10</v>
      </c>
      <c r="H489">
        <f>VLOOKUP(B489,菜品数据!$H:$I,2,FALSE)</f>
        <v>4</v>
      </c>
      <c r="I489" t="str">
        <f>VLOOKUP(D489,数据导入!$P$3:$Q$9,2,FALSE)</f>
        <v>1,2</v>
      </c>
      <c r="J489" t="str">
        <f>VLOOKUP(B489,菜品输入!A:V,3,FALSE)&amp;","&amp;VLOOKUP(B489,菜品输入!A:V,8,FALSE)&amp;";"&amp;VLOOKUP(B489,菜品输入!A:V,4,FALSE)&amp;","&amp;VLOOKUP(B489,菜品输入!A:V,8,FALSE)&amp;";"&amp;VLOOKUP(B489,菜品输入!A:V,5,FALSE)&amp;","&amp;VLOOKUP(B489,菜品输入!A:V,8,FALSE)&amp;";"&amp;VLOOKUP(B489,菜品输入!A:V,6,FALSE)&amp;","&amp;VLOOKUP(B489,菜品输入!A:V,8,FALSE)&amp;";"&amp;VLOOKUP(B489,菜品输入!A:V,7,FALSE)&amp;","&amp;VLOOKUP(B489,菜品输入!A:V,8,FALSE)</f>
        <v>101010,5;102010,5;103010,5;104010,5;105010,5</v>
      </c>
    </row>
    <row r="490" spans="1:10">
      <c r="A490">
        <v>489</v>
      </c>
      <c r="B490">
        <f t="shared" si="30"/>
        <v>41</v>
      </c>
      <c r="C490">
        <f t="shared" si="31"/>
        <v>2</v>
      </c>
      <c r="D490">
        <f t="shared" si="29"/>
        <v>3</v>
      </c>
      <c r="E490" t="str">
        <f>IF(C490=1,VLOOKUP(B490,数据导入!$B:$F,2,FALSE)&amp;","&amp;VLOOKUP(B490,数据导入!$B:$F,3,FALSE)*$D490,VLOOKUP(B490,数据导入!$I:$M,2,FALSE)&amp;","&amp;VLOOKUP(B490,数据导入!$I:$M,3,FALSE)*$D490)</f>
        <v>31006,57</v>
      </c>
      <c r="F490">
        <f>IF(D490=1,VLOOKUP(C490,数据导入!$B:$F,4,FALSE)*$D490,VLOOKUP(C490,数据导入!$I:$M,4,FALSE)*$D490)</f>
        <v>480</v>
      </c>
      <c r="G490">
        <f>IF(E490=1,VLOOKUP(D490,数据导入!$B:$F,5,FALSE)*$D490,VLOOKUP(D490,数据导入!$I:$M,5,FALSE)*$D490)</f>
        <v>30</v>
      </c>
      <c r="H490">
        <f>VLOOKUP(B490,菜品数据!$H:$I,2,FALSE)</f>
        <v>4</v>
      </c>
      <c r="I490" t="str">
        <f>VLOOKUP(D490,数据导入!$P$3:$Q$9,2,FALSE)</f>
        <v>2,3</v>
      </c>
      <c r="J490" t="str">
        <f>VLOOKUP(B490,菜品输入!A:V,3,FALSE)&amp;","&amp;VLOOKUP(B490,菜品输入!A:V,8,FALSE)&amp;";"&amp;VLOOKUP(B490,菜品输入!A:V,4,FALSE)&amp;","&amp;VLOOKUP(B490,菜品输入!A:V,8,FALSE)&amp;";"&amp;VLOOKUP(B490,菜品输入!A:V,5,FALSE)&amp;","&amp;VLOOKUP(B490,菜品输入!A:V,8,FALSE)&amp;";"&amp;VLOOKUP(B490,菜品输入!A:V,6,FALSE)&amp;","&amp;VLOOKUP(B490,菜品输入!A:V,8,FALSE)&amp;";"&amp;VLOOKUP(B490,菜品输入!A:V,7,FALSE)&amp;","&amp;VLOOKUP(B490,菜品输入!A:V,8,FALSE)</f>
        <v>101010,5;102010,5;103010,5;104010,5;105010,5</v>
      </c>
    </row>
    <row r="491" spans="1:10">
      <c r="A491">
        <v>490</v>
      </c>
      <c r="B491">
        <f t="shared" si="30"/>
        <v>41</v>
      </c>
      <c r="C491">
        <f t="shared" si="31"/>
        <v>2</v>
      </c>
      <c r="D491">
        <f t="shared" si="29"/>
        <v>4</v>
      </c>
      <c r="E491" t="str">
        <f>IF(C491=1,VLOOKUP(B491,数据导入!$B:$F,2,FALSE)&amp;","&amp;VLOOKUP(B491,数据导入!$B:$F,3,FALSE)*$D491,VLOOKUP(B491,数据导入!$I:$M,2,FALSE)&amp;","&amp;VLOOKUP(B491,数据导入!$I:$M,3,FALSE)*$D491)</f>
        <v>31006,76</v>
      </c>
      <c r="F491">
        <f>IF(D491=1,VLOOKUP(C491,数据导入!$B:$F,4,FALSE)*$D491,VLOOKUP(C491,数据导入!$I:$M,4,FALSE)*$D491)</f>
        <v>640</v>
      </c>
      <c r="G491">
        <f>IF(E491=1,VLOOKUP(D491,数据导入!$B:$F,5,FALSE)*$D491,VLOOKUP(D491,数据导入!$I:$M,5,FALSE)*$D491)</f>
        <v>40</v>
      </c>
      <c r="H491">
        <f>VLOOKUP(B491,菜品数据!$H:$I,2,FALSE)</f>
        <v>4</v>
      </c>
      <c r="I491" t="str">
        <f>VLOOKUP(D491,数据导入!$P$3:$Q$9,2,FALSE)</f>
        <v>3,4</v>
      </c>
      <c r="J491" t="str">
        <f>VLOOKUP(B491,菜品输入!A:V,3,FALSE)&amp;","&amp;VLOOKUP(B491,菜品输入!A:V,8,FALSE)&amp;";"&amp;VLOOKUP(B491,菜品输入!A:V,4,FALSE)&amp;","&amp;VLOOKUP(B491,菜品输入!A:V,8,FALSE)&amp;";"&amp;VLOOKUP(B491,菜品输入!A:V,5,FALSE)&amp;","&amp;VLOOKUP(B491,菜品输入!A:V,8,FALSE)&amp;";"&amp;VLOOKUP(B491,菜品输入!A:V,6,FALSE)&amp;","&amp;VLOOKUP(B491,菜品输入!A:V,8,FALSE)&amp;";"&amp;VLOOKUP(B491,菜品输入!A:V,7,FALSE)&amp;","&amp;VLOOKUP(B491,菜品输入!A:V,8,FALSE)</f>
        <v>101010,5;102010,5;103010,5;104010,5;105010,5</v>
      </c>
    </row>
    <row r="492" spans="1:10">
      <c r="A492">
        <v>491</v>
      </c>
      <c r="B492">
        <f t="shared" ref="B492:B528" si="32">B480+1</f>
        <v>41</v>
      </c>
      <c r="C492">
        <f t="shared" si="31"/>
        <v>2</v>
      </c>
      <c r="D492">
        <f t="shared" si="29"/>
        <v>5</v>
      </c>
      <c r="E492" t="str">
        <f>IF(C492=1,VLOOKUP(B492,数据导入!$B:$F,2,FALSE)&amp;","&amp;VLOOKUP(B492,数据导入!$B:$F,3,FALSE)*$D492,VLOOKUP(B492,数据导入!$I:$M,2,FALSE)&amp;","&amp;VLOOKUP(B492,数据导入!$I:$M,3,FALSE)*$D492)</f>
        <v>31006,95</v>
      </c>
      <c r="F492">
        <f>IF(D492=1,VLOOKUP(C492,数据导入!$B:$F,4,FALSE)*$D492,VLOOKUP(C492,数据导入!$I:$M,4,FALSE)*$D492)</f>
        <v>800</v>
      </c>
      <c r="G492">
        <f>IF(E492=1,VLOOKUP(D492,数据导入!$B:$F,5,FALSE)*$D492,VLOOKUP(D492,数据导入!$I:$M,5,FALSE)*$D492)</f>
        <v>50</v>
      </c>
      <c r="H492">
        <f>VLOOKUP(B492,菜品数据!$H:$I,2,FALSE)</f>
        <v>4</v>
      </c>
      <c r="I492" t="str">
        <f>VLOOKUP(D492,数据导入!$P$3:$Q$9,2,FALSE)</f>
        <v>4,5</v>
      </c>
      <c r="J492" t="str">
        <f>VLOOKUP(B492,菜品输入!A:V,3,FALSE)&amp;","&amp;VLOOKUP(B492,菜品输入!A:V,8,FALSE)&amp;";"&amp;VLOOKUP(B492,菜品输入!A:V,4,FALSE)&amp;","&amp;VLOOKUP(B492,菜品输入!A:V,8,FALSE)&amp;";"&amp;VLOOKUP(B492,菜品输入!A:V,5,FALSE)&amp;","&amp;VLOOKUP(B492,菜品输入!A:V,8,FALSE)&amp;";"&amp;VLOOKUP(B492,菜品输入!A:V,6,FALSE)&amp;","&amp;VLOOKUP(B492,菜品输入!A:V,8,FALSE)&amp;";"&amp;VLOOKUP(B492,菜品输入!A:V,7,FALSE)&amp;","&amp;VLOOKUP(B492,菜品输入!A:V,8,FALSE)</f>
        <v>101010,5;102010,5;103010,5;104010,5;105010,5</v>
      </c>
    </row>
    <row r="493" spans="1:10">
      <c r="A493">
        <v>492</v>
      </c>
      <c r="B493">
        <f t="shared" si="32"/>
        <v>41</v>
      </c>
      <c r="C493">
        <f t="shared" si="31"/>
        <v>2</v>
      </c>
      <c r="D493">
        <f t="shared" si="29"/>
        <v>6</v>
      </c>
      <c r="E493" t="str">
        <f>IF(C493=1,VLOOKUP(B493,数据导入!$B:$F,2,FALSE)&amp;","&amp;VLOOKUP(B493,数据导入!$B:$F,3,FALSE)*$D493,VLOOKUP(B493,数据导入!$I:$M,2,FALSE)&amp;","&amp;VLOOKUP(B493,数据导入!$I:$M,3,FALSE)*$D493)</f>
        <v>31006,114</v>
      </c>
      <c r="F493">
        <f>IF(D493=1,VLOOKUP(C493,数据导入!$B:$F,4,FALSE)*$D493,VLOOKUP(C493,数据导入!$I:$M,4,FALSE)*$D493)</f>
        <v>960</v>
      </c>
      <c r="G493">
        <f>IF(E493=1,VLOOKUP(D493,数据导入!$B:$F,5,FALSE)*$D493,VLOOKUP(D493,数据导入!$I:$M,5,FALSE)*$D493)</f>
        <v>60</v>
      </c>
      <c r="H493">
        <f>VLOOKUP(B493,菜品数据!$H:$I,2,FALSE)</f>
        <v>4</v>
      </c>
      <c r="I493" t="str">
        <f>VLOOKUP(D493,数据导入!$P$3:$Q$9,2,FALSE)</f>
        <v>5,6</v>
      </c>
      <c r="J493" t="str">
        <f>VLOOKUP(B493,菜品输入!A:V,3,FALSE)&amp;","&amp;VLOOKUP(B493,菜品输入!A:V,8,FALSE)&amp;";"&amp;VLOOKUP(B493,菜品输入!A:V,4,FALSE)&amp;","&amp;VLOOKUP(B493,菜品输入!A:V,8,FALSE)&amp;";"&amp;VLOOKUP(B493,菜品输入!A:V,5,FALSE)&amp;","&amp;VLOOKUP(B493,菜品输入!A:V,8,FALSE)&amp;";"&amp;VLOOKUP(B493,菜品输入!A:V,6,FALSE)&amp;","&amp;VLOOKUP(B493,菜品输入!A:V,8,FALSE)&amp;";"&amp;VLOOKUP(B493,菜品输入!A:V,7,FALSE)&amp;","&amp;VLOOKUP(B493,菜品输入!A:V,8,FALSE)</f>
        <v>101010,5;102010,5;103010,5;104010,5;105010,5</v>
      </c>
    </row>
    <row r="494" spans="1:10">
      <c r="A494">
        <v>493</v>
      </c>
      <c r="B494">
        <f t="shared" si="32"/>
        <v>42</v>
      </c>
      <c r="C494">
        <f t="shared" si="31"/>
        <v>1</v>
      </c>
      <c r="D494">
        <f t="shared" si="29"/>
        <v>1</v>
      </c>
      <c r="E494" t="str">
        <f>IF(C494=1,VLOOKUP(B494,数据导入!$B:$F,2,FALSE)&amp;","&amp;VLOOKUP(B494,数据导入!$B:$F,3,FALSE)*$D494,VLOOKUP(B494,数据导入!$I:$M,2,FALSE)&amp;","&amp;VLOOKUP(B494,数据导入!$I:$M,3,FALSE)*$D494)</f>
        <v>30006,20</v>
      </c>
      <c r="F494">
        <f>IF(D494=1,VLOOKUP(C494,数据导入!$B:$F,4,FALSE)*$D494,VLOOKUP(C494,数据导入!$I:$M,4,FALSE)*$D494)</f>
        <v>70</v>
      </c>
      <c r="G494">
        <f>IF(E494=1,VLOOKUP(D494,数据导入!$B:$F,5,FALSE)*$D494,VLOOKUP(D494,数据导入!$I:$M,5,FALSE)*$D494)</f>
        <v>5</v>
      </c>
      <c r="H494">
        <f>VLOOKUP(B494,菜品数据!$H:$I,2,FALSE)</f>
        <v>4</v>
      </c>
      <c r="I494">
        <f>VLOOKUP(D494,数据导入!$P$3:$Q$9,2,FALSE)</f>
        <v>1</v>
      </c>
      <c r="J494" t="str">
        <f>VLOOKUP(B494,菜品输入!A:V,3,FALSE)&amp;","&amp;VLOOKUP(B494,菜品输入!A:V,8,FALSE)&amp;";"&amp;VLOOKUP(B494,菜品输入!A:V,4,FALSE)&amp;","&amp;VLOOKUP(B494,菜品输入!A:V,8,FALSE)&amp;";"&amp;VLOOKUP(B494,菜品输入!A:V,5,FALSE)&amp;","&amp;VLOOKUP(B494,菜品输入!A:V,8,FALSE)&amp;";"&amp;VLOOKUP(B494,菜品输入!A:V,6,FALSE)&amp;","&amp;VLOOKUP(B494,菜品输入!A:V,8,FALSE)&amp;";"&amp;VLOOKUP(B494,菜品输入!A:V,7,FALSE)&amp;","&amp;VLOOKUP(B494,菜品输入!A:V,8,FALSE)</f>
        <v>101010,5;102010,5;103010,5;104010,5;105010,5</v>
      </c>
    </row>
    <row r="495" spans="1:10">
      <c r="A495">
        <v>494</v>
      </c>
      <c r="B495">
        <f t="shared" si="32"/>
        <v>42</v>
      </c>
      <c r="C495">
        <f t="shared" si="31"/>
        <v>1</v>
      </c>
      <c r="D495">
        <f t="shared" si="29"/>
        <v>2</v>
      </c>
      <c r="E495" t="str">
        <f>IF(C495=1,VLOOKUP(B495,数据导入!$B:$F,2,FALSE)&amp;","&amp;VLOOKUP(B495,数据导入!$B:$F,3,FALSE)*$D495,VLOOKUP(B495,数据导入!$I:$M,2,FALSE)&amp;","&amp;VLOOKUP(B495,数据导入!$I:$M,3,FALSE)*$D495)</f>
        <v>30006,40</v>
      </c>
      <c r="F495">
        <f>IF(D495=1,VLOOKUP(C495,数据导入!$B:$F,4,FALSE)*$D495,VLOOKUP(C495,数据导入!$I:$M,4,FALSE)*$D495)</f>
        <v>140</v>
      </c>
      <c r="G495">
        <f>IF(E495=1,VLOOKUP(D495,数据导入!$B:$F,5,FALSE)*$D495,VLOOKUP(D495,数据导入!$I:$M,5,FALSE)*$D495)</f>
        <v>10</v>
      </c>
      <c r="H495">
        <f>VLOOKUP(B495,菜品数据!$H:$I,2,FALSE)</f>
        <v>4</v>
      </c>
      <c r="I495" t="str">
        <f>VLOOKUP(D495,数据导入!$P$3:$Q$9,2,FALSE)</f>
        <v>1,2</v>
      </c>
      <c r="J495" t="str">
        <f>VLOOKUP(B495,菜品输入!A:V,3,FALSE)&amp;","&amp;VLOOKUP(B495,菜品输入!A:V,8,FALSE)&amp;";"&amp;VLOOKUP(B495,菜品输入!A:V,4,FALSE)&amp;","&amp;VLOOKUP(B495,菜品输入!A:V,8,FALSE)&amp;";"&amp;VLOOKUP(B495,菜品输入!A:V,5,FALSE)&amp;","&amp;VLOOKUP(B495,菜品输入!A:V,8,FALSE)&amp;";"&amp;VLOOKUP(B495,菜品输入!A:V,6,FALSE)&amp;","&amp;VLOOKUP(B495,菜品输入!A:V,8,FALSE)&amp;";"&amp;VLOOKUP(B495,菜品输入!A:V,7,FALSE)&amp;","&amp;VLOOKUP(B495,菜品输入!A:V,8,FALSE)</f>
        <v>101010,5;102010,5;103010,5;104010,5;105010,5</v>
      </c>
    </row>
    <row r="496" spans="1:10">
      <c r="A496">
        <v>495</v>
      </c>
      <c r="B496">
        <f t="shared" si="32"/>
        <v>42</v>
      </c>
      <c r="C496">
        <f t="shared" si="31"/>
        <v>1</v>
      </c>
      <c r="D496">
        <f t="shared" si="29"/>
        <v>3</v>
      </c>
      <c r="E496" t="str">
        <f>IF(C496=1,VLOOKUP(B496,数据导入!$B:$F,2,FALSE)&amp;","&amp;VLOOKUP(B496,数据导入!$B:$F,3,FALSE)*$D496,VLOOKUP(B496,数据导入!$I:$M,2,FALSE)&amp;","&amp;VLOOKUP(B496,数据导入!$I:$M,3,FALSE)*$D496)</f>
        <v>30006,60</v>
      </c>
      <c r="F496">
        <f>IF(D496=1,VLOOKUP(C496,数据导入!$B:$F,4,FALSE)*$D496,VLOOKUP(C496,数据导入!$I:$M,4,FALSE)*$D496)</f>
        <v>210</v>
      </c>
      <c r="G496">
        <f>IF(E496=1,VLOOKUP(D496,数据导入!$B:$F,5,FALSE)*$D496,VLOOKUP(D496,数据导入!$I:$M,5,FALSE)*$D496)</f>
        <v>30</v>
      </c>
      <c r="H496">
        <f>VLOOKUP(B496,菜品数据!$H:$I,2,FALSE)</f>
        <v>4</v>
      </c>
      <c r="I496" t="str">
        <f>VLOOKUP(D496,数据导入!$P$3:$Q$9,2,FALSE)</f>
        <v>2,3</v>
      </c>
      <c r="J496" t="str">
        <f>VLOOKUP(B496,菜品输入!A:V,3,FALSE)&amp;","&amp;VLOOKUP(B496,菜品输入!A:V,8,FALSE)&amp;";"&amp;VLOOKUP(B496,菜品输入!A:V,4,FALSE)&amp;","&amp;VLOOKUP(B496,菜品输入!A:V,8,FALSE)&amp;";"&amp;VLOOKUP(B496,菜品输入!A:V,5,FALSE)&amp;","&amp;VLOOKUP(B496,菜品输入!A:V,8,FALSE)&amp;";"&amp;VLOOKUP(B496,菜品输入!A:V,6,FALSE)&amp;","&amp;VLOOKUP(B496,菜品输入!A:V,8,FALSE)&amp;";"&amp;VLOOKUP(B496,菜品输入!A:V,7,FALSE)&amp;","&amp;VLOOKUP(B496,菜品输入!A:V,8,FALSE)</f>
        <v>101010,5;102010,5;103010,5;104010,5;105010,5</v>
      </c>
    </row>
    <row r="497" spans="1:10">
      <c r="A497">
        <v>496</v>
      </c>
      <c r="B497">
        <f t="shared" si="32"/>
        <v>42</v>
      </c>
      <c r="C497">
        <f t="shared" si="31"/>
        <v>1</v>
      </c>
      <c r="D497">
        <f t="shared" si="29"/>
        <v>4</v>
      </c>
      <c r="E497" t="str">
        <f>IF(C497=1,VLOOKUP(B497,数据导入!$B:$F,2,FALSE)&amp;","&amp;VLOOKUP(B497,数据导入!$B:$F,3,FALSE)*$D497,VLOOKUP(B497,数据导入!$I:$M,2,FALSE)&amp;","&amp;VLOOKUP(B497,数据导入!$I:$M,3,FALSE)*$D497)</f>
        <v>30006,80</v>
      </c>
      <c r="F497">
        <f>IF(D497=1,VLOOKUP(C497,数据导入!$B:$F,4,FALSE)*$D497,VLOOKUP(C497,数据导入!$I:$M,4,FALSE)*$D497)</f>
        <v>280</v>
      </c>
      <c r="G497">
        <f>IF(E497=1,VLOOKUP(D497,数据导入!$B:$F,5,FALSE)*$D497,VLOOKUP(D497,数据导入!$I:$M,5,FALSE)*$D497)</f>
        <v>40</v>
      </c>
      <c r="H497">
        <f>VLOOKUP(B497,菜品数据!$H:$I,2,FALSE)</f>
        <v>4</v>
      </c>
      <c r="I497" t="str">
        <f>VLOOKUP(D497,数据导入!$P$3:$Q$9,2,FALSE)</f>
        <v>3,4</v>
      </c>
      <c r="J497" t="str">
        <f>VLOOKUP(B497,菜品输入!A:V,3,FALSE)&amp;","&amp;VLOOKUP(B497,菜品输入!A:V,8,FALSE)&amp;";"&amp;VLOOKUP(B497,菜品输入!A:V,4,FALSE)&amp;","&amp;VLOOKUP(B497,菜品输入!A:V,8,FALSE)&amp;";"&amp;VLOOKUP(B497,菜品输入!A:V,5,FALSE)&amp;","&amp;VLOOKUP(B497,菜品输入!A:V,8,FALSE)&amp;";"&amp;VLOOKUP(B497,菜品输入!A:V,6,FALSE)&amp;","&amp;VLOOKUP(B497,菜品输入!A:V,8,FALSE)&amp;";"&amp;VLOOKUP(B497,菜品输入!A:V,7,FALSE)&amp;","&amp;VLOOKUP(B497,菜品输入!A:V,8,FALSE)</f>
        <v>101010,5;102010,5;103010,5;104010,5;105010,5</v>
      </c>
    </row>
    <row r="498" spans="1:10">
      <c r="A498">
        <v>497</v>
      </c>
      <c r="B498">
        <f t="shared" si="32"/>
        <v>42</v>
      </c>
      <c r="C498">
        <f t="shared" si="31"/>
        <v>1</v>
      </c>
      <c r="D498">
        <f t="shared" si="29"/>
        <v>5</v>
      </c>
      <c r="E498" t="str">
        <f>IF(C498=1,VLOOKUP(B498,数据导入!$B:$F,2,FALSE)&amp;","&amp;VLOOKUP(B498,数据导入!$B:$F,3,FALSE)*$D498,VLOOKUP(B498,数据导入!$I:$M,2,FALSE)&amp;","&amp;VLOOKUP(B498,数据导入!$I:$M,3,FALSE)*$D498)</f>
        <v>30006,100</v>
      </c>
      <c r="F498">
        <f>IF(D498=1,VLOOKUP(C498,数据导入!$B:$F,4,FALSE)*$D498,VLOOKUP(C498,数据导入!$I:$M,4,FALSE)*$D498)</f>
        <v>350</v>
      </c>
      <c r="G498">
        <f>IF(E498=1,VLOOKUP(D498,数据导入!$B:$F,5,FALSE)*$D498,VLOOKUP(D498,数据导入!$I:$M,5,FALSE)*$D498)</f>
        <v>50</v>
      </c>
      <c r="H498">
        <f>VLOOKUP(B498,菜品数据!$H:$I,2,FALSE)</f>
        <v>4</v>
      </c>
      <c r="I498" t="str">
        <f>VLOOKUP(D498,数据导入!$P$3:$Q$9,2,FALSE)</f>
        <v>4,5</v>
      </c>
      <c r="J498" t="str">
        <f>VLOOKUP(B498,菜品输入!A:V,3,FALSE)&amp;","&amp;VLOOKUP(B498,菜品输入!A:V,8,FALSE)&amp;";"&amp;VLOOKUP(B498,菜品输入!A:V,4,FALSE)&amp;","&amp;VLOOKUP(B498,菜品输入!A:V,8,FALSE)&amp;";"&amp;VLOOKUP(B498,菜品输入!A:V,5,FALSE)&amp;","&amp;VLOOKUP(B498,菜品输入!A:V,8,FALSE)&amp;";"&amp;VLOOKUP(B498,菜品输入!A:V,6,FALSE)&amp;","&amp;VLOOKUP(B498,菜品输入!A:V,8,FALSE)&amp;";"&amp;VLOOKUP(B498,菜品输入!A:V,7,FALSE)&amp;","&amp;VLOOKUP(B498,菜品输入!A:V,8,FALSE)</f>
        <v>101010,5;102010,5;103010,5;104010,5;105010,5</v>
      </c>
    </row>
    <row r="499" spans="1:10">
      <c r="A499">
        <v>498</v>
      </c>
      <c r="B499">
        <f t="shared" si="32"/>
        <v>42</v>
      </c>
      <c r="C499">
        <f t="shared" si="31"/>
        <v>1</v>
      </c>
      <c r="D499">
        <f t="shared" si="29"/>
        <v>6</v>
      </c>
      <c r="E499" t="str">
        <f>IF(C499=1,VLOOKUP(B499,数据导入!$B:$F,2,FALSE)&amp;","&amp;VLOOKUP(B499,数据导入!$B:$F,3,FALSE)*$D499,VLOOKUP(B499,数据导入!$I:$M,2,FALSE)&amp;","&amp;VLOOKUP(B499,数据导入!$I:$M,3,FALSE)*$D499)</f>
        <v>30006,120</v>
      </c>
      <c r="F499">
        <f>IF(D499=1,VLOOKUP(C499,数据导入!$B:$F,4,FALSE)*$D499,VLOOKUP(C499,数据导入!$I:$M,4,FALSE)*$D499)</f>
        <v>420</v>
      </c>
      <c r="G499">
        <f>IF(E499=1,VLOOKUP(D499,数据导入!$B:$F,5,FALSE)*$D499,VLOOKUP(D499,数据导入!$I:$M,5,FALSE)*$D499)</f>
        <v>60</v>
      </c>
      <c r="H499">
        <f>VLOOKUP(B499,菜品数据!$H:$I,2,FALSE)</f>
        <v>4</v>
      </c>
      <c r="I499" t="str">
        <f>VLOOKUP(D499,数据导入!$P$3:$Q$9,2,FALSE)</f>
        <v>5,6</v>
      </c>
      <c r="J499" t="str">
        <f>VLOOKUP(B499,菜品输入!A:V,3,FALSE)&amp;","&amp;VLOOKUP(B499,菜品输入!A:V,8,FALSE)&amp;";"&amp;VLOOKUP(B499,菜品输入!A:V,4,FALSE)&amp;","&amp;VLOOKUP(B499,菜品输入!A:V,8,FALSE)&amp;";"&amp;VLOOKUP(B499,菜品输入!A:V,5,FALSE)&amp;","&amp;VLOOKUP(B499,菜品输入!A:V,8,FALSE)&amp;";"&amp;VLOOKUP(B499,菜品输入!A:V,6,FALSE)&amp;","&amp;VLOOKUP(B499,菜品输入!A:V,8,FALSE)&amp;";"&amp;VLOOKUP(B499,菜品输入!A:V,7,FALSE)&amp;","&amp;VLOOKUP(B499,菜品输入!A:V,8,FALSE)</f>
        <v>101010,5;102010,5;103010,5;104010,5;105010,5</v>
      </c>
    </row>
    <row r="500" spans="1:10">
      <c r="A500">
        <v>499</v>
      </c>
      <c r="B500">
        <f t="shared" si="32"/>
        <v>42</v>
      </c>
      <c r="C500">
        <f t="shared" si="31"/>
        <v>2</v>
      </c>
      <c r="D500">
        <f t="shared" si="29"/>
        <v>1</v>
      </c>
      <c r="E500" t="str">
        <f>IF(C500=1,VLOOKUP(B500,数据导入!$B:$F,2,FALSE)&amp;","&amp;VLOOKUP(B500,数据导入!$B:$F,3,FALSE)*$D500,VLOOKUP(B500,数据导入!$I:$M,2,FALSE)&amp;","&amp;VLOOKUP(B500,数据导入!$I:$M,3,FALSE)*$D500)</f>
        <v>31006,20</v>
      </c>
      <c r="F500">
        <f>IF(D500=1,VLOOKUP(C500,数据导入!$B:$F,4,FALSE)*$D500,VLOOKUP(C500,数据导入!$I:$M,4,FALSE)*$D500)</f>
        <v>160</v>
      </c>
      <c r="G500">
        <f>IF(E500=1,VLOOKUP(D500,数据导入!$B:$F,5,FALSE)*$D500,VLOOKUP(D500,数据导入!$I:$M,5,FALSE)*$D500)</f>
        <v>5</v>
      </c>
      <c r="H500">
        <f>VLOOKUP(B500,菜品数据!$H:$I,2,FALSE)</f>
        <v>4</v>
      </c>
      <c r="I500">
        <f>VLOOKUP(D500,数据导入!$P$3:$Q$9,2,FALSE)</f>
        <v>1</v>
      </c>
      <c r="J500" t="str">
        <f>VLOOKUP(B500,菜品输入!A:V,3,FALSE)&amp;","&amp;VLOOKUP(B500,菜品输入!A:V,8,FALSE)&amp;";"&amp;VLOOKUP(B500,菜品输入!A:V,4,FALSE)&amp;","&amp;VLOOKUP(B500,菜品输入!A:V,8,FALSE)&amp;";"&amp;VLOOKUP(B500,菜品输入!A:V,5,FALSE)&amp;","&amp;VLOOKUP(B500,菜品输入!A:V,8,FALSE)&amp;";"&amp;VLOOKUP(B500,菜品输入!A:V,6,FALSE)&amp;","&amp;VLOOKUP(B500,菜品输入!A:V,8,FALSE)&amp;";"&amp;VLOOKUP(B500,菜品输入!A:V,7,FALSE)&amp;","&amp;VLOOKUP(B500,菜品输入!A:V,8,FALSE)</f>
        <v>101010,5;102010,5;103010,5;104010,5;105010,5</v>
      </c>
    </row>
    <row r="501" spans="1:10">
      <c r="A501">
        <v>500</v>
      </c>
      <c r="B501">
        <f t="shared" si="32"/>
        <v>42</v>
      </c>
      <c r="C501">
        <f t="shared" si="31"/>
        <v>2</v>
      </c>
      <c r="D501">
        <f t="shared" si="29"/>
        <v>2</v>
      </c>
      <c r="E501" t="str">
        <f>IF(C501=1,VLOOKUP(B501,数据导入!$B:$F,2,FALSE)&amp;","&amp;VLOOKUP(B501,数据导入!$B:$F,3,FALSE)*$D501,VLOOKUP(B501,数据导入!$I:$M,2,FALSE)&amp;","&amp;VLOOKUP(B501,数据导入!$I:$M,3,FALSE)*$D501)</f>
        <v>31006,40</v>
      </c>
      <c r="F501">
        <f>IF(D501=1,VLOOKUP(C501,数据导入!$B:$F,4,FALSE)*$D501,VLOOKUP(C501,数据导入!$I:$M,4,FALSE)*$D501)</f>
        <v>320</v>
      </c>
      <c r="G501">
        <f>IF(E501=1,VLOOKUP(D501,数据导入!$B:$F,5,FALSE)*$D501,VLOOKUP(D501,数据导入!$I:$M,5,FALSE)*$D501)</f>
        <v>10</v>
      </c>
      <c r="H501">
        <f>VLOOKUP(B501,菜品数据!$H:$I,2,FALSE)</f>
        <v>4</v>
      </c>
      <c r="I501" t="str">
        <f>VLOOKUP(D501,数据导入!$P$3:$Q$9,2,FALSE)</f>
        <v>1,2</v>
      </c>
      <c r="J501" t="str">
        <f>VLOOKUP(B501,菜品输入!A:V,3,FALSE)&amp;","&amp;VLOOKUP(B501,菜品输入!A:V,8,FALSE)&amp;";"&amp;VLOOKUP(B501,菜品输入!A:V,4,FALSE)&amp;","&amp;VLOOKUP(B501,菜品输入!A:V,8,FALSE)&amp;";"&amp;VLOOKUP(B501,菜品输入!A:V,5,FALSE)&amp;","&amp;VLOOKUP(B501,菜品输入!A:V,8,FALSE)&amp;";"&amp;VLOOKUP(B501,菜品输入!A:V,6,FALSE)&amp;","&amp;VLOOKUP(B501,菜品输入!A:V,8,FALSE)&amp;";"&amp;VLOOKUP(B501,菜品输入!A:V,7,FALSE)&amp;","&amp;VLOOKUP(B501,菜品输入!A:V,8,FALSE)</f>
        <v>101010,5;102010,5;103010,5;104010,5;105010,5</v>
      </c>
    </row>
    <row r="502" spans="1:10">
      <c r="A502">
        <v>501</v>
      </c>
      <c r="B502">
        <f t="shared" si="32"/>
        <v>42</v>
      </c>
      <c r="C502">
        <f t="shared" si="31"/>
        <v>2</v>
      </c>
      <c r="D502">
        <f t="shared" si="29"/>
        <v>3</v>
      </c>
      <c r="E502" t="str">
        <f>IF(C502=1,VLOOKUP(B502,数据导入!$B:$F,2,FALSE)&amp;","&amp;VLOOKUP(B502,数据导入!$B:$F,3,FALSE)*$D502,VLOOKUP(B502,数据导入!$I:$M,2,FALSE)&amp;","&amp;VLOOKUP(B502,数据导入!$I:$M,3,FALSE)*$D502)</f>
        <v>31006,60</v>
      </c>
      <c r="F502">
        <f>IF(D502=1,VLOOKUP(C502,数据导入!$B:$F,4,FALSE)*$D502,VLOOKUP(C502,数据导入!$I:$M,4,FALSE)*$D502)</f>
        <v>480</v>
      </c>
      <c r="G502">
        <f>IF(E502=1,VLOOKUP(D502,数据导入!$B:$F,5,FALSE)*$D502,VLOOKUP(D502,数据导入!$I:$M,5,FALSE)*$D502)</f>
        <v>30</v>
      </c>
      <c r="H502">
        <f>VLOOKUP(B502,菜品数据!$H:$I,2,FALSE)</f>
        <v>4</v>
      </c>
      <c r="I502" t="str">
        <f>VLOOKUP(D502,数据导入!$P$3:$Q$9,2,FALSE)</f>
        <v>2,3</v>
      </c>
      <c r="J502" t="str">
        <f>VLOOKUP(B502,菜品输入!A:V,3,FALSE)&amp;","&amp;VLOOKUP(B502,菜品输入!A:V,8,FALSE)&amp;";"&amp;VLOOKUP(B502,菜品输入!A:V,4,FALSE)&amp;","&amp;VLOOKUP(B502,菜品输入!A:V,8,FALSE)&amp;";"&amp;VLOOKUP(B502,菜品输入!A:V,5,FALSE)&amp;","&amp;VLOOKUP(B502,菜品输入!A:V,8,FALSE)&amp;";"&amp;VLOOKUP(B502,菜品输入!A:V,6,FALSE)&amp;","&amp;VLOOKUP(B502,菜品输入!A:V,8,FALSE)&amp;";"&amp;VLOOKUP(B502,菜品输入!A:V,7,FALSE)&amp;","&amp;VLOOKUP(B502,菜品输入!A:V,8,FALSE)</f>
        <v>101010,5;102010,5;103010,5;104010,5;105010,5</v>
      </c>
    </row>
    <row r="503" spans="1:10">
      <c r="A503">
        <v>502</v>
      </c>
      <c r="B503">
        <f t="shared" si="32"/>
        <v>42</v>
      </c>
      <c r="C503">
        <f t="shared" si="31"/>
        <v>2</v>
      </c>
      <c r="D503">
        <f t="shared" si="29"/>
        <v>4</v>
      </c>
      <c r="E503" t="str">
        <f>IF(C503=1,VLOOKUP(B503,数据导入!$B:$F,2,FALSE)&amp;","&amp;VLOOKUP(B503,数据导入!$B:$F,3,FALSE)*$D503,VLOOKUP(B503,数据导入!$I:$M,2,FALSE)&amp;","&amp;VLOOKUP(B503,数据导入!$I:$M,3,FALSE)*$D503)</f>
        <v>31006,80</v>
      </c>
      <c r="F503">
        <f>IF(D503=1,VLOOKUP(C503,数据导入!$B:$F,4,FALSE)*$D503,VLOOKUP(C503,数据导入!$I:$M,4,FALSE)*$D503)</f>
        <v>640</v>
      </c>
      <c r="G503">
        <f>IF(E503=1,VLOOKUP(D503,数据导入!$B:$F,5,FALSE)*$D503,VLOOKUP(D503,数据导入!$I:$M,5,FALSE)*$D503)</f>
        <v>40</v>
      </c>
      <c r="H503">
        <f>VLOOKUP(B503,菜品数据!$H:$I,2,FALSE)</f>
        <v>4</v>
      </c>
      <c r="I503" t="str">
        <f>VLOOKUP(D503,数据导入!$P$3:$Q$9,2,FALSE)</f>
        <v>3,4</v>
      </c>
      <c r="J503" t="str">
        <f>VLOOKUP(B503,菜品输入!A:V,3,FALSE)&amp;","&amp;VLOOKUP(B503,菜品输入!A:V,8,FALSE)&amp;";"&amp;VLOOKUP(B503,菜品输入!A:V,4,FALSE)&amp;","&amp;VLOOKUP(B503,菜品输入!A:V,8,FALSE)&amp;";"&amp;VLOOKUP(B503,菜品输入!A:V,5,FALSE)&amp;","&amp;VLOOKUP(B503,菜品输入!A:V,8,FALSE)&amp;";"&amp;VLOOKUP(B503,菜品输入!A:V,6,FALSE)&amp;","&amp;VLOOKUP(B503,菜品输入!A:V,8,FALSE)&amp;";"&amp;VLOOKUP(B503,菜品输入!A:V,7,FALSE)&amp;","&amp;VLOOKUP(B503,菜品输入!A:V,8,FALSE)</f>
        <v>101010,5;102010,5;103010,5;104010,5;105010,5</v>
      </c>
    </row>
    <row r="504" spans="1:10">
      <c r="A504">
        <v>503</v>
      </c>
      <c r="B504">
        <f t="shared" si="32"/>
        <v>42</v>
      </c>
      <c r="C504">
        <f t="shared" si="31"/>
        <v>2</v>
      </c>
      <c r="D504">
        <f t="shared" si="29"/>
        <v>5</v>
      </c>
      <c r="E504" t="str">
        <f>IF(C504=1,VLOOKUP(B504,数据导入!$B:$F,2,FALSE)&amp;","&amp;VLOOKUP(B504,数据导入!$B:$F,3,FALSE)*$D504,VLOOKUP(B504,数据导入!$I:$M,2,FALSE)&amp;","&amp;VLOOKUP(B504,数据导入!$I:$M,3,FALSE)*$D504)</f>
        <v>31006,100</v>
      </c>
      <c r="F504">
        <f>IF(D504=1,VLOOKUP(C504,数据导入!$B:$F,4,FALSE)*$D504,VLOOKUP(C504,数据导入!$I:$M,4,FALSE)*$D504)</f>
        <v>800</v>
      </c>
      <c r="G504">
        <f>IF(E504=1,VLOOKUP(D504,数据导入!$B:$F,5,FALSE)*$D504,VLOOKUP(D504,数据导入!$I:$M,5,FALSE)*$D504)</f>
        <v>50</v>
      </c>
      <c r="H504">
        <f>VLOOKUP(B504,菜品数据!$H:$I,2,FALSE)</f>
        <v>4</v>
      </c>
      <c r="I504" t="str">
        <f>VLOOKUP(D504,数据导入!$P$3:$Q$9,2,FALSE)</f>
        <v>4,5</v>
      </c>
      <c r="J504" t="str">
        <f>VLOOKUP(B504,菜品输入!A:V,3,FALSE)&amp;","&amp;VLOOKUP(B504,菜品输入!A:V,8,FALSE)&amp;";"&amp;VLOOKUP(B504,菜品输入!A:V,4,FALSE)&amp;","&amp;VLOOKUP(B504,菜品输入!A:V,8,FALSE)&amp;";"&amp;VLOOKUP(B504,菜品输入!A:V,5,FALSE)&amp;","&amp;VLOOKUP(B504,菜品输入!A:V,8,FALSE)&amp;";"&amp;VLOOKUP(B504,菜品输入!A:V,6,FALSE)&amp;","&amp;VLOOKUP(B504,菜品输入!A:V,8,FALSE)&amp;";"&amp;VLOOKUP(B504,菜品输入!A:V,7,FALSE)&amp;","&amp;VLOOKUP(B504,菜品输入!A:V,8,FALSE)</f>
        <v>101010,5;102010,5;103010,5;104010,5;105010,5</v>
      </c>
    </row>
    <row r="505" spans="1:10">
      <c r="A505">
        <v>504</v>
      </c>
      <c r="B505">
        <f t="shared" si="32"/>
        <v>42</v>
      </c>
      <c r="C505">
        <f t="shared" si="31"/>
        <v>2</v>
      </c>
      <c r="D505">
        <f t="shared" si="29"/>
        <v>6</v>
      </c>
      <c r="E505" t="str">
        <f>IF(C505=1,VLOOKUP(B505,数据导入!$B:$F,2,FALSE)&amp;","&amp;VLOOKUP(B505,数据导入!$B:$F,3,FALSE)*$D505,VLOOKUP(B505,数据导入!$I:$M,2,FALSE)&amp;","&amp;VLOOKUP(B505,数据导入!$I:$M,3,FALSE)*$D505)</f>
        <v>31006,120</v>
      </c>
      <c r="F505">
        <f>IF(D505=1,VLOOKUP(C505,数据导入!$B:$F,4,FALSE)*$D505,VLOOKUP(C505,数据导入!$I:$M,4,FALSE)*$D505)</f>
        <v>960</v>
      </c>
      <c r="G505">
        <f>IF(E505=1,VLOOKUP(D505,数据导入!$B:$F,5,FALSE)*$D505,VLOOKUP(D505,数据导入!$I:$M,5,FALSE)*$D505)</f>
        <v>60</v>
      </c>
      <c r="H505">
        <f>VLOOKUP(B505,菜品数据!$H:$I,2,FALSE)</f>
        <v>4</v>
      </c>
      <c r="I505" t="str">
        <f>VLOOKUP(D505,数据导入!$P$3:$Q$9,2,FALSE)</f>
        <v>5,6</v>
      </c>
      <c r="J505" t="str">
        <f>VLOOKUP(B505,菜品输入!A:V,3,FALSE)&amp;","&amp;VLOOKUP(B505,菜品输入!A:V,8,FALSE)&amp;";"&amp;VLOOKUP(B505,菜品输入!A:V,4,FALSE)&amp;","&amp;VLOOKUP(B505,菜品输入!A:V,8,FALSE)&amp;";"&amp;VLOOKUP(B505,菜品输入!A:V,5,FALSE)&amp;","&amp;VLOOKUP(B505,菜品输入!A:V,8,FALSE)&amp;";"&amp;VLOOKUP(B505,菜品输入!A:V,6,FALSE)&amp;","&amp;VLOOKUP(B505,菜品输入!A:V,8,FALSE)&amp;";"&amp;VLOOKUP(B505,菜品输入!A:V,7,FALSE)&amp;","&amp;VLOOKUP(B505,菜品输入!A:V,8,FALSE)</f>
        <v>101010,5;102010,5;103010,5;104010,5;105010,5</v>
      </c>
    </row>
    <row r="506" spans="1:10">
      <c r="A506">
        <v>505</v>
      </c>
      <c r="B506">
        <f t="shared" si="32"/>
        <v>43</v>
      </c>
      <c r="C506">
        <f t="shared" si="31"/>
        <v>1</v>
      </c>
      <c r="D506">
        <f t="shared" si="29"/>
        <v>1</v>
      </c>
      <c r="E506" t="str">
        <f>IF(C506=1,VLOOKUP(B506,数据导入!$B:$F,2,FALSE)&amp;","&amp;VLOOKUP(B506,数据导入!$B:$F,3,FALSE)*$D506,VLOOKUP(B506,数据导入!$I:$M,2,FALSE)&amp;","&amp;VLOOKUP(B506,数据导入!$I:$M,3,FALSE)*$D506)</f>
        <v>30006,21</v>
      </c>
      <c r="F506">
        <f>IF(D506=1,VLOOKUP(C506,数据导入!$B:$F,4,FALSE)*$D506,VLOOKUP(C506,数据导入!$I:$M,4,FALSE)*$D506)</f>
        <v>70</v>
      </c>
      <c r="G506">
        <f>IF(E506=1,VLOOKUP(D506,数据导入!$B:$F,5,FALSE)*$D506,VLOOKUP(D506,数据导入!$I:$M,5,FALSE)*$D506)</f>
        <v>5</v>
      </c>
      <c r="H506">
        <f>VLOOKUP(B506,菜品数据!$H:$I,2,FALSE)</f>
        <v>4</v>
      </c>
      <c r="I506">
        <f>VLOOKUP(D506,数据导入!$P$3:$Q$9,2,FALSE)</f>
        <v>1</v>
      </c>
      <c r="J506" t="str">
        <f>VLOOKUP(B506,菜品输入!A:V,3,FALSE)&amp;","&amp;VLOOKUP(B506,菜品输入!A:V,8,FALSE)&amp;";"&amp;VLOOKUP(B506,菜品输入!A:V,4,FALSE)&amp;","&amp;VLOOKUP(B506,菜品输入!A:V,8,FALSE)&amp;";"&amp;VLOOKUP(B506,菜品输入!A:V,5,FALSE)&amp;","&amp;VLOOKUP(B506,菜品输入!A:V,8,FALSE)&amp;";"&amp;VLOOKUP(B506,菜品输入!A:V,6,FALSE)&amp;","&amp;VLOOKUP(B506,菜品输入!A:V,8,FALSE)&amp;";"&amp;VLOOKUP(B506,菜品输入!A:V,7,FALSE)&amp;","&amp;VLOOKUP(B506,菜品输入!A:V,8,FALSE)</f>
        <v>101010,5;102010,5;103010,5;104010,5;105010,5</v>
      </c>
    </row>
    <row r="507" spans="1:10">
      <c r="A507">
        <v>506</v>
      </c>
      <c r="B507">
        <f t="shared" si="32"/>
        <v>43</v>
      </c>
      <c r="C507">
        <f t="shared" si="31"/>
        <v>1</v>
      </c>
      <c r="D507">
        <f t="shared" si="29"/>
        <v>2</v>
      </c>
      <c r="E507" t="str">
        <f>IF(C507=1,VLOOKUP(B507,数据导入!$B:$F,2,FALSE)&amp;","&amp;VLOOKUP(B507,数据导入!$B:$F,3,FALSE)*$D507,VLOOKUP(B507,数据导入!$I:$M,2,FALSE)&amp;","&amp;VLOOKUP(B507,数据导入!$I:$M,3,FALSE)*$D507)</f>
        <v>30006,42</v>
      </c>
      <c r="F507">
        <f>IF(D507=1,VLOOKUP(C507,数据导入!$B:$F,4,FALSE)*$D507,VLOOKUP(C507,数据导入!$I:$M,4,FALSE)*$D507)</f>
        <v>140</v>
      </c>
      <c r="G507">
        <f>IF(E507=1,VLOOKUP(D507,数据导入!$B:$F,5,FALSE)*$D507,VLOOKUP(D507,数据导入!$I:$M,5,FALSE)*$D507)</f>
        <v>10</v>
      </c>
      <c r="H507">
        <f>VLOOKUP(B507,菜品数据!$H:$I,2,FALSE)</f>
        <v>4</v>
      </c>
      <c r="I507" t="str">
        <f>VLOOKUP(D507,数据导入!$P$3:$Q$9,2,FALSE)</f>
        <v>1,2</v>
      </c>
      <c r="J507" t="str">
        <f>VLOOKUP(B507,菜品输入!A:V,3,FALSE)&amp;","&amp;VLOOKUP(B507,菜品输入!A:V,8,FALSE)&amp;";"&amp;VLOOKUP(B507,菜品输入!A:V,4,FALSE)&amp;","&amp;VLOOKUP(B507,菜品输入!A:V,8,FALSE)&amp;";"&amp;VLOOKUP(B507,菜品输入!A:V,5,FALSE)&amp;","&amp;VLOOKUP(B507,菜品输入!A:V,8,FALSE)&amp;";"&amp;VLOOKUP(B507,菜品输入!A:V,6,FALSE)&amp;","&amp;VLOOKUP(B507,菜品输入!A:V,8,FALSE)&amp;";"&amp;VLOOKUP(B507,菜品输入!A:V,7,FALSE)&amp;","&amp;VLOOKUP(B507,菜品输入!A:V,8,FALSE)</f>
        <v>101010,5;102010,5;103010,5;104010,5;105010,5</v>
      </c>
    </row>
    <row r="508" spans="1:10">
      <c r="A508">
        <v>507</v>
      </c>
      <c r="B508">
        <f t="shared" si="32"/>
        <v>43</v>
      </c>
      <c r="C508">
        <f t="shared" si="31"/>
        <v>1</v>
      </c>
      <c r="D508">
        <f t="shared" si="29"/>
        <v>3</v>
      </c>
      <c r="E508" t="str">
        <f>IF(C508=1,VLOOKUP(B508,数据导入!$B:$F,2,FALSE)&amp;","&amp;VLOOKUP(B508,数据导入!$B:$F,3,FALSE)*$D508,VLOOKUP(B508,数据导入!$I:$M,2,FALSE)&amp;","&amp;VLOOKUP(B508,数据导入!$I:$M,3,FALSE)*$D508)</f>
        <v>30006,63</v>
      </c>
      <c r="F508">
        <f>IF(D508=1,VLOOKUP(C508,数据导入!$B:$F,4,FALSE)*$D508,VLOOKUP(C508,数据导入!$I:$M,4,FALSE)*$D508)</f>
        <v>210</v>
      </c>
      <c r="G508">
        <f>IF(E508=1,VLOOKUP(D508,数据导入!$B:$F,5,FALSE)*$D508,VLOOKUP(D508,数据导入!$I:$M,5,FALSE)*$D508)</f>
        <v>30</v>
      </c>
      <c r="H508">
        <f>VLOOKUP(B508,菜品数据!$H:$I,2,FALSE)</f>
        <v>4</v>
      </c>
      <c r="I508" t="str">
        <f>VLOOKUP(D508,数据导入!$P$3:$Q$9,2,FALSE)</f>
        <v>2,3</v>
      </c>
      <c r="J508" t="str">
        <f>VLOOKUP(B508,菜品输入!A:V,3,FALSE)&amp;","&amp;VLOOKUP(B508,菜品输入!A:V,8,FALSE)&amp;";"&amp;VLOOKUP(B508,菜品输入!A:V,4,FALSE)&amp;","&amp;VLOOKUP(B508,菜品输入!A:V,8,FALSE)&amp;";"&amp;VLOOKUP(B508,菜品输入!A:V,5,FALSE)&amp;","&amp;VLOOKUP(B508,菜品输入!A:V,8,FALSE)&amp;";"&amp;VLOOKUP(B508,菜品输入!A:V,6,FALSE)&amp;","&amp;VLOOKUP(B508,菜品输入!A:V,8,FALSE)&amp;";"&amp;VLOOKUP(B508,菜品输入!A:V,7,FALSE)&amp;","&amp;VLOOKUP(B508,菜品输入!A:V,8,FALSE)</f>
        <v>101010,5;102010,5;103010,5;104010,5;105010,5</v>
      </c>
    </row>
    <row r="509" spans="1:10">
      <c r="A509">
        <v>508</v>
      </c>
      <c r="B509">
        <f t="shared" si="32"/>
        <v>43</v>
      </c>
      <c r="C509">
        <f t="shared" si="31"/>
        <v>1</v>
      </c>
      <c r="D509">
        <f t="shared" si="29"/>
        <v>4</v>
      </c>
      <c r="E509" t="str">
        <f>IF(C509=1,VLOOKUP(B509,数据导入!$B:$F,2,FALSE)&amp;","&amp;VLOOKUP(B509,数据导入!$B:$F,3,FALSE)*$D509,VLOOKUP(B509,数据导入!$I:$M,2,FALSE)&amp;","&amp;VLOOKUP(B509,数据导入!$I:$M,3,FALSE)*$D509)</f>
        <v>30006,84</v>
      </c>
      <c r="F509">
        <f>IF(D509=1,VLOOKUP(C509,数据导入!$B:$F,4,FALSE)*$D509,VLOOKUP(C509,数据导入!$I:$M,4,FALSE)*$D509)</f>
        <v>280</v>
      </c>
      <c r="G509">
        <f>IF(E509=1,VLOOKUP(D509,数据导入!$B:$F,5,FALSE)*$D509,VLOOKUP(D509,数据导入!$I:$M,5,FALSE)*$D509)</f>
        <v>40</v>
      </c>
      <c r="H509">
        <f>VLOOKUP(B509,菜品数据!$H:$I,2,FALSE)</f>
        <v>4</v>
      </c>
      <c r="I509" t="str">
        <f>VLOOKUP(D509,数据导入!$P$3:$Q$9,2,FALSE)</f>
        <v>3,4</v>
      </c>
      <c r="J509" t="str">
        <f>VLOOKUP(B509,菜品输入!A:V,3,FALSE)&amp;","&amp;VLOOKUP(B509,菜品输入!A:V,8,FALSE)&amp;";"&amp;VLOOKUP(B509,菜品输入!A:V,4,FALSE)&amp;","&amp;VLOOKUP(B509,菜品输入!A:V,8,FALSE)&amp;";"&amp;VLOOKUP(B509,菜品输入!A:V,5,FALSE)&amp;","&amp;VLOOKUP(B509,菜品输入!A:V,8,FALSE)&amp;";"&amp;VLOOKUP(B509,菜品输入!A:V,6,FALSE)&amp;","&amp;VLOOKUP(B509,菜品输入!A:V,8,FALSE)&amp;";"&amp;VLOOKUP(B509,菜品输入!A:V,7,FALSE)&amp;","&amp;VLOOKUP(B509,菜品输入!A:V,8,FALSE)</f>
        <v>101010,5;102010,5;103010,5;104010,5;105010,5</v>
      </c>
    </row>
    <row r="510" spans="1:10">
      <c r="A510">
        <v>509</v>
      </c>
      <c r="B510">
        <f t="shared" si="32"/>
        <v>43</v>
      </c>
      <c r="C510">
        <f t="shared" si="31"/>
        <v>1</v>
      </c>
      <c r="D510">
        <f t="shared" si="29"/>
        <v>5</v>
      </c>
      <c r="E510" t="str">
        <f>IF(C510=1,VLOOKUP(B510,数据导入!$B:$F,2,FALSE)&amp;","&amp;VLOOKUP(B510,数据导入!$B:$F,3,FALSE)*$D510,VLOOKUP(B510,数据导入!$I:$M,2,FALSE)&amp;","&amp;VLOOKUP(B510,数据导入!$I:$M,3,FALSE)*$D510)</f>
        <v>30006,105</v>
      </c>
      <c r="F510">
        <f>IF(D510=1,VLOOKUP(C510,数据导入!$B:$F,4,FALSE)*$D510,VLOOKUP(C510,数据导入!$I:$M,4,FALSE)*$D510)</f>
        <v>350</v>
      </c>
      <c r="G510">
        <f>IF(E510=1,VLOOKUP(D510,数据导入!$B:$F,5,FALSE)*$D510,VLOOKUP(D510,数据导入!$I:$M,5,FALSE)*$D510)</f>
        <v>50</v>
      </c>
      <c r="H510">
        <f>VLOOKUP(B510,菜品数据!$H:$I,2,FALSE)</f>
        <v>4</v>
      </c>
      <c r="I510" t="str">
        <f>VLOOKUP(D510,数据导入!$P$3:$Q$9,2,FALSE)</f>
        <v>4,5</v>
      </c>
      <c r="J510" t="str">
        <f>VLOOKUP(B510,菜品输入!A:V,3,FALSE)&amp;","&amp;VLOOKUP(B510,菜品输入!A:V,8,FALSE)&amp;";"&amp;VLOOKUP(B510,菜品输入!A:V,4,FALSE)&amp;","&amp;VLOOKUP(B510,菜品输入!A:V,8,FALSE)&amp;";"&amp;VLOOKUP(B510,菜品输入!A:V,5,FALSE)&amp;","&amp;VLOOKUP(B510,菜品输入!A:V,8,FALSE)&amp;";"&amp;VLOOKUP(B510,菜品输入!A:V,6,FALSE)&amp;","&amp;VLOOKUP(B510,菜品输入!A:V,8,FALSE)&amp;";"&amp;VLOOKUP(B510,菜品输入!A:V,7,FALSE)&amp;","&amp;VLOOKUP(B510,菜品输入!A:V,8,FALSE)</f>
        <v>101010,5;102010,5;103010,5;104010,5;105010,5</v>
      </c>
    </row>
    <row r="511" spans="1:10">
      <c r="A511">
        <v>510</v>
      </c>
      <c r="B511">
        <f t="shared" si="32"/>
        <v>43</v>
      </c>
      <c r="C511">
        <f t="shared" si="31"/>
        <v>1</v>
      </c>
      <c r="D511">
        <f t="shared" si="29"/>
        <v>6</v>
      </c>
      <c r="E511" t="str">
        <f>IF(C511=1,VLOOKUP(B511,数据导入!$B:$F,2,FALSE)&amp;","&amp;VLOOKUP(B511,数据导入!$B:$F,3,FALSE)*$D511,VLOOKUP(B511,数据导入!$I:$M,2,FALSE)&amp;","&amp;VLOOKUP(B511,数据导入!$I:$M,3,FALSE)*$D511)</f>
        <v>30006,126</v>
      </c>
      <c r="F511">
        <f>IF(D511=1,VLOOKUP(C511,数据导入!$B:$F,4,FALSE)*$D511,VLOOKUP(C511,数据导入!$I:$M,4,FALSE)*$D511)</f>
        <v>420</v>
      </c>
      <c r="G511">
        <f>IF(E511=1,VLOOKUP(D511,数据导入!$B:$F,5,FALSE)*$D511,VLOOKUP(D511,数据导入!$I:$M,5,FALSE)*$D511)</f>
        <v>60</v>
      </c>
      <c r="H511">
        <f>VLOOKUP(B511,菜品数据!$H:$I,2,FALSE)</f>
        <v>4</v>
      </c>
      <c r="I511" t="str">
        <f>VLOOKUP(D511,数据导入!$P$3:$Q$9,2,FALSE)</f>
        <v>5,6</v>
      </c>
      <c r="J511" t="str">
        <f>VLOOKUP(B511,菜品输入!A:V,3,FALSE)&amp;","&amp;VLOOKUP(B511,菜品输入!A:V,8,FALSE)&amp;";"&amp;VLOOKUP(B511,菜品输入!A:V,4,FALSE)&amp;","&amp;VLOOKUP(B511,菜品输入!A:V,8,FALSE)&amp;";"&amp;VLOOKUP(B511,菜品输入!A:V,5,FALSE)&amp;","&amp;VLOOKUP(B511,菜品输入!A:V,8,FALSE)&amp;";"&amp;VLOOKUP(B511,菜品输入!A:V,6,FALSE)&amp;","&amp;VLOOKUP(B511,菜品输入!A:V,8,FALSE)&amp;";"&amp;VLOOKUP(B511,菜品输入!A:V,7,FALSE)&amp;","&amp;VLOOKUP(B511,菜品输入!A:V,8,FALSE)</f>
        <v>101010,5;102010,5;103010,5;104010,5;105010,5</v>
      </c>
    </row>
    <row r="512" spans="1:10">
      <c r="A512">
        <v>511</v>
      </c>
      <c r="B512">
        <f t="shared" si="32"/>
        <v>43</v>
      </c>
      <c r="C512">
        <f t="shared" si="31"/>
        <v>2</v>
      </c>
      <c r="D512">
        <f t="shared" si="29"/>
        <v>1</v>
      </c>
      <c r="E512" t="str">
        <f>IF(C512=1,VLOOKUP(B512,数据导入!$B:$F,2,FALSE)&amp;","&amp;VLOOKUP(B512,数据导入!$B:$F,3,FALSE)*$D512,VLOOKUP(B512,数据导入!$I:$M,2,FALSE)&amp;","&amp;VLOOKUP(B512,数据导入!$I:$M,3,FALSE)*$D512)</f>
        <v>31006,21</v>
      </c>
      <c r="F512">
        <f>IF(D512=1,VLOOKUP(C512,数据导入!$B:$F,4,FALSE)*$D512,VLOOKUP(C512,数据导入!$I:$M,4,FALSE)*$D512)</f>
        <v>160</v>
      </c>
      <c r="G512">
        <f>IF(E512=1,VLOOKUP(D512,数据导入!$B:$F,5,FALSE)*$D512,VLOOKUP(D512,数据导入!$I:$M,5,FALSE)*$D512)</f>
        <v>5</v>
      </c>
      <c r="H512">
        <f>VLOOKUP(B512,菜品数据!$H:$I,2,FALSE)</f>
        <v>4</v>
      </c>
      <c r="I512">
        <f>VLOOKUP(D512,数据导入!$P$3:$Q$9,2,FALSE)</f>
        <v>1</v>
      </c>
      <c r="J512" t="str">
        <f>VLOOKUP(B512,菜品输入!A:V,3,FALSE)&amp;","&amp;VLOOKUP(B512,菜品输入!A:V,8,FALSE)&amp;";"&amp;VLOOKUP(B512,菜品输入!A:V,4,FALSE)&amp;","&amp;VLOOKUP(B512,菜品输入!A:V,8,FALSE)&amp;";"&amp;VLOOKUP(B512,菜品输入!A:V,5,FALSE)&amp;","&amp;VLOOKUP(B512,菜品输入!A:V,8,FALSE)&amp;";"&amp;VLOOKUP(B512,菜品输入!A:V,6,FALSE)&amp;","&amp;VLOOKUP(B512,菜品输入!A:V,8,FALSE)&amp;";"&amp;VLOOKUP(B512,菜品输入!A:V,7,FALSE)&amp;","&amp;VLOOKUP(B512,菜品输入!A:V,8,FALSE)</f>
        <v>101010,5;102010,5;103010,5;104010,5;105010,5</v>
      </c>
    </row>
    <row r="513" spans="1:10">
      <c r="A513">
        <v>512</v>
      </c>
      <c r="B513">
        <f t="shared" si="32"/>
        <v>43</v>
      </c>
      <c r="C513">
        <f t="shared" si="31"/>
        <v>2</v>
      </c>
      <c r="D513">
        <f t="shared" si="29"/>
        <v>2</v>
      </c>
      <c r="E513" t="str">
        <f>IF(C513=1,VLOOKUP(B513,数据导入!$B:$F,2,FALSE)&amp;","&amp;VLOOKUP(B513,数据导入!$B:$F,3,FALSE)*$D513,VLOOKUP(B513,数据导入!$I:$M,2,FALSE)&amp;","&amp;VLOOKUP(B513,数据导入!$I:$M,3,FALSE)*$D513)</f>
        <v>31006,42</v>
      </c>
      <c r="F513">
        <f>IF(D513=1,VLOOKUP(C513,数据导入!$B:$F,4,FALSE)*$D513,VLOOKUP(C513,数据导入!$I:$M,4,FALSE)*$D513)</f>
        <v>320</v>
      </c>
      <c r="G513">
        <f>IF(E513=1,VLOOKUP(D513,数据导入!$B:$F,5,FALSE)*$D513,VLOOKUP(D513,数据导入!$I:$M,5,FALSE)*$D513)</f>
        <v>10</v>
      </c>
      <c r="H513">
        <f>VLOOKUP(B513,菜品数据!$H:$I,2,FALSE)</f>
        <v>4</v>
      </c>
      <c r="I513" t="str">
        <f>VLOOKUP(D513,数据导入!$P$3:$Q$9,2,FALSE)</f>
        <v>1,2</v>
      </c>
      <c r="J513" t="str">
        <f>VLOOKUP(B513,菜品输入!A:V,3,FALSE)&amp;","&amp;VLOOKUP(B513,菜品输入!A:V,8,FALSE)&amp;";"&amp;VLOOKUP(B513,菜品输入!A:V,4,FALSE)&amp;","&amp;VLOOKUP(B513,菜品输入!A:V,8,FALSE)&amp;";"&amp;VLOOKUP(B513,菜品输入!A:V,5,FALSE)&amp;","&amp;VLOOKUP(B513,菜品输入!A:V,8,FALSE)&amp;";"&amp;VLOOKUP(B513,菜品输入!A:V,6,FALSE)&amp;","&amp;VLOOKUP(B513,菜品输入!A:V,8,FALSE)&amp;";"&amp;VLOOKUP(B513,菜品输入!A:V,7,FALSE)&amp;","&amp;VLOOKUP(B513,菜品输入!A:V,8,FALSE)</f>
        <v>101010,5;102010,5;103010,5;104010,5;105010,5</v>
      </c>
    </row>
    <row r="514" spans="1:10">
      <c r="A514">
        <v>513</v>
      </c>
      <c r="B514">
        <f t="shared" si="32"/>
        <v>43</v>
      </c>
      <c r="C514">
        <f t="shared" si="31"/>
        <v>2</v>
      </c>
      <c r="D514">
        <f t="shared" si="29"/>
        <v>3</v>
      </c>
      <c r="E514" t="str">
        <f>IF(C514=1,VLOOKUP(B514,数据导入!$B:$F,2,FALSE)&amp;","&amp;VLOOKUP(B514,数据导入!$B:$F,3,FALSE)*$D514,VLOOKUP(B514,数据导入!$I:$M,2,FALSE)&amp;","&amp;VLOOKUP(B514,数据导入!$I:$M,3,FALSE)*$D514)</f>
        <v>31006,63</v>
      </c>
      <c r="F514">
        <f>IF(D514=1,VLOOKUP(C514,数据导入!$B:$F,4,FALSE)*$D514,VLOOKUP(C514,数据导入!$I:$M,4,FALSE)*$D514)</f>
        <v>480</v>
      </c>
      <c r="G514">
        <f>IF(E514=1,VLOOKUP(D514,数据导入!$B:$F,5,FALSE)*$D514,VLOOKUP(D514,数据导入!$I:$M,5,FALSE)*$D514)</f>
        <v>30</v>
      </c>
      <c r="H514">
        <f>VLOOKUP(B514,菜品数据!$H:$I,2,FALSE)</f>
        <v>4</v>
      </c>
      <c r="I514" t="str">
        <f>VLOOKUP(D514,数据导入!$P$3:$Q$9,2,FALSE)</f>
        <v>2,3</v>
      </c>
      <c r="J514" t="str">
        <f>VLOOKUP(B514,菜品输入!A:V,3,FALSE)&amp;","&amp;VLOOKUP(B514,菜品输入!A:V,8,FALSE)&amp;";"&amp;VLOOKUP(B514,菜品输入!A:V,4,FALSE)&amp;","&amp;VLOOKUP(B514,菜品输入!A:V,8,FALSE)&amp;";"&amp;VLOOKUP(B514,菜品输入!A:V,5,FALSE)&amp;","&amp;VLOOKUP(B514,菜品输入!A:V,8,FALSE)&amp;";"&amp;VLOOKUP(B514,菜品输入!A:V,6,FALSE)&amp;","&amp;VLOOKUP(B514,菜品输入!A:V,8,FALSE)&amp;";"&amp;VLOOKUP(B514,菜品输入!A:V,7,FALSE)&amp;","&amp;VLOOKUP(B514,菜品输入!A:V,8,FALSE)</f>
        <v>101010,5;102010,5;103010,5;104010,5;105010,5</v>
      </c>
    </row>
    <row r="515" spans="1:10">
      <c r="A515">
        <v>514</v>
      </c>
      <c r="B515">
        <f t="shared" si="32"/>
        <v>43</v>
      </c>
      <c r="C515">
        <f t="shared" si="31"/>
        <v>2</v>
      </c>
      <c r="D515">
        <f t="shared" si="29"/>
        <v>4</v>
      </c>
      <c r="E515" t="str">
        <f>IF(C515=1,VLOOKUP(B515,数据导入!$B:$F,2,FALSE)&amp;","&amp;VLOOKUP(B515,数据导入!$B:$F,3,FALSE)*$D515,VLOOKUP(B515,数据导入!$I:$M,2,FALSE)&amp;","&amp;VLOOKUP(B515,数据导入!$I:$M,3,FALSE)*$D515)</f>
        <v>31006,84</v>
      </c>
      <c r="F515">
        <f>IF(D515=1,VLOOKUP(C515,数据导入!$B:$F,4,FALSE)*$D515,VLOOKUP(C515,数据导入!$I:$M,4,FALSE)*$D515)</f>
        <v>640</v>
      </c>
      <c r="G515">
        <f>IF(E515=1,VLOOKUP(D515,数据导入!$B:$F,5,FALSE)*$D515,VLOOKUP(D515,数据导入!$I:$M,5,FALSE)*$D515)</f>
        <v>40</v>
      </c>
      <c r="H515">
        <f>VLOOKUP(B515,菜品数据!$H:$I,2,FALSE)</f>
        <v>4</v>
      </c>
      <c r="I515" t="str">
        <f>VLOOKUP(D515,数据导入!$P$3:$Q$9,2,FALSE)</f>
        <v>3,4</v>
      </c>
      <c r="J515" t="str">
        <f>VLOOKUP(B515,菜品输入!A:V,3,FALSE)&amp;","&amp;VLOOKUP(B515,菜品输入!A:V,8,FALSE)&amp;";"&amp;VLOOKUP(B515,菜品输入!A:V,4,FALSE)&amp;","&amp;VLOOKUP(B515,菜品输入!A:V,8,FALSE)&amp;";"&amp;VLOOKUP(B515,菜品输入!A:V,5,FALSE)&amp;","&amp;VLOOKUP(B515,菜品输入!A:V,8,FALSE)&amp;";"&amp;VLOOKUP(B515,菜品输入!A:V,6,FALSE)&amp;","&amp;VLOOKUP(B515,菜品输入!A:V,8,FALSE)&amp;";"&amp;VLOOKUP(B515,菜品输入!A:V,7,FALSE)&amp;","&amp;VLOOKUP(B515,菜品输入!A:V,8,FALSE)</f>
        <v>101010,5;102010,5;103010,5;104010,5;105010,5</v>
      </c>
    </row>
    <row r="516" spans="1:10">
      <c r="A516">
        <v>515</v>
      </c>
      <c r="B516">
        <f t="shared" si="32"/>
        <v>43</v>
      </c>
      <c r="C516">
        <f t="shared" si="31"/>
        <v>2</v>
      </c>
      <c r="D516">
        <f t="shared" si="29"/>
        <v>5</v>
      </c>
      <c r="E516" t="str">
        <f>IF(C516=1,VLOOKUP(B516,数据导入!$B:$F,2,FALSE)&amp;","&amp;VLOOKUP(B516,数据导入!$B:$F,3,FALSE)*$D516,VLOOKUP(B516,数据导入!$I:$M,2,FALSE)&amp;","&amp;VLOOKUP(B516,数据导入!$I:$M,3,FALSE)*$D516)</f>
        <v>31006,105</v>
      </c>
      <c r="F516">
        <f>IF(D516=1,VLOOKUP(C516,数据导入!$B:$F,4,FALSE)*$D516,VLOOKUP(C516,数据导入!$I:$M,4,FALSE)*$D516)</f>
        <v>800</v>
      </c>
      <c r="G516">
        <f>IF(E516=1,VLOOKUP(D516,数据导入!$B:$F,5,FALSE)*$D516,VLOOKUP(D516,数据导入!$I:$M,5,FALSE)*$D516)</f>
        <v>50</v>
      </c>
      <c r="H516">
        <f>VLOOKUP(B516,菜品数据!$H:$I,2,FALSE)</f>
        <v>4</v>
      </c>
      <c r="I516" t="str">
        <f>VLOOKUP(D516,数据导入!$P$3:$Q$9,2,FALSE)</f>
        <v>4,5</v>
      </c>
      <c r="J516" t="str">
        <f>VLOOKUP(B516,菜品输入!A:V,3,FALSE)&amp;","&amp;VLOOKUP(B516,菜品输入!A:V,8,FALSE)&amp;";"&amp;VLOOKUP(B516,菜品输入!A:V,4,FALSE)&amp;","&amp;VLOOKUP(B516,菜品输入!A:V,8,FALSE)&amp;";"&amp;VLOOKUP(B516,菜品输入!A:V,5,FALSE)&amp;","&amp;VLOOKUP(B516,菜品输入!A:V,8,FALSE)&amp;";"&amp;VLOOKUP(B516,菜品输入!A:V,6,FALSE)&amp;","&amp;VLOOKUP(B516,菜品输入!A:V,8,FALSE)&amp;";"&amp;VLOOKUP(B516,菜品输入!A:V,7,FALSE)&amp;","&amp;VLOOKUP(B516,菜品输入!A:V,8,FALSE)</f>
        <v>101010,5;102010,5;103010,5;104010,5;105010,5</v>
      </c>
    </row>
    <row r="517" spans="1:10">
      <c r="A517">
        <v>516</v>
      </c>
      <c r="B517">
        <f t="shared" si="32"/>
        <v>43</v>
      </c>
      <c r="C517">
        <f t="shared" si="31"/>
        <v>2</v>
      </c>
      <c r="D517">
        <f t="shared" si="29"/>
        <v>6</v>
      </c>
      <c r="E517" t="str">
        <f>IF(C517=1,VLOOKUP(B517,数据导入!$B:$F,2,FALSE)&amp;","&amp;VLOOKUP(B517,数据导入!$B:$F,3,FALSE)*$D517,VLOOKUP(B517,数据导入!$I:$M,2,FALSE)&amp;","&amp;VLOOKUP(B517,数据导入!$I:$M,3,FALSE)*$D517)</f>
        <v>31006,126</v>
      </c>
      <c r="F517">
        <f>IF(D517=1,VLOOKUP(C517,数据导入!$B:$F,4,FALSE)*$D517,VLOOKUP(C517,数据导入!$I:$M,4,FALSE)*$D517)</f>
        <v>960</v>
      </c>
      <c r="G517">
        <f>IF(E517=1,VLOOKUP(D517,数据导入!$B:$F,5,FALSE)*$D517,VLOOKUP(D517,数据导入!$I:$M,5,FALSE)*$D517)</f>
        <v>60</v>
      </c>
      <c r="H517">
        <f>VLOOKUP(B517,菜品数据!$H:$I,2,FALSE)</f>
        <v>4</v>
      </c>
      <c r="I517" t="str">
        <f>VLOOKUP(D517,数据导入!$P$3:$Q$9,2,FALSE)</f>
        <v>5,6</v>
      </c>
      <c r="J517" t="str">
        <f>VLOOKUP(B517,菜品输入!A:V,3,FALSE)&amp;","&amp;VLOOKUP(B517,菜品输入!A:V,8,FALSE)&amp;";"&amp;VLOOKUP(B517,菜品输入!A:V,4,FALSE)&amp;","&amp;VLOOKUP(B517,菜品输入!A:V,8,FALSE)&amp;";"&amp;VLOOKUP(B517,菜品输入!A:V,5,FALSE)&amp;","&amp;VLOOKUP(B517,菜品输入!A:V,8,FALSE)&amp;";"&amp;VLOOKUP(B517,菜品输入!A:V,6,FALSE)&amp;","&amp;VLOOKUP(B517,菜品输入!A:V,8,FALSE)&amp;";"&amp;VLOOKUP(B517,菜品输入!A:V,7,FALSE)&amp;","&amp;VLOOKUP(B517,菜品输入!A:V,8,FALSE)</f>
        <v>101010,5;102010,5;103010,5;104010,5;105010,5</v>
      </c>
    </row>
    <row r="518" spans="1:10">
      <c r="A518">
        <v>517</v>
      </c>
      <c r="B518">
        <f t="shared" si="32"/>
        <v>44</v>
      </c>
      <c r="C518">
        <f t="shared" si="31"/>
        <v>1</v>
      </c>
      <c r="D518">
        <f t="shared" si="29"/>
        <v>1</v>
      </c>
      <c r="E518" t="str">
        <f>IF(C518=1,VLOOKUP(B518,数据导入!$B:$F,2,FALSE)&amp;","&amp;VLOOKUP(B518,数据导入!$B:$F,3,FALSE)*$D518,VLOOKUP(B518,数据导入!$I:$M,2,FALSE)&amp;","&amp;VLOOKUP(B518,数据导入!$I:$M,3,FALSE)*$D518)</f>
        <v>30006,22</v>
      </c>
      <c r="F518">
        <f>IF(D518=1,VLOOKUP(C518,数据导入!$B:$F,4,FALSE)*$D518,VLOOKUP(C518,数据导入!$I:$M,4,FALSE)*$D518)</f>
        <v>70</v>
      </c>
      <c r="G518">
        <f>IF(E518=1,VLOOKUP(D518,数据导入!$B:$F,5,FALSE)*$D518,VLOOKUP(D518,数据导入!$I:$M,5,FALSE)*$D518)</f>
        <v>5</v>
      </c>
      <c r="H518">
        <f>VLOOKUP(B518,菜品数据!$H:$I,2,FALSE)</f>
        <v>4</v>
      </c>
      <c r="I518">
        <f>VLOOKUP(D518,数据导入!$P$3:$Q$9,2,FALSE)</f>
        <v>1</v>
      </c>
      <c r="J518" t="str">
        <f>VLOOKUP(B518,菜品输入!A:V,3,FALSE)&amp;","&amp;VLOOKUP(B518,菜品输入!A:V,8,FALSE)&amp;";"&amp;VLOOKUP(B518,菜品输入!A:V,4,FALSE)&amp;","&amp;VLOOKUP(B518,菜品输入!A:V,8,FALSE)&amp;";"&amp;VLOOKUP(B518,菜品输入!A:V,5,FALSE)&amp;","&amp;VLOOKUP(B518,菜品输入!A:V,8,FALSE)&amp;";"&amp;VLOOKUP(B518,菜品输入!A:V,6,FALSE)&amp;","&amp;VLOOKUP(B518,菜品输入!A:V,8,FALSE)&amp;";"&amp;VLOOKUP(B518,菜品输入!A:V,7,FALSE)&amp;","&amp;VLOOKUP(B518,菜品输入!A:V,8,FALSE)</f>
        <v>101010,5;102010,5;103010,5;104010,5;105010,5</v>
      </c>
    </row>
    <row r="519" spans="1:10">
      <c r="A519">
        <v>518</v>
      </c>
      <c r="B519">
        <f t="shared" si="32"/>
        <v>44</v>
      </c>
      <c r="C519">
        <f t="shared" si="31"/>
        <v>1</v>
      </c>
      <c r="D519">
        <f t="shared" si="29"/>
        <v>2</v>
      </c>
      <c r="E519" t="str">
        <f>IF(C519=1,VLOOKUP(B519,数据导入!$B:$F,2,FALSE)&amp;","&amp;VLOOKUP(B519,数据导入!$B:$F,3,FALSE)*$D519,VLOOKUP(B519,数据导入!$I:$M,2,FALSE)&amp;","&amp;VLOOKUP(B519,数据导入!$I:$M,3,FALSE)*$D519)</f>
        <v>30006,44</v>
      </c>
      <c r="F519">
        <f>IF(D519=1,VLOOKUP(C519,数据导入!$B:$F,4,FALSE)*$D519,VLOOKUP(C519,数据导入!$I:$M,4,FALSE)*$D519)</f>
        <v>140</v>
      </c>
      <c r="G519">
        <f>IF(E519=1,VLOOKUP(D519,数据导入!$B:$F,5,FALSE)*$D519,VLOOKUP(D519,数据导入!$I:$M,5,FALSE)*$D519)</f>
        <v>10</v>
      </c>
      <c r="H519">
        <f>VLOOKUP(B519,菜品数据!$H:$I,2,FALSE)</f>
        <v>4</v>
      </c>
      <c r="I519" t="str">
        <f>VLOOKUP(D519,数据导入!$P$3:$Q$9,2,FALSE)</f>
        <v>1,2</v>
      </c>
      <c r="J519" t="str">
        <f>VLOOKUP(B519,菜品输入!A:V,3,FALSE)&amp;","&amp;VLOOKUP(B519,菜品输入!A:V,8,FALSE)&amp;";"&amp;VLOOKUP(B519,菜品输入!A:V,4,FALSE)&amp;","&amp;VLOOKUP(B519,菜品输入!A:V,8,FALSE)&amp;";"&amp;VLOOKUP(B519,菜品输入!A:V,5,FALSE)&amp;","&amp;VLOOKUP(B519,菜品输入!A:V,8,FALSE)&amp;";"&amp;VLOOKUP(B519,菜品输入!A:V,6,FALSE)&amp;","&amp;VLOOKUP(B519,菜品输入!A:V,8,FALSE)&amp;";"&amp;VLOOKUP(B519,菜品输入!A:V,7,FALSE)&amp;","&amp;VLOOKUP(B519,菜品输入!A:V,8,FALSE)</f>
        <v>101010,5;102010,5;103010,5;104010,5;105010,5</v>
      </c>
    </row>
    <row r="520" spans="1:10">
      <c r="A520">
        <v>519</v>
      </c>
      <c r="B520">
        <f t="shared" si="32"/>
        <v>44</v>
      </c>
      <c r="C520">
        <f t="shared" si="31"/>
        <v>1</v>
      </c>
      <c r="D520">
        <f t="shared" si="29"/>
        <v>3</v>
      </c>
      <c r="E520" t="str">
        <f>IF(C520=1,VLOOKUP(B520,数据导入!$B:$F,2,FALSE)&amp;","&amp;VLOOKUP(B520,数据导入!$B:$F,3,FALSE)*$D520,VLOOKUP(B520,数据导入!$I:$M,2,FALSE)&amp;","&amp;VLOOKUP(B520,数据导入!$I:$M,3,FALSE)*$D520)</f>
        <v>30006,66</v>
      </c>
      <c r="F520">
        <f>IF(D520=1,VLOOKUP(C520,数据导入!$B:$F,4,FALSE)*$D520,VLOOKUP(C520,数据导入!$I:$M,4,FALSE)*$D520)</f>
        <v>210</v>
      </c>
      <c r="G520">
        <f>IF(E520=1,VLOOKUP(D520,数据导入!$B:$F,5,FALSE)*$D520,VLOOKUP(D520,数据导入!$I:$M,5,FALSE)*$D520)</f>
        <v>30</v>
      </c>
      <c r="H520">
        <f>VLOOKUP(B520,菜品数据!$H:$I,2,FALSE)</f>
        <v>4</v>
      </c>
      <c r="I520" t="str">
        <f>VLOOKUP(D520,数据导入!$P$3:$Q$9,2,FALSE)</f>
        <v>2,3</v>
      </c>
      <c r="J520" t="str">
        <f>VLOOKUP(B520,菜品输入!A:V,3,FALSE)&amp;","&amp;VLOOKUP(B520,菜品输入!A:V,8,FALSE)&amp;";"&amp;VLOOKUP(B520,菜品输入!A:V,4,FALSE)&amp;","&amp;VLOOKUP(B520,菜品输入!A:V,8,FALSE)&amp;";"&amp;VLOOKUP(B520,菜品输入!A:V,5,FALSE)&amp;","&amp;VLOOKUP(B520,菜品输入!A:V,8,FALSE)&amp;";"&amp;VLOOKUP(B520,菜品输入!A:V,6,FALSE)&amp;","&amp;VLOOKUP(B520,菜品输入!A:V,8,FALSE)&amp;";"&amp;VLOOKUP(B520,菜品输入!A:V,7,FALSE)&amp;","&amp;VLOOKUP(B520,菜品输入!A:V,8,FALSE)</f>
        <v>101010,5;102010,5;103010,5;104010,5;105010,5</v>
      </c>
    </row>
    <row r="521" spans="1:10">
      <c r="A521">
        <v>520</v>
      </c>
      <c r="B521">
        <f t="shared" si="32"/>
        <v>44</v>
      </c>
      <c r="C521">
        <f t="shared" si="31"/>
        <v>1</v>
      </c>
      <c r="D521">
        <f t="shared" ref="D521:D584" si="33">D515</f>
        <v>4</v>
      </c>
      <c r="E521" t="str">
        <f>IF(C521=1,VLOOKUP(B521,数据导入!$B:$F,2,FALSE)&amp;","&amp;VLOOKUP(B521,数据导入!$B:$F,3,FALSE)*$D521,VLOOKUP(B521,数据导入!$I:$M,2,FALSE)&amp;","&amp;VLOOKUP(B521,数据导入!$I:$M,3,FALSE)*$D521)</f>
        <v>30006,88</v>
      </c>
      <c r="F521">
        <f>IF(D521=1,VLOOKUP(C521,数据导入!$B:$F,4,FALSE)*$D521,VLOOKUP(C521,数据导入!$I:$M,4,FALSE)*$D521)</f>
        <v>280</v>
      </c>
      <c r="G521">
        <f>IF(E521=1,VLOOKUP(D521,数据导入!$B:$F,5,FALSE)*$D521,VLOOKUP(D521,数据导入!$I:$M,5,FALSE)*$D521)</f>
        <v>40</v>
      </c>
      <c r="H521">
        <f>VLOOKUP(B521,菜品数据!$H:$I,2,FALSE)</f>
        <v>4</v>
      </c>
      <c r="I521" t="str">
        <f>VLOOKUP(D521,数据导入!$P$3:$Q$9,2,FALSE)</f>
        <v>3,4</v>
      </c>
      <c r="J521" t="str">
        <f>VLOOKUP(B521,菜品输入!A:V,3,FALSE)&amp;","&amp;VLOOKUP(B521,菜品输入!A:V,8,FALSE)&amp;";"&amp;VLOOKUP(B521,菜品输入!A:V,4,FALSE)&amp;","&amp;VLOOKUP(B521,菜品输入!A:V,8,FALSE)&amp;";"&amp;VLOOKUP(B521,菜品输入!A:V,5,FALSE)&amp;","&amp;VLOOKUP(B521,菜品输入!A:V,8,FALSE)&amp;";"&amp;VLOOKUP(B521,菜品输入!A:V,6,FALSE)&amp;","&amp;VLOOKUP(B521,菜品输入!A:V,8,FALSE)&amp;";"&amp;VLOOKUP(B521,菜品输入!A:V,7,FALSE)&amp;","&amp;VLOOKUP(B521,菜品输入!A:V,8,FALSE)</f>
        <v>101010,5;102010,5;103010,5;104010,5;105010,5</v>
      </c>
    </row>
    <row r="522" spans="1:10">
      <c r="A522">
        <v>521</v>
      </c>
      <c r="B522">
        <f t="shared" si="32"/>
        <v>44</v>
      </c>
      <c r="C522">
        <f t="shared" si="31"/>
        <v>1</v>
      </c>
      <c r="D522">
        <f t="shared" si="33"/>
        <v>5</v>
      </c>
      <c r="E522" t="str">
        <f>IF(C522=1,VLOOKUP(B522,数据导入!$B:$F,2,FALSE)&amp;","&amp;VLOOKUP(B522,数据导入!$B:$F,3,FALSE)*$D522,VLOOKUP(B522,数据导入!$I:$M,2,FALSE)&amp;","&amp;VLOOKUP(B522,数据导入!$I:$M,3,FALSE)*$D522)</f>
        <v>30006,110</v>
      </c>
      <c r="F522">
        <f>IF(D522=1,VLOOKUP(C522,数据导入!$B:$F,4,FALSE)*$D522,VLOOKUP(C522,数据导入!$I:$M,4,FALSE)*$D522)</f>
        <v>350</v>
      </c>
      <c r="G522">
        <f>IF(E522=1,VLOOKUP(D522,数据导入!$B:$F,5,FALSE)*$D522,VLOOKUP(D522,数据导入!$I:$M,5,FALSE)*$D522)</f>
        <v>50</v>
      </c>
      <c r="H522">
        <f>VLOOKUP(B522,菜品数据!$H:$I,2,FALSE)</f>
        <v>4</v>
      </c>
      <c r="I522" t="str">
        <f>VLOOKUP(D522,数据导入!$P$3:$Q$9,2,FALSE)</f>
        <v>4,5</v>
      </c>
      <c r="J522" t="str">
        <f>VLOOKUP(B522,菜品输入!A:V,3,FALSE)&amp;","&amp;VLOOKUP(B522,菜品输入!A:V,8,FALSE)&amp;";"&amp;VLOOKUP(B522,菜品输入!A:V,4,FALSE)&amp;","&amp;VLOOKUP(B522,菜品输入!A:V,8,FALSE)&amp;";"&amp;VLOOKUP(B522,菜品输入!A:V,5,FALSE)&amp;","&amp;VLOOKUP(B522,菜品输入!A:V,8,FALSE)&amp;";"&amp;VLOOKUP(B522,菜品输入!A:V,6,FALSE)&amp;","&amp;VLOOKUP(B522,菜品输入!A:V,8,FALSE)&amp;";"&amp;VLOOKUP(B522,菜品输入!A:V,7,FALSE)&amp;","&amp;VLOOKUP(B522,菜品输入!A:V,8,FALSE)</f>
        <v>101010,5;102010,5;103010,5;104010,5;105010,5</v>
      </c>
    </row>
    <row r="523" spans="1:10">
      <c r="A523">
        <v>522</v>
      </c>
      <c r="B523">
        <f t="shared" si="32"/>
        <v>44</v>
      </c>
      <c r="C523">
        <f t="shared" si="31"/>
        <v>1</v>
      </c>
      <c r="D523">
        <f t="shared" si="33"/>
        <v>6</v>
      </c>
      <c r="E523" t="str">
        <f>IF(C523=1,VLOOKUP(B523,数据导入!$B:$F,2,FALSE)&amp;","&amp;VLOOKUP(B523,数据导入!$B:$F,3,FALSE)*$D523,VLOOKUP(B523,数据导入!$I:$M,2,FALSE)&amp;","&amp;VLOOKUP(B523,数据导入!$I:$M,3,FALSE)*$D523)</f>
        <v>30006,132</v>
      </c>
      <c r="F523">
        <f>IF(D523=1,VLOOKUP(C523,数据导入!$B:$F,4,FALSE)*$D523,VLOOKUP(C523,数据导入!$I:$M,4,FALSE)*$D523)</f>
        <v>420</v>
      </c>
      <c r="G523">
        <f>IF(E523=1,VLOOKUP(D523,数据导入!$B:$F,5,FALSE)*$D523,VLOOKUP(D523,数据导入!$I:$M,5,FALSE)*$D523)</f>
        <v>60</v>
      </c>
      <c r="H523">
        <f>VLOOKUP(B523,菜品数据!$H:$I,2,FALSE)</f>
        <v>4</v>
      </c>
      <c r="I523" t="str">
        <f>VLOOKUP(D523,数据导入!$P$3:$Q$9,2,FALSE)</f>
        <v>5,6</v>
      </c>
      <c r="J523" t="str">
        <f>VLOOKUP(B523,菜品输入!A:V,3,FALSE)&amp;","&amp;VLOOKUP(B523,菜品输入!A:V,8,FALSE)&amp;";"&amp;VLOOKUP(B523,菜品输入!A:V,4,FALSE)&amp;","&amp;VLOOKUP(B523,菜品输入!A:V,8,FALSE)&amp;";"&amp;VLOOKUP(B523,菜品输入!A:V,5,FALSE)&amp;","&amp;VLOOKUP(B523,菜品输入!A:V,8,FALSE)&amp;";"&amp;VLOOKUP(B523,菜品输入!A:V,6,FALSE)&amp;","&amp;VLOOKUP(B523,菜品输入!A:V,8,FALSE)&amp;";"&amp;VLOOKUP(B523,菜品输入!A:V,7,FALSE)&amp;","&amp;VLOOKUP(B523,菜品输入!A:V,8,FALSE)</f>
        <v>101010,5;102010,5;103010,5;104010,5;105010,5</v>
      </c>
    </row>
    <row r="524" spans="1:10">
      <c r="A524">
        <v>523</v>
      </c>
      <c r="B524">
        <f t="shared" si="32"/>
        <v>44</v>
      </c>
      <c r="C524">
        <f t="shared" si="31"/>
        <v>2</v>
      </c>
      <c r="D524">
        <f t="shared" si="33"/>
        <v>1</v>
      </c>
      <c r="E524" t="str">
        <f>IF(C524=1,VLOOKUP(B524,数据导入!$B:$F,2,FALSE)&amp;","&amp;VLOOKUP(B524,数据导入!$B:$F,3,FALSE)*$D524,VLOOKUP(B524,数据导入!$I:$M,2,FALSE)&amp;","&amp;VLOOKUP(B524,数据导入!$I:$M,3,FALSE)*$D524)</f>
        <v>31006,22</v>
      </c>
      <c r="F524">
        <f>IF(D524=1,VLOOKUP(C524,数据导入!$B:$F,4,FALSE)*$D524,VLOOKUP(C524,数据导入!$I:$M,4,FALSE)*$D524)</f>
        <v>160</v>
      </c>
      <c r="G524">
        <f>IF(E524=1,VLOOKUP(D524,数据导入!$B:$F,5,FALSE)*$D524,VLOOKUP(D524,数据导入!$I:$M,5,FALSE)*$D524)</f>
        <v>5</v>
      </c>
      <c r="H524">
        <f>VLOOKUP(B524,菜品数据!$H:$I,2,FALSE)</f>
        <v>4</v>
      </c>
      <c r="I524">
        <f>VLOOKUP(D524,数据导入!$P$3:$Q$9,2,FALSE)</f>
        <v>1</v>
      </c>
      <c r="J524" t="str">
        <f>VLOOKUP(B524,菜品输入!A:V,3,FALSE)&amp;","&amp;VLOOKUP(B524,菜品输入!A:V,8,FALSE)&amp;";"&amp;VLOOKUP(B524,菜品输入!A:V,4,FALSE)&amp;","&amp;VLOOKUP(B524,菜品输入!A:V,8,FALSE)&amp;";"&amp;VLOOKUP(B524,菜品输入!A:V,5,FALSE)&amp;","&amp;VLOOKUP(B524,菜品输入!A:V,8,FALSE)&amp;";"&amp;VLOOKUP(B524,菜品输入!A:V,6,FALSE)&amp;","&amp;VLOOKUP(B524,菜品输入!A:V,8,FALSE)&amp;";"&amp;VLOOKUP(B524,菜品输入!A:V,7,FALSE)&amp;","&amp;VLOOKUP(B524,菜品输入!A:V,8,FALSE)</f>
        <v>101010,5;102010,5;103010,5;104010,5;105010,5</v>
      </c>
    </row>
    <row r="525" spans="1:10">
      <c r="A525">
        <v>524</v>
      </c>
      <c r="B525">
        <f t="shared" si="32"/>
        <v>44</v>
      </c>
      <c r="C525">
        <f t="shared" si="31"/>
        <v>2</v>
      </c>
      <c r="D525">
        <f t="shared" si="33"/>
        <v>2</v>
      </c>
      <c r="E525" t="str">
        <f>IF(C525=1,VLOOKUP(B525,数据导入!$B:$F,2,FALSE)&amp;","&amp;VLOOKUP(B525,数据导入!$B:$F,3,FALSE)*$D525,VLOOKUP(B525,数据导入!$I:$M,2,FALSE)&amp;","&amp;VLOOKUP(B525,数据导入!$I:$M,3,FALSE)*$D525)</f>
        <v>31006,44</v>
      </c>
      <c r="F525">
        <f>IF(D525=1,VLOOKUP(C525,数据导入!$B:$F,4,FALSE)*$D525,VLOOKUP(C525,数据导入!$I:$M,4,FALSE)*$D525)</f>
        <v>320</v>
      </c>
      <c r="G525">
        <f>IF(E525=1,VLOOKUP(D525,数据导入!$B:$F,5,FALSE)*$D525,VLOOKUP(D525,数据导入!$I:$M,5,FALSE)*$D525)</f>
        <v>10</v>
      </c>
      <c r="H525">
        <f>VLOOKUP(B525,菜品数据!$H:$I,2,FALSE)</f>
        <v>4</v>
      </c>
      <c r="I525" t="str">
        <f>VLOOKUP(D525,数据导入!$P$3:$Q$9,2,FALSE)</f>
        <v>1,2</v>
      </c>
      <c r="J525" t="str">
        <f>VLOOKUP(B525,菜品输入!A:V,3,FALSE)&amp;","&amp;VLOOKUP(B525,菜品输入!A:V,8,FALSE)&amp;";"&amp;VLOOKUP(B525,菜品输入!A:V,4,FALSE)&amp;","&amp;VLOOKUP(B525,菜品输入!A:V,8,FALSE)&amp;";"&amp;VLOOKUP(B525,菜品输入!A:V,5,FALSE)&amp;","&amp;VLOOKUP(B525,菜品输入!A:V,8,FALSE)&amp;";"&amp;VLOOKUP(B525,菜品输入!A:V,6,FALSE)&amp;","&amp;VLOOKUP(B525,菜品输入!A:V,8,FALSE)&amp;";"&amp;VLOOKUP(B525,菜品输入!A:V,7,FALSE)&amp;","&amp;VLOOKUP(B525,菜品输入!A:V,8,FALSE)</f>
        <v>101010,5;102010,5;103010,5;104010,5;105010,5</v>
      </c>
    </row>
    <row r="526" spans="1:10">
      <c r="A526">
        <v>525</v>
      </c>
      <c r="B526">
        <f t="shared" si="32"/>
        <v>44</v>
      </c>
      <c r="C526">
        <f t="shared" si="31"/>
        <v>2</v>
      </c>
      <c r="D526">
        <f t="shared" si="33"/>
        <v>3</v>
      </c>
      <c r="E526" t="str">
        <f>IF(C526=1,VLOOKUP(B526,数据导入!$B:$F,2,FALSE)&amp;","&amp;VLOOKUP(B526,数据导入!$B:$F,3,FALSE)*$D526,VLOOKUP(B526,数据导入!$I:$M,2,FALSE)&amp;","&amp;VLOOKUP(B526,数据导入!$I:$M,3,FALSE)*$D526)</f>
        <v>31006,66</v>
      </c>
      <c r="F526">
        <f>IF(D526=1,VLOOKUP(C526,数据导入!$B:$F,4,FALSE)*$D526,VLOOKUP(C526,数据导入!$I:$M,4,FALSE)*$D526)</f>
        <v>480</v>
      </c>
      <c r="G526">
        <f>IF(E526=1,VLOOKUP(D526,数据导入!$B:$F,5,FALSE)*$D526,VLOOKUP(D526,数据导入!$I:$M,5,FALSE)*$D526)</f>
        <v>30</v>
      </c>
      <c r="H526">
        <f>VLOOKUP(B526,菜品数据!$H:$I,2,FALSE)</f>
        <v>4</v>
      </c>
      <c r="I526" t="str">
        <f>VLOOKUP(D526,数据导入!$P$3:$Q$9,2,FALSE)</f>
        <v>2,3</v>
      </c>
      <c r="J526" t="str">
        <f>VLOOKUP(B526,菜品输入!A:V,3,FALSE)&amp;","&amp;VLOOKUP(B526,菜品输入!A:V,8,FALSE)&amp;";"&amp;VLOOKUP(B526,菜品输入!A:V,4,FALSE)&amp;","&amp;VLOOKUP(B526,菜品输入!A:V,8,FALSE)&amp;";"&amp;VLOOKUP(B526,菜品输入!A:V,5,FALSE)&amp;","&amp;VLOOKUP(B526,菜品输入!A:V,8,FALSE)&amp;";"&amp;VLOOKUP(B526,菜品输入!A:V,6,FALSE)&amp;","&amp;VLOOKUP(B526,菜品输入!A:V,8,FALSE)&amp;";"&amp;VLOOKUP(B526,菜品输入!A:V,7,FALSE)&amp;","&amp;VLOOKUP(B526,菜品输入!A:V,8,FALSE)</f>
        <v>101010,5;102010,5;103010,5;104010,5;105010,5</v>
      </c>
    </row>
    <row r="527" spans="1:10">
      <c r="A527">
        <v>526</v>
      </c>
      <c r="B527">
        <f t="shared" si="32"/>
        <v>44</v>
      </c>
      <c r="C527">
        <f t="shared" ref="C527:C590" si="34">C515</f>
        <v>2</v>
      </c>
      <c r="D527">
        <f t="shared" si="33"/>
        <v>4</v>
      </c>
      <c r="E527" t="str">
        <f>IF(C527=1,VLOOKUP(B527,数据导入!$B:$F,2,FALSE)&amp;","&amp;VLOOKUP(B527,数据导入!$B:$F,3,FALSE)*$D527,VLOOKUP(B527,数据导入!$I:$M,2,FALSE)&amp;","&amp;VLOOKUP(B527,数据导入!$I:$M,3,FALSE)*$D527)</f>
        <v>31006,88</v>
      </c>
      <c r="F527">
        <f>IF(D527=1,VLOOKUP(C527,数据导入!$B:$F,4,FALSE)*$D527,VLOOKUP(C527,数据导入!$I:$M,4,FALSE)*$D527)</f>
        <v>640</v>
      </c>
      <c r="G527">
        <f>IF(E527=1,VLOOKUP(D527,数据导入!$B:$F,5,FALSE)*$D527,VLOOKUP(D527,数据导入!$I:$M,5,FALSE)*$D527)</f>
        <v>40</v>
      </c>
      <c r="H527">
        <f>VLOOKUP(B527,菜品数据!$H:$I,2,FALSE)</f>
        <v>4</v>
      </c>
      <c r="I527" t="str">
        <f>VLOOKUP(D527,数据导入!$P$3:$Q$9,2,FALSE)</f>
        <v>3,4</v>
      </c>
      <c r="J527" t="str">
        <f>VLOOKUP(B527,菜品输入!A:V,3,FALSE)&amp;","&amp;VLOOKUP(B527,菜品输入!A:V,8,FALSE)&amp;";"&amp;VLOOKUP(B527,菜品输入!A:V,4,FALSE)&amp;","&amp;VLOOKUP(B527,菜品输入!A:V,8,FALSE)&amp;";"&amp;VLOOKUP(B527,菜品输入!A:V,5,FALSE)&amp;","&amp;VLOOKUP(B527,菜品输入!A:V,8,FALSE)&amp;";"&amp;VLOOKUP(B527,菜品输入!A:V,6,FALSE)&amp;","&amp;VLOOKUP(B527,菜品输入!A:V,8,FALSE)&amp;";"&amp;VLOOKUP(B527,菜品输入!A:V,7,FALSE)&amp;","&amp;VLOOKUP(B527,菜品输入!A:V,8,FALSE)</f>
        <v>101010,5;102010,5;103010,5;104010,5;105010,5</v>
      </c>
    </row>
    <row r="528" spans="1:10">
      <c r="A528">
        <v>527</v>
      </c>
      <c r="B528">
        <f t="shared" si="32"/>
        <v>44</v>
      </c>
      <c r="C528">
        <f t="shared" si="34"/>
        <v>2</v>
      </c>
      <c r="D528">
        <f t="shared" si="33"/>
        <v>5</v>
      </c>
      <c r="E528" t="str">
        <f>IF(C528=1,VLOOKUP(B528,数据导入!$B:$F,2,FALSE)&amp;","&amp;VLOOKUP(B528,数据导入!$B:$F,3,FALSE)*$D528,VLOOKUP(B528,数据导入!$I:$M,2,FALSE)&amp;","&amp;VLOOKUP(B528,数据导入!$I:$M,3,FALSE)*$D528)</f>
        <v>31006,110</v>
      </c>
      <c r="F528">
        <f>IF(D528=1,VLOOKUP(C528,数据导入!$B:$F,4,FALSE)*$D528,VLOOKUP(C528,数据导入!$I:$M,4,FALSE)*$D528)</f>
        <v>800</v>
      </c>
      <c r="G528">
        <f>IF(E528=1,VLOOKUP(D528,数据导入!$B:$F,5,FALSE)*$D528,VLOOKUP(D528,数据导入!$I:$M,5,FALSE)*$D528)</f>
        <v>50</v>
      </c>
      <c r="H528">
        <f>VLOOKUP(B528,菜品数据!$H:$I,2,FALSE)</f>
        <v>4</v>
      </c>
      <c r="I528" t="str">
        <f>VLOOKUP(D528,数据导入!$P$3:$Q$9,2,FALSE)</f>
        <v>4,5</v>
      </c>
      <c r="J528" t="str">
        <f>VLOOKUP(B528,菜品输入!A:V,3,FALSE)&amp;","&amp;VLOOKUP(B528,菜品输入!A:V,8,FALSE)&amp;";"&amp;VLOOKUP(B528,菜品输入!A:V,4,FALSE)&amp;","&amp;VLOOKUP(B528,菜品输入!A:V,8,FALSE)&amp;";"&amp;VLOOKUP(B528,菜品输入!A:V,5,FALSE)&amp;","&amp;VLOOKUP(B528,菜品输入!A:V,8,FALSE)&amp;";"&amp;VLOOKUP(B528,菜品输入!A:V,6,FALSE)&amp;","&amp;VLOOKUP(B528,菜品输入!A:V,8,FALSE)&amp;";"&amp;VLOOKUP(B528,菜品输入!A:V,7,FALSE)&amp;","&amp;VLOOKUP(B528,菜品输入!A:V,8,FALSE)</f>
        <v>101010,5;102010,5;103010,5;104010,5;105010,5</v>
      </c>
    </row>
    <row r="529" spans="1:10">
      <c r="A529">
        <v>528</v>
      </c>
      <c r="B529">
        <f t="shared" ref="B529:B560" si="35">B517+1</f>
        <v>44</v>
      </c>
      <c r="C529">
        <f t="shared" si="34"/>
        <v>2</v>
      </c>
      <c r="D529">
        <f t="shared" si="33"/>
        <v>6</v>
      </c>
      <c r="E529" t="str">
        <f>IF(C529=1,VLOOKUP(B529,数据导入!$B:$F,2,FALSE)&amp;","&amp;VLOOKUP(B529,数据导入!$B:$F,3,FALSE)*$D529,VLOOKUP(B529,数据导入!$I:$M,2,FALSE)&amp;","&amp;VLOOKUP(B529,数据导入!$I:$M,3,FALSE)*$D529)</f>
        <v>31006,132</v>
      </c>
      <c r="F529">
        <f>IF(D529=1,VLOOKUP(C529,数据导入!$B:$F,4,FALSE)*$D529,VLOOKUP(C529,数据导入!$I:$M,4,FALSE)*$D529)</f>
        <v>960</v>
      </c>
      <c r="G529">
        <f>IF(E529=1,VLOOKUP(D529,数据导入!$B:$F,5,FALSE)*$D529,VLOOKUP(D529,数据导入!$I:$M,5,FALSE)*$D529)</f>
        <v>60</v>
      </c>
      <c r="H529">
        <f>VLOOKUP(B529,菜品数据!$H:$I,2,FALSE)</f>
        <v>4</v>
      </c>
      <c r="I529" t="str">
        <f>VLOOKUP(D529,数据导入!$P$3:$Q$9,2,FALSE)</f>
        <v>5,6</v>
      </c>
      <c r="J529" t="str">
        <f>VLOOKUP(B529,菜品输入!A:V,3,FALSE)&amp;","&amp;VLOOKUP(B529,菜品输入!A:V,8,FALSE)&amp;";"&amp;VLOOKUP(B529,菜品输入!A:V,4,FALSE)&amp;","&amp;VLOOKUP(B529,菜品输入!A:V,8,FALSE)&amp;";"&amp;VLOOKUP(B529,菜品输入!A:V,5,FALSE)&amp;","&amp;VLOOKUP(B529,菜品输入!A:V,8,FALSE)&amp;";"&amp;VLOOKUP(B529,菜品输入!A:V,6,FALSE)&amp;","&amp;VLOOKUP(B529,菜品输入!A:V,8,FALSE)&amp;";"&amp;VLOOKUP(B529,菜品输入!A:V,7,FALSE)&amp;","&amp;VLOOKUP(B529,菜品输入!A:V,8,FALSE)</f>
        <v>101010,5;102010,5;103010,5;104010,5;105010,5</v>
      </c>
    </row>
    <row r="530" spans="1:10">
      <c r="A530">
        <v>529</v>
      </c>
      <c r="B530">
        <f t="shared" si="35"/>
        <v>45</v>
      </c>
      <c r="C530">
        <f t="shared" si="34"/>
        <v>1</v>
      </c>
      <c r="D530">
        <f t="shared" si="33"/>
        <v>1</v>
      </c>
      <c r="E530" t="str">
        <f>IF(C530=1,VLOOKUP(B530,数据导入!$B:$F,2,FALSE)&amp;","&amp;VLOOKUP(B530,数据导入!$B:$F,3,FALSE)*$D530,VLOOKUP(B530,数据导入!$I:$M,2,FALSE)&amp;","&amp;VLOOKUP(B530,数据导入!$I:$M,3,FALSE)*$D530)</f>
        <v>30006,23</v>
      </c>
      <c r="F530">
        <f>IF(D530=1,VLOOKUP(C530,数据导入!$B:$F,4,FALSE)*$D530,VLOOKUP(C530,数据导入!$I:$M,4,FALSE)*$D530)</f>
        <v>70</v>
      </c>
      <c r="G530">
        <f>IF(E530=1,VLOOKUP(D530,数据导入!$B:$F,5,FALSE)*$D530,VLOOKUP(D530,数据导入!$I:$M,5,FALSE)*$D530)</f>
        <v>5</v>
      </c>
      <c r="H530">
        <f>VLOOKUP(B530,菜品数据!$H:$I,2,FALSE)</f>
        <v>4</v>
      </c>
      <c r="I530">
        <f>VLOOKUP(D530,数据导入!$P$3:$Q$9,2,FALSE)</f>
        <v>1</v>
      </c>
      <c r="J530" t="str">
        <f>VLOOKUP(B530,菜品输入!A:V,3,FALSE)&amp;","&amp;VLOOKUP(B530,菜品输入!A:V,8,FALSE)&amp;";"&amp;VLOOKUP(B530,菜品输入!A:V,4,FALSE)&amp;","&amp;VLOOKUP(B530,菜品输入!A:V,8,FALSE)&amp;";"&amp;VLOOKUP(B530,菜品输入!A:V,5,FALSE)&amp;","&amp;VLOOKUP(B530,菜品输入!A:V,8,FALSE)&amp;";"&amp;VLOOKUP(B530,菜品输入!A:V,6,FALSE)&amp;","&amp;VLOOKUP(B530,菜品输入!A:V,8,FALSE)&amp;";"&amp;VLOOKUP(B530,菜品输入!A:V,7,FALSE)&amp;","&amp;VLOOKUP(B530,菜品输入!A:V,8,FALSE)</f>
        <v>101010,5;102010,5;103010,5;104010,5;105010,5</v>
      </c>
    </row>
    <row r="531" spans="1:10">
      <c r="A531">
        <v>530</v>
      </c>
      <c r="B531">
        <f t="shared" si="35"/>
        <v>45</v>
      </c>
      <c r="C531">
        <f t="shared" si="34"/>
        <v>1</v>
      </c>
      <c r="D531">
        <f t="shared" si="33"/>
        <v>2</v>
      </c>
      <c r="E531" t="str">
        <f>IF(C531=1,VLOOKUP(B531,数据导入!$B:$F,2,FALSE)&amp;","&amp;VLOOKUP(B531,数据导入!$B:$F,3,FALSE)*$D531,VLOOKUP(B531,数据导入!$I:$M,2,FALSE)&amp;","&amp;VLOOKUP(B531,数据导入!$I:$M,3,FALSE)*$D531)</f>
        <v>30006,46</v>
      </c>
      <c r="F531">
        <f>IF(D531=1,VLOOKUP(C531,数据导入!$B:$F,4,FALSE)*$D531,VLOOKUP(C531,数据导入!$I:$M,4,FALSE)*$D531)</f>
        <v>140</v>
      </c>
      <c r="G531">
        <f>IF(E531=1,VLOOKUP(D531,数据导入!$B:$F,5,FALSE)*$D531,VLOOKUP(D531,数据导入!$I:$M,5,FALSE)*$D531)</f>
        <v>10</v>
      </c>
      <c r="H531">
        <f>VLOOKUP(B531,菜品数据!$H:$I,2,FALSE)</f>
        <v>4</v>
      </c>
      <c r="I531" t="str">
        <f>VLOOKUP(D531,数据导入!$P$3:$Q$9,2,FALSE)</f>
        <v>1,2</v>
      </c>
      <c r="J531" t="str">
        <f>VLOOKUP(B531,菜品输入!A:V,3,FALSE)&amp;","&amp;VLOOKUP(B531,菜品输入!A:V,8,FALSE)&amp;";"&amp;VLOOKUP(B531,菜品输入!A:V,4,FALSE)&amp;","&amp;VLOOKUP(B531,菜品输入!A:V,8,FALSE)&amp;";"&amp;VLOOKUP(B531,菜品输入!A:V,5,FALSE)&amp;","&amp;VLOOKUP(B531,菜品输入!A:V,8,FALSE)&amp;";"&amp;VLOOKUP(B531,菜品输入!A:V,6,FALSE)&amp;","&amp;VLOOKUP(B531,菜品输入!A:V,8,FALSE)&amp;";"&amp;VLOOKUP(B531,菜品输入!A:V,7,FALSE)&amp;","&amp;VLOOKUP(B531,菜品输入!A:V,8,FALSE)</f>
        <v>101010,5;102010,5;103010,5;104010,5;105010,5</v>
      </c>
    </row>
    <row r="532" spans="1:10">
      <c r="A532">
        <v>531</v>
      </c>
      <c r="B532">
        <f t="shared" si="35"/>
        <v>45</v>
      </c>
      <c r="C532">
        <f t="shared" si="34"/>
        <v>1</v>
      </c>
      <c r="D532">
        <f t="shared" si="33"/>
        <v>3</v>
      </c>
      <c r="E532" t="str">
        <f>IF(C532=1,VLOOKUP(B532,数据导入!$B:$F,2,FALSE)&amp;","&amp;VLOOKUP(B532,数据导入!$B:$F,3,FALSE)*$D532,VLOOKUP(B532,数据导入!$I:$M,2,FALSE)&amp;","&amp;VLOOKUP(B532,数据导入!$I:$M,3,FALSE)*$D532)</f>
        <v>30006,69</v>
      </c>
      <c r="F532">
        <f>IF(D532=1,VLOOKUP(C532,数据导入!$B:$F,4,FALSE)*$D532,VLOOKUP(C532,数据导入!$I:$M,4,FALSE)*$D532)</f>
        <v>210</v>
      </c>
      <c r="G532">
        <f>IF(E532=1,VLOOKUP(D532,数据导入!$B:$F,5,FALSE)*$D532,VLOOKUP(D532,数据导入!$I:$M,5,FALSE)*$D532)</f>
        <v>30</v>
      </c>
      <c r="H532">
        <f>VLOOKUP(B532,菜品数据!$H:$I,2,FALSE)</f>
        <v>4</v>
      </c>
      <c r="I532" t="str">
        <f>VLOOKUP(D532,数据导入!$P$3:$Q$9,2,FALSE)</f>
        <v>2,3</v>
      </c>
      <c r="J532" t="str">
        <f>VLOOKUP(B532,菜品输入!A:V,3,FALSE)&amp;","&amp;VLOOKUP(B532,菜品输入!A:V,8,FALSE)&amp;";"&amp;VLOOKUP(B532,菜品输入!A:V,4,FALSE)&amp;","&amp;VLOOKUP(B532,菜品输入!A:V,8,FALSE)&amp;";"&amp;VLOOKUP(B532,菜品输入!A:V,5,FALSE)&amp;","&amp;VLOOKUP(B532,菜品输入!A:V,8,FALSE)&amp;";"&amp;VLOOKUP(B532,菜品输入!A:V,6,FALSE)&amp;","&amp;VLOOKUP(B532,菜品输入!A:V,8,FALSE)&amp;";"&amp;VLOOKUP(B532,菜品输入!A:V,7,FALSE)&amp;","&amp;VLOOKUP(B532,菜品输入!A:V,8,FALSE)</f>
        <v>101010,5;102010,5;103010,5;104010,5;105010,5</v>
      </c>
    </row>
    <row r="533" spans="1:10">
      <c r="A533">
        <v>532</v>
      </c>
      <c r="B533">
        <f t="shared" si="35"/>
        <v>45</v>
      </c>
      <c r="C533">
        <f t="shared" si="34"/>
        <v>1</v>
      </c>
      <c r="D533">
        <f t="shared" si="33"/>
        <v>4</v>
      </c>
      <c r="E533" t="str">
        <f>IF(C533=1,VLOOKUP(B533,数据导入!$B:$F,2,FALSE)&amp;","&amp;VLOOKUP(B533,数据导入!$B:$F,3,FALSE)*$D533,VLOOKUP(B533,数据导入!$I:$M,2,FALSE)&amp;","&amp;VLOOKUP(B533,数据导入!$I:$M,3,FALSE)*$D533)</f>
        <v>30006,92</v>
      </c>
      <c r="F533">
        <f>IF(D533=1,VLOOKUP(C533,数据导入!$B:$F,4,FALSE)*$D533,VLOOKUP(C533,数据导入!$I:$M,4,FALSE)*$D533)</f>
        <v>280</v>
      </c>
      <c r="G533">
        <f>IF(E533=1,VLOOKUP(D533,数据导入!$B:$F,5,FALSE)*$D533,VLOOKUP(D533,数据导入!$I:$M,5,FALSE)*$D533)</f>
        <v>40</v>
      </c>
      <c r="H533">
        <f>VLOOKUP(B533,菜品数据!$H:$I,2,FALSE)</f>
        <v>4</v>
      </c>
      <c r="I533" t="str">
        <f>VLOOKUP(D533,数据导入!$P$3:$Q$9,2,FALSE)</f>
        <v>3,4</v>
      </c>
      <c r="J533" t="str">
        <f>VLOOKUP(B533,菜品输入!A:V,3,FALSE)&amp;","&amp;VLOOKUP(B533,菜品输入!A:V,8,FALSE)&amp;";"&amp;VLOOKUP(B533,菜品输入!A:V,4,FALSE)&amp;","&amp;VLOOKUP(B533,菜品输入!A:V,8,FALSE)&amp;";"&amp;VLOOKUP(B533,菜品输入!A:V,5,FALSE)&amp;","&amp;VLOOKUP(B533,菜品输入!A:V,8,FALSE)&amp;";"&amp;VLOOKUP(B533,菜品输入!A:V,6,FALSE)&amp;","&amp;VLOOKUP(B533,菜品输入!A:V,8,FALSE)&amp;";"&amp;VLOOKUP(B533,菜品输入!A:V,7,FALSE)&amp;","&amp;VLOOKUP(B533,菜品输入!A:V,8,FALSE)</f>
        <v>101010,5;102010,5;103010,5;104010,5;105010,5</v>
      </c>
    </row>
    <row r="534" spans="1:10">
      <c r="A534">
        <v>533</v>
      </c>
      <c r="B534">
        <f t="shared" si="35"/>
        <v>45</v>
      </c>
      <c r="C534">
        <f t="shared" si="34"/>
        <v>1</v>
      </c>
      <c r="D534">
        <f t="shared" si="33"/>
        <v>5</v>
      </c>
      <c r="E534" t="str">
        <f>IF(C534=1,VLOOKUP(B534,数据导入!$B:$F,2,FALSE)&amp;","&amp;VLOOKUP(B534,数据导入!$B:$F,3,FALSE)*$D534,VLOOKUP(B534,数据导入!$I:$M,2,FALSE)&amp;","&amp;VLOOKUP(B534,数据导入!$I:$M,3,FALSE)*$D534)</f>
        <v>30006,115</v>
      </c>
      <c r="F534">
        <f>IF(D534=1,VLOOKUP(C534,数据导入!$B:$F,4,FALSE)*$D534,VLOOKUP(C534,数据导入!$I:$M,4,FALSE)*$D534)</f>
        <v>350</v>
      </c>
      <c r="G534">
        <f>IF(E534=1,VLOOKUP(D534,数据导入!$B:$F,5,FALSE)*$D534,VLOOKUP(D534,数据导入!$I:$M,5,FALSE)*$D534)</f>
        <v>50</v>
      </c>
      <c r="H534">
        <f>VLOOKUP(B534,菜品数据!$H:$I,2,FALSE)</f>
        <v>4</v>
      </c>
      <c r="I534" t="str">
        <f>VLOOKUP(D534,数据导入!$P$3:$Q$9,2,FALSE)</f>
        <v>4,5</v>
      </c>
      <c r="J534" t="str">
        <f>VLOOKUP(B534,菜品输入!A:V,3,FALSE)&amp;","&amp;VLOOKUP(B534,菜品输入!A:V,8,FALSE)&amp;";"&amp;VLOOKUP(B534,菜品输入!A:V,4,FALSE)&amp;","&amp;VLOOKUP(B534,菜品输入!A:V,8,FALSE)&amp;";"&amp;VLOOKUP(B534,菜品输入!A:V,5,FALSE)&amp;","&amp;VLOOKUP(B534,菜品输入!A:V,8,FALSE)&amp;";"&amp;VLOOKUP(B534,菜品输入!A:V,6,FALSE)&amp;","&amp;VLOOKUP(B534,菜品输入!A:V,8,FALSE)&amp;";"&amp;VLOOKUP(B534,菜品输入!A:V,7,FALSE)&amp;","&amp;VLOOKUP(B534,菜品输入!A:V,8,FALSE)</f>
        <v>101010,5;102010,5;103010,5;104010,5;105010,5</v>
      </c>
    </row>
    <row r="535" spans="1:10">
      <c r="A535">
        <v>534</v>
      </c>
      <c r="B535">
        <f t="shared" si="35"/>
        <v>45</v>
      </c>
      <c r="C535">
        <f t="shared" si="34"/>
        <v>1</v>
      </c>
      <c r="D535">
        <f t="shared" si="33"/>
        <v>6</v>
      </c>
      <c r="E535" t="str">
        <f>IF(C535=1,VLOOKUP(B535,数据导入!$B:$F,2,FALSE)&amp;","&amp;VLOOKUP(B535,数据导入!$B:$F,3,FALSE)*$D535,VLOOKUP(B535,数据导入!$I:$M,2,FALSE)&amp;","&amp;VLOOKUP(B535,数据导入!$I:$M,3,FALSE)*$D535)</f>
        <v>30006,138</v>
      </c>
      <c r="F535">
        <f>IF(D535=1,VLOOKUP(C535,数据导入!$B:$F,4,FALSE)*$D535,VLOOKUP(C535,数据导入!$I:$M,4,FALSE)*$D535)</f>
        <v>420</v>
      </c>
      <c r="G535">
        <f>IF(E535=1,VLOOKUP(D535,数据导入!$B:$F,5,FALSE)*$D535,VLOOKUP(D535,数据导入!$I:$M,5,FALSE)*$D535)</f>
        <v>60</v>
      </c>
      <c r="H535">
        <f>VLOOKUP(B535,菜品数据!$H:$I,2,FALSE)</f>
        <v>4</v>
      </c>
      <c r="I535" t="str">
        <f>VLOOKUP(D535,数据导入!$P$3:$Q$9,2,FALSE)</f>
        <v>5,6</v>
      </c>
      <c r="J535" t="str">
        <f>VLOOKUP(B535,菜品输入!A:V,3,FALSE)&amp;","&amp;VLOOKUP(B535,菜品输入!A:V,8,FALSE)&amp;";"&amp;VLOOKUP(B535,菜品输入!A:V,4,FALSE)&amp;","&amp;VLOOKUP(B535,菜品输入!A:V,8,FALSE)&amp;";"&amp;VLOOKUP(B535,菜品输入!A:V,5,FALSE)&amp;","&amp;VLOOKUP(B535,菜品输入!A:V,8,FALSE)&amp;";"&amp;VLOOKUP(B535,菜品输入!A:V,6,FALSE)&amp;","&amp;VLOOKUP(B535,菜品输入!A:V,8,FALSE)&amp;";"&amp;VLOOKUP(B535,菜品输入!A:V,7,FALSE)&amp;","&amp;VLOOKUP(B535,菜品输入!A:V,8,FALSE)</f>
        <v>101010,5;102010,5;103010,5;104010,5;105010,5</v>
      </c>
    </row>
    <row r="536" spans="1:10">
      <c r="A536">
        <v>535</v>
      </c>
      <c r="B536">
        <f t="shared" si="35"/>
        <v>45</v>
      </c>
      <c r="C536">
        <f t="shared" si="34"/>
        <v>2</v>
      </c>
      <c r="D536">
        <f t="shared" si="33"/>
        <v>1</v>
      </c>
      <c r="E536" t="str">
        <f>IF(C536=1,VLOOKUP(B536,数据导入!$B:$F,2,FALSE)&amp;","&amp;VLOOKUP(B536,数据导入!$B:$F,3,FALSE)*$D536,VLOOKUP(B536,数据导入!$I:$M,2,FALSE)&amp;","&amp;VLOOKUP(B536,数据导入!$I:$M,3,FALSE)*$D536)</f>
        <v>31006,23</v>
      </c>
      <c r="F536">
        <f>IF(D536=1,VLOOKUP(C536,数据导入!$B:$F,4,FALSE)*$D536,VLOOKUP(C536,数据导入!$I:$M,4,FALSE)*$D536)</f>
        <v>160</v>
      </c>
      <c r="G536">
        <f>IF(E536=1,VLOOKUP(D536,数据导入!$B:$F,5,FALSE)*$D536,VLOOKUP(D536,数据导入!$I:$M,5,FALSE)*$D536)</f>
        <v>5</v>
      </c>
      <c r="H536">
        <f>VLOOKUP(B536,菜品数据!$H:$I,2,FALSE)</f>
        <v>4</v>
      </c>
      <c r="I536">
        <f>VLOOKUP(D536,数据导入!$P$3:$Q$9,2,FALSE)</f>
        <v>1</v>
      </c>
      <c r="J536" t="str">
        <f>VLOOKUP(B536,菜品输入!A:V,3,FALSE)&amp;","&amp;VLOOKUP(B536,菜品输入!A:V,8,FALSE)&amp;";"&amp;VLOOKUP(B536,菜品输入!A:V,4,FALSE)&amp;","&amp;VLOOKUP(B536,菜品输入!A:V,8,FALSE)&amp;";"&amp;VLOOKUP(B536,菜品输入!A:V,5,FALSE)&amp;","&amp;VLOOKUP(B536,菜品输入!A:V,8,FALSE)&amp;";"&amp;VLOOKUP(B536,菜品输入!A:V,6,FALSE)&amp;","&amp;VLOOKUP(B536,菜品输入!A:V,8,FALSE)&amp;";"&amp;VLOOKUP(B536,菜品输入!A:V,7,FALSE)&amp;","&amp;VLOOKUP(B536,菜品输入!A:V,8,FALSE)</f>
        <v>101010,5;102010,5;103010,5;104010,5;105010,5</v>
      </c>
    </row>
    <row r="537" spans="1:10">
      <c r="A537">
        <v>536</v>
      </c>
      <c r="B537">
        <f t="shared" si="35"/>
        <v>45</v>
      </c>
      <c r="C537">
        <f t="shared" si="34"/>
        <v>2</v>
      </c>
      <c r="D537">
        <f t="shared" si="33"/>
        <v>2</v>
      </c>
      <c r="E537" t="str">
        <f>IF(C537=1,VLOOKUP(B537,数据导入!$B:$F,2,FALSE)&amp;","&amp;VLOOKUP(B537,数据导入!$B:$F,3,FALSE)*$D537,VLOOKUP(B537,数据导入!$I:$M,2,FALSE)&amp;","&amp;VLOOKUP(B537,数据导入!$I:$M,3,FALSE)*$D537)</f>
        <v>31006,46</v>
      </c>
      <c r="F537">
        <f>IF(D537=1,VLOOKUP(C537,数据导入!$B:$F,4,FALSE)*$D537,VLOOKUP(C537,数据导入!$I:$M,4,FALSE)*$D537)</f>
        <v>320</v>
      </c>
      <c r="G537">
        <f>IF(E537=1,VLOOKUP(D537,数据导入!$B:$F,5,FALSE)*$D537,VLOOKUP(D537,数据导入!$I:$M,5,FALSE)*$D537)</f>
        <v>10</v>
      </c>
      <c r="H537">
        <f>VLOOKUP(B537,菜品数据!$H:$I,2,FALSE)</f>
        <v>4</v>
      </c>
      <c r="I537" t="str">
        <f>VLOOKUP(D537,数据导入!$P$3:$Q$9,2,FALSE)</f>
        <v>1,2</v>
      </c>
      <c r="J537" t="str">
        <f>VLOOKUP(B537,菜品输入!A:V,3,FALSE)&amp;","&amp;VLOOKUP(B537,菜品输入!A:V,8,FALSE)&amp;";"&amp;VLOOKUP(B537,菜品输入!A:V,4,FALSE)&amp;","&amp;VLOOKUP(B537,菜品输入!A:V,8,FALSE)&amp;";"&amp;VLOOKUP(B537,菜品输入!A:V,5,FALSE)&amp;","&amp;VLOOKUP(B537,菜品输入!A:V,8,FALSE)&amp;";"&amp;VLOOKUP(B537,菜品输入!A:V,6,FALSE)&amp;","&amp;VLOOKUP(B537,菜品输入!A:V,8,FALSE)&amp;";"&amp;VLOOKUP(B537,菜品输入!A:V,7,FALSE)&amp;","&amp;VLOOKUP(B537,菜品输入!A:V,8,FALSE)</f>
        <v>101010,5;102010,5;103010,5;104010,5;105010,5</v>
      </c>
    </row>
    <row r="538" spans="1:10">
      <c r="A538">
        <v>537</v>
      </c>
      <c r="B538">
        <f t="shared" si="35"/>
        <v>45</v>
      </c>
      <c r="C538">
        <f t="shared" si="34"/>
        <v>2</v>
      </c>
      <c r="D538">
        <f t="shared" si="33"/>
        <v>3</v>
      </c>
      <c r="E538" t="str">
        <f>IF(C538=1,VLOOKUP(B538,数据导入!$B:$F,2,FALSE)&amp;","&amp;VLOOKUP(B538,数据导入!$B:$F,3,FALSE)*$D538,VLOOKUP(B538,数据导入!$I:$M,2,FALSE)&amp;","&amp;VLOOKUP(B538,数据导入!$I:$M,3,FALSE)*$D538)</f>
        <v>31006,69</v>
      </c>
      <c r="F538">
        <f>IF(D538=1,VLOOKUP(C538,数据导入!$B:$F,4,FALSE)*$D538,VLOOKUP(C538,数据导入!$I:$M,4,FALSE)*$D538)</f>
        <v>480</v>
      </c>
      <c r="G538">
        <f>IF(E538=1,VLOOKUP(D538,数据导入!$B:$F,5,FALSE)*$D538,VLOOKUP(D538,数据导入!$I:$M,5,FALSE)*$D538)</f>
        <v>30</v>
      </c>
      <c r="H538">
        <f>VLOOKUP(B538,菜品数据!$H:$I,2,FALSE)</f>
        <v>4</v>
      </c>
      <c r="I538" t="str">
        <f>VLOOKUP(D538,数据导入!$P$3:$Q$9,2,FALSE)</f>
        <v>2,3</v>
      </c>
      <c r="J538" t="str">
        <f>VLOOKUP(B538,菜品输入!A:V,3,FALSE)&amp;","&amp;VLOOKUP(B538,菜品输入!A:V,8,FALSE)&amp;";"&amp;VLOOKUP(B538,菜品输入!A:V,4,FALSE)&amp;","&amp;VLOOKUP(B538,菜品输入!A:V,8,FALSE)&amp;";"&amp;VLOOKUP(B538,菜品输入!A:V,5,FALSE)&amp;","&amp;VLOOKUP(B538,菜品输入!A:V,8,FALSE)&amp;";"&amp;VLOOKUP(B538,菜品输入!A:V,6,FALSE)&amp;","&amp;VLOOKUP(B538,菜品输入!A:V,8,FALSE)&amp;";"&amp;VLOOKUP(B538,菜品输入!A:V,7,FALSE)&amp;","&amp;VLOOKUP(B538,菜品输入!A:V,8,FALSE)</f>
        <v>101010,5;102010,5;103010,5;104010,5;105010,5</v>
      </c>
    </row>
    <row r="539" spans="1:10">
      <c r="A539">
        <v>538</v>
      </c>
      <c r="B539">
        <f t="shared" si="35"/>
        <v>45</v>
      </c>
      <c r="C539">
        <f t="shared" si="34"/>
        <v>2</v>
      </c>
      <c r="D539">
        <f t="shared" si="33"/>
        <v>4</v>
      </c>
      <c r="E539" t="str">
        <f>IF(C539=1,VLOOKUP(B539,数据导入!$B:$F,2,FALSE)&amp;","&amp;VLOOKUP(B539,数据导入!$B:$F,3,FALSE)*$D539,VLOOKUP(B539,数据导入!$I:$M,2,FALSE)&amp;","&amp;VLOOKUP(B539,数据导入!$I:$M,3,FALSE)*$D539)</f>
        <v>31006,92</v>
      </c>
      <c r="F539">
        <f>IF(D539=1,VLOOKUP(C539,数据导入!$B:$F,4,FALSE)*$D539,VLOOKUP(C539,数据导入!$I:$M,4,FALSE)*$D539)</f>
        <v>640</v>
      </c>
      <c r="G539">
        <f>IF(E539=1,VLOOKUP(D539,数据导入!$B:$F,5,FALSE)*$D539,VLOOKUP(D539,数据导入!$I:$M,5,FALSE)*$D539)</f>
        <v>40</v>
      </c>
      <c r="H539">
        <f>VLOOKUP(B539,菜品数据!$H:$I,2,FALSE)</f>
        <v>4</v>
      </c>
      <c r="I539" t="str">
        <f>VLOOKUP(D539,数据导入!$P$3:$Q$9,2,FALSE)</f>
        <v>3,4</v>
      </c>
      <c r="J539" t="str">
        <f>VLOOKUP(B539,菜品输入!A:V,3,FALSE)&amp;","&amp;VLOOKUP(B539,菜品输入!A:V,8,FALSE)&amp;";"&amp;VLOOKUP(B539,菜品输入!A:V,4,FALSE)&amp;","&amp;VLOOKUP(B539,菜品输入!A:V,8,FALSE)&amp;";"&amp;VLOOKUP(B539,菜品输入!A:V,5,FALSE)&amp;","&amp;VLOOKUP(B539,菜品输入!A:V,8,FALSE)&amp;";"&amp;VLOOKUP(B539,菜品输入!A:V,6,FALSE)&amp;","&amp;VLOOKUP(B539,菜品输入!A:V,8,FALSE)&amp;";"&amp;VLOOKUP(B539,菜品输入!A:V,7,FALSE)&amp;","&amp;VLOOKUP(B539,菜品输入!A:V,8,FALSE)</f>
        <v>101010,5;102010,5;103010,5;104010,5;105010,5</v>
      </c>
    </row>
    <row r="540" spans="1:10">
      <c r="A540">
        <v>539</v>
      </c>
      <c r="B540">
        <f t="shared" si="35"/>
        <v>45</v>
      </c>
      <c r="C540">
        <f t="shared" si="34"/>
        <v>2</v>
      </c>
      <c r="D540">
        <f t="shared" si="33"/>
        <v>5</v>
      </c>
      <c r="E540" t="str">
        <f>IF(C540=1,VLOOKUP(B540,数据导入!$B:$F,2,FALSE)&amp;","&amp;VLOOKUP(B540,数据导入!$B:$F,3,FALSE)*$D540,VLOOKUP(B540,数据导入!$I:$M,2,FALSE)&amp;","&amp;VLOOKUP(B540,数据导入!$I:$M,3,FALSE)*$D540)</f>
        <v>31006,115</v>
      </c>
      <c r="F540">
        <f>IF(D540=1,VLOOKUP(C540,数据导入!$B:$F,4,FALSE)*$D540,VLOOKUP(C540,数据导入!$I:$M,4,FALSE)*$D540)</f>
        <v>800</v>
      </c>
      <c r="G540">
        <f>IF(E540=1,VLOOKUP(D540,数据导入!$B:$F,5,FALSE)*$D540,VLOOKUP(D540,数据导入!$I:$M,5,FALSE)*$D540)</f>
        <v>50</v>
      </c>
      <c r="H540">
        <f>VLOOKUP(B540,菜品数据!$H:$I,2,FALSE)</f>
        <v>4</v>
      </c>
      <c r="I540" t="str">
        <f>VLOOKUP(D540,数据导入!$P$3:$Q$9,2,FALSE)</f>
        <v>4,5</v>
      </c>
      <c r="J540" t="str">
        <f>VLOOKUP(B540,菜品输入!A:V,3,FALSE)&amp;","&amp;VLOOKUP(B540,菜品输入!A:V,8,FALSE)&amp;";"&amp;VLOOKUP(B540,菜品输入!A:V,4,FALSE)&amp;","&amp;VLOOKUP(B540,菜品输入!A:V,8,FALSE)&amp;";"&amp;VLOOKUP(B540,菜品输入!A:V,5,FALSE)&amp;","&amp;VLOOKUP(B540,菜品输入!A:V,8,FALSE)&amp;";"&amp;VLOOKUP(B540,菜品输入!A:V,6,FALSE)&amp;","&amp;VLOOKUP(B540,菜品输入!A:V,8,FALSE)&amp;";"&amp;VLOOKUP(B540,菜品输入!A:V,7,FALSE)&amp;","&amp;VLOOKUP(B540,菜品输入!A:V,8,FALSE)</f>
        <v>101010,5;102010,5;103010,5;104010,5;105010,5</v>
      </c>
    </row>
    <row r="541" spans="1:10">
      <c r="A541">
        <v>540</v>
      </c>
      <c r="B541">
        <f t="shared" si="35"/>
        <v>45</v>
      </c>
      <c r="C541">
        <f t="shared" si="34"/>
        <v>2</v>
      </c>
      <c r="D541">
        <f t="shared" si="33"/>
        <v>6</v>
      </c>
      <c r="E541" t="str">
        <f>IF(C541=1,VLOOKUP(B541,数据导入!$B:$F,2,FALSE)&amp;","&amp;VLOOKUP(B541,数据导入!$B:$F,3,FALSE)*$D541,VLOOKUP(B541,数据导入!$I:$M,2,FALSE)&amp;","&amp;VLOOKUP(B541,数据导入!$I:$M,3,FALSE)*$D541)</f>
        <v>31006,138</v>
      </c>
      <c r="F541">
        <f>IF(D541=1,VLOOKUP(C541,数据导入!$B:$F,4,FALSE)*$D541,VLOOKUP(C541,数据导入!$I:$M,4,FALSE)*$D541)</f>
        <v>960</v>
      </c>
      <c r="G541">
        <f>IF(E541=1,VLOOKUP(D541,数据导入!$B:$F,5,FALSE)*$D541,VLOOKUP(D541,数据导入!$I:$M,5,FALSE)*$D541)</f>
        <v>60</v>
      </c>
      <c r="H541">
        <f>VLOOKUP(B541,菜品数据!$H:$I,2,FALSE)</f>
        <v>4</v>
      </c>
      <c r="I541" t="str">
        <f>VLOOKUP(D541,数据导入!$P$3:$Q$9,2,FALSE)</f>
        <v>5,6</v>
      </c>
      <c r="J541" t="str">
        <f>VLOOKUP(B541,菜品输入!A:V,3,FALSE)&amp;","&amp;VLOOKUP(B541,菜品输入!A:V,8,FALSE)&amp;";"&amp;VLOOKUP(B541,菜品输入!A:V,4,FALSE)&amp;","&amp;VLOOKUP(B541,菜品输入!A:V,8,FALSE)&amp;";"&amp;VLOOKUP(B541,菜品输入!A:V,5,FALSE)&amp;","&amp;VLOOKUP(B541,菜品输入!A:V,8,FALSE)&amp;";"&amp;VLOOKUP(B541,菜品输入!A:V,6,FALSE)&amp;","&amp;VLOOKUP(B541,菜品输入!A:V,8,FALSE)&amp;";"&amp;VLOOKUP(B541,菜品输入!A:V,7,FALSE)&amp;","&amp;VLOOKUP(B541,菜品输入!A:V,8,FALSE)</f>
        <v>101010,5;102010,5;103010,5;104010,5;105010,5</v>
      </c>
    </row>
    <row r="542" spans="1:10">
      <c r="A542">
        <v>541</v>
      </c>
      <c r="B542">
        <f t="shared" si="35"/>
        <v>46</v>
      </c>
      <c r="C542">
        <f t="shared" si="34"/>
        <v>1</v>
      </c>
      <c r="D542">
        <f t="shared" si="33"/>
        <v>1</v>
      </c>
      <c r="E542" t="str">
        <f>IF(C542=1,VLOOKUP(B542,数据导入!$B:$F,2,FALSE)&amp;","&amp;VLOOKUP(B542,数据导入!$B:$F,3,FALSE)*$D542,VLOOKUP(B542,数据导入!$I:$M,2,FALSE)&amp;","&amp;VLOOKUP(B542,数据导入!$I:$M,3,FALSE)*$D542)</f>
        <v>30006,24</v>
      </c>
      <c r="F542">
        <f>IF(D542=1,VLOOKUP(C542,数据导入!$B:$F,4,FALSE)*$D542,VLOOKUP(C542,数据导入!$I:$M,4,FALSE)*$D542)</f>
        <v>70</v>
      </c>
      <c r="G542">
        <f>IF(E542=1,VLOOKUP(D542,数据导入!$B:$F,5,FALSE)*$D542,VLOOKUP(D542,数据导入!$I:$M,5,FALSE)*$D542)</f>
        <v>5</v>
      </c>
      <c r="H542">
        <f>VLOOKUP(B542,菜品数据!$H:$I,2,FALSE)</f>
        <v>4</v>
      </c>
      <c r="I542">
        <f>VLOOKUP(D542,数据导入!$P$3:$Q$9,2,FALSE)</f>
        <v>1</v>
      </c>
      <c r="J542" t="str">
        <f>VLOOKUP(B542,菜品输入!A:V,3,FALSE)&amp;","&amp;VLOOKUP(B542,菜品输入!A:V,8,FALSE)&amp;";"&amp;VLOOKUP(B542,菜品输入!A:V,4,FALSE)&amp;","&amp;VLOOKUP(B542,菜品输入!A:V,8,FALSE)&amp;";"&amp;VLOOKUP(B542,菜品输入!A:V,5,FALSE)&amp;","&amp;VLOOKUP(B542,菜品输入!A:V,8,FALSE)&amp;";"&amp;VLOOKUP(B542,菜品输入!A:V,6,FALSE)&amp;","&amp;VLOOKUP(B542,菜品输入!A:V,8,FALSE)&amp;";"&amp;VLOOKUP(B542,菜品输入!A:V,7,FALSE)&amp;","&amp;VLOOKUP(B542,菜品输入!A:V,8,FALSE)</f>
        <v>101010,5;102010,5;103010,5;104010,5;105010,5</v>
      </c>
    </row>
    <row r="543" spans="1:10">
      <c r="A543">
        <v>542</v>
      </c>
      <c r="B543">
        <f t="shared" si="35"/>
        <v>46</v>
      </c>
      <c r="C543">
        <f t="shared" si="34"/>
        <v>1</v>
      </c>
      <c r="D543">
        <f t="shared" si="33"/>
        <v>2</v>
      </c>
      <c r="E543" t="str">
        <f>IF(C543=1,VLOOKUP(B543,数据导入!$B:$F,2,FALSE)&amp;","&amp;VLOOKUP(B543,数据导入!$B:$F,3,FALSE)*$D543,VLOOKUP(B543,数据导入!$I:$M,2,FALSE)&amp;","&amp;VLOOKUP(B543,数据导入!$I:$M,3,FALSE)*$D543)</f>
        <v>30006,48</v>
      </c>
      <c r="F543">
        <f>IF(D543=1,VLOOKUP(C543,数据导入!$B:$F,4,FALSE)*$D543,VLOOKUP(C543,数据导入!$I:$M,4,FALSE)*$D543)</f>
        <v>140</v>
      </c>
      <c r="G543">
        <f>IF(E543=1,VLOOKUP(D543,数据导入!$B:$F,5,FALSE)*$D543,VLOOKUP(D543,数据导入!$I:$M,5,FALSE)*$D543)</f>
        <v>10</v>
      </c>
      <c r="H543">
        <f>VLOOKUP(B543,菜品数据!$H:$I,2,FALSE)</f>
        <v>4</v>
      </c>
      <c r="I543" t="str">
        <f>VLOOKUP(D543,数据导入!$P$3:$Q$9,2,FALSE)</f>
        <v>1,2</v>
      </c>
      <c r="J543" t="str">
        <f>VLOOKUP(B543,菜品输入!A:V,3,FALSE)&amp;","&amp;VLOOKUP(B543,菜品输入!A:V,8,FALSE)&amp;";"&amp;VLOOKUP(B543,菜品输入!A:V,4,FALSE)&amp;","&amp;VLOOKUP(B543,菜品输入!A:V,8,FALSE)&amp;";"&amp;VLOOKUP(B543,菜品输入!A:V,5,FALSE)&amp;","&amp;VLOOKUP(B543,菜品输入!A:V,8,FALSE)&amp;";"&amp;VLOOKUP(B543,菜品输入!A:V,6,FALSE)&amp;","&amp;VLOOKUP(B543,菜品输入!A:V,8,FALSE)&amp;";"&amp;VLOOKUP(B543,菜品输入!A:V,7,FALSE)&amp;","&amp;VLOOKUP(B543,菜品输入!A:V,8,FALSE)</f>
        <v>101010,5;102010,5;103010,5;104010,5;105010,5</v>
      </c>
    </row>
    <row r="544" spans="1:10">
      <c r="A544">
        <v>543</v>
      </c>
      <c r="B544">
        <f t="shared" si="35"/>
        <v>46</v>
      </c>
      <c r="C544">
        <f t="shared" si="34"/>
        <v>1</v>
      </c>
      <c r="D544">
        <f t="shared" si="33"/>
        <v>3</v>
      </c>
      <c r="E544" t="str">
        <f>IF(C544=1,VLOOKUP(B544,数据导入!$B:$F,2,FALSE)&amp;","&amp;VLOOKUP(B544,数据导入!$B:$F,3,FALSE)*$D544,VLOOKUP(B544,数据导入!$I:$M,2,FALSE)&amp;","&amp;VLOOKUP(B544,数据导入!$I:$M,3,FALSE)*$D544)</f>
        <v>30006,72</v>
      </c>
      <c r="F544">
        <f>IF(D544=1,VLOOKUP(C544,数据导入!$B:$F,4,FALSE)*$D544,VLOOKUP(C544,数据导入!$I:$M,4,FALSE)*$D544)</f>
        <v>210</v>
      </c>
      <c r="G544">
        <f>IF(E544=1,VLOOKUP(D544,数据导入!$B:$F,5,FALSE)*$D544,VLOOKUP(D544,数据导入!$I:$M,5,FALSE)*$D544)</f>
        <v>30</v>
      </c>
      <c r="H544">
        <f>VLOOKUP(B544,菜品数据!$H:$I,2,FALSE)</f>
        <v>4</v>
      </c>
      <c r="I544" t="str">
        <f>VLOOKUP(D544,数据导入!$P$3:$Q$9,2,FALSE)</f>
        <v>2,3</v>
      </c>
      <c r="J544" t="str">
        <f>VLOOKUP(B544,菜品输入!A:V,3,FALSE)&amp;","&amp;VLOOKUP(B544,菜品输入!A:V,8,FALSE)&amp;";"&amp;VLOOKUP(B544,菜品输入!A:V,4,FALSE)&amp;","&amp;VLOOKUP(B544,菜品输入!A:V,8,FALSE)&amp;";"&amp;VLOOKUP(B544,菜品输入!A:V,5,FALSE)&amp;","&amp;VLOOKUP(B544,菜品输入!A:V,8,FALSE)&amp;";"&amp;VLOOKUP(B544,菜品输入!A:V,6,FALSE)&amp;","&amp;VLOOKUP(B544,菜品输入!A:V,8,FALSE)&amp;";"&amp;VLOOKUP(B544,菜品输入!A:V,7,FALSE)&amp;","&amp;VLOOKUP(B544,菜品输入!A:V,8,FALSE)</f>
        <v>101010,5;102010,5;103010,5;104010,5;105010,5</v>
      </c>
    </row>
    <row r="545" spans="1:10">
      <c r="A545">
        <v>544</v>
      </c>
      <c r="B545">
        <f t="shared" si="35"/>
        <v>46</v>
      </c>
      <c r="C545">
        <f t="shared" si="34"/>
        <v>1</v>
      </c>
      <c r="D545">
        <f t="shared" si="33"/>
        <v>4</v>
      </c>
      <c r="E545" t="str">
        <f>IF(C545=1,VLOOKUP(B545,数据导入!$B:$F,2,FALSE)&amp;","&amp;VLOOKUP(B545,数据导入!$B:$F,3,FALSE)*$D545,VLOOKUP(B545,数据导入!$I:$M,2,FALSE)&amp;","&amp;VLOOKUP(B545,数据导入!$I:$M,3,FALSE)*$D545)</f>
        <v>30006,96</v>
      </c>
      <c r="F545">
        <f>IF(D545=1,VLOOKUP(C545,数据导入!$B:$F,4,FALSE)*$D545,VLOOKUP(C545,数据导入!$I:$M,4,FALSE)*$D545)</f>
        <v>280</v>
      </c>
      <c r="G545">
        <f>IF(E545=1,VLOOKUP(D545,数据导入!$B:$F,5,FALSE)*$D545,VLOOKUP(D545,数据导入!$I:$M,5,FALSE)*$D545)</f>
        <v>40</v>
      </c>
      <c r="H545">
        <f>VLOOKUP(B545,菜品数据!$H:$I,2,FALSE)</f>
        <v>4</v>
      </c>
      <c r="I545" t="str">
        <f>VLOOKUP(D545,数据导入!$P$3:$Q$9,2,FALSE)</f>
        <v>3,4</v>
      </c>
      <c r="J545" t="str">
        <f>VLOOKUP(B545,菜品输入!A:V,3,FALSE)&amp;","&amp;VLOOKUP(B545,菜品输入!A:V,8,FALSE)&amp;";"&amp;VLOOKUP(B545,菜品输入!A:V,4,FALSE)&amp;","&amp;VLOOKUP(B545,菜品输入!A:V,8,FALSE)&amp;";"&amp;VLOOKUP(B545,菜品输入!A:V,5,FALSE)&amp;","&amp;VLOOKUP(B545,菜品输入!A:V,8,FALSE)&amp;";"&amp;VLOOKUP(B545,菜品输入!A:V,6,FALSE)&amp;","&amp;VLOOKUP(B545,菜品输入!A:V,8,FALSE)&amp;";"&amp;VLOOKUP(B545,菜品输入!A:V,7,FALSE)&amp;","&amp;VLOOKUP(B545,菜品输入!A:V,8,FALSE)</f>
        <v>101010,5;102010,5;103010,5;104010,5;105010,5</v>
      </c>
    </row>
    <row r="546" spans="1:10">
      <c r="A546">
        <v>545</v>
      </c>
      <c r="B546">
        <f t="shared" si="35"/>
        <v>46</v>
      </c>
      <c r="C546">
        <f t="shared" si="34"/>
        <v>1</v>
      </c>
      <c r="D546">
        <f t="shared" si="33"/>
        <v>5</v>
      </c>
      <c r="E546" t="str">
        <f>IF(C546=1,VLOOKUP(B546,数据导入!$B:$F,2,FALSE)&amp;","&amp;VLOOKUP(B546,数据导入!$B:$F,3,FALSE)*$D546,VLOOKUP(B546,数据导入!$I:$M,2,FALSE)&amp;","&amp;VLOOKUP(B546,数据导入!$I:$M,3,FALSE)*$D546)</f>
        <v>30006,120</v>
      </c>
      <c r="F546">
        <f>IF(D546=1,VLOOKUP(C546,数据导入!$B:$F,4,FALSE)*$D546,VLOOKUP(C546,数据导入!$I:$M,4,FALSE)*$D546)</f>
        <v>350</v>
      </c>
      <c r="G546">
        <f>IF(E546=1,VLOOKUP(D546,数据导入!$B:$F,5,FALSE)*$D546,VLOOKUP(D546,数据导入!$I:$M,5,FALSE)*$D546)</f>
        <v>50</v>
      </c>
      <c r="H546">
        <f>VLOOKUP(B546,菜品数据!$H:$I,2,FALSE)</f>
        <v>4</v>
      </c>
      <c r="I546" t="str">
        <f>VLOOKUP(D546,数据导入!$P$3:$Q$9,2,FALSE)</f>
        <v>4,5</v>
      </c>
      <c r="J546" t="str">
        <f>VLOOKUP(B546,菜品输入!A:V,3,FALSE)&amp;","&amp;VLOOKUP(B546,菜品输入!A:V,8,FALSE)&amp;";"&amp;VLOOKUP(B546,菜品输入!A:V,4,FALSE)&amp;","&amp;VLOOKUP(B546,菜品输入!A:V,8,FALSE)&amp;";"&amp;VLOOKUP(B546,菜品输入!A:V,5,FALSE)&amp;","&amp;VLOOKUP(B546,菜品输入!A:V,8,FALSE)&amp;";"&amp;VLOOKUP(B546,菜品输入!A:V,6,FALSE)&amp;","&amp;VLOOKUP(B546,菜品输入!A:V,8,FALSE)&amp;";"&amp;VLOOKUP(B546,菜品输入!A:V,7,FALSE)&amp;","&amp;VLOOKUP(B546,菜品输入!A:V,8,FALSE)</f>
        <v>101010,5;102010,5;103010,5;104010,5;105010,5</v>
      </c>
    </row>
    <row r="547" spans="1:10">
      <c r="A547">
        <v>546</v>
      </c>
      <c r="B547">
        <f t="shared" si="35"/>
        <v>46</v>
      </c>
      <c r="C547">
        <f t="shared" si="34"/>
        <v>1</v>
      </c>
      <c r="D547">
        <f t="shared" si="33"/>
        <v>6</v>
      </c>
      <c r="E547" t="str">
        <f>IF(C547=1,VLOOKUP(B547,数据导入!$B:$F,2,FALSE)&amp;","&amp;VLOOKUP(B547,数据导入!$B:$F,3,FALSE)*$D547,VLOOKUP(B547,数据导入!$I:$M,2,FALSE)&amp;","&amp;VLOOKUP(B547,数据导入!$I:$M,3,FALSE)*$D547)</f>
        <v>30006,144</v>
      </c>
      <c r="F547">
        <f>IF(D547=1,VLOOKUP(C547,数据导入!$B:$F,4,FALSE)*$D547,VLOOKUP(C547,数据导入!$I:$M,4,FALSE)*$D547)</f>
        <v>420</v>
      </c>
      <c r="G547">
        <f>IF(E547=1,VLOOKUP(D547,数据导入!$B:$F,5,FALSE)*$D547,VLOOKUP(D547,数据导入!$I:$M,5,FALSE)*$D547)</f>
        <v>60</v>
      </c>
      <c r="H547">
        <f>VLOOKUP(B547,菜品数据!$H:$I,2,FALSE)</f>
        <v>4</v>
      </c>
      <c r="I547" t="str">
        <f>VLOOKUP(D547,数据导入!$P$3:$Q$9,2,FALSE)</f>
        <v>5,6</v>
      </c>
      <c r="J547" t="str">
        <f>VLOOKUP(B547,菜品输入!A:V,3,FALSE)&amp;","&amp;VLOOKUP(B547,菜品输入!A:V,8,FALSE)&amp;";"&amp;VLOOKUP(B547,菜品输入!A:V,4,FALSE)&amp;","&amp;VLOOKUP(B547,菜品输入!A:V,8,FALSE)&amp;";"&amp;VLOOKUP(B547,菜品输入!A:V,5,FALSE)&amp;","&amp;VLOOKUP(B547,菜品输入!A:V,8,FALSE)&amp;";"&amp;VLOOKUP(B547,菜品输入!A:V,6,FALSE)&amp;","&amp;VLOOKUP(B547,菜品输入!A:V,8,FALSE)&amp;";"&amp;VLOOKUP(B547,菜品输入!A:V,7,FALSE)&amp;","&amp;VLOOKUP(B547,菜品输入!A:V,8,FALSE)</f>
        <v>101010,5;102010,5;103010,5;104010,5;105010,5</v>
      </c>
    </row>
    <row r="548" spans="1:10">
      <c r="A548">
        <v>547</v>
      </c>
      <c r="B548">
        <f t="shared" si="35"/>
        <v>46</v>
      </c>
      <c r="C548">
        <f t="shared" si="34"/>
        <v>2</v>
      </c>
      <c r="D548">
        <f t="shared" si="33"/>
        <v>1</v>
      </c>
      <c r="E548" t="str">
        <f>IF(C548=1,VLOOKUP(B548,数据导入!$B:$F,2,FALSE)&amp;","&amp;VLOOKUP(B548,数据导入!$B:$F,3,FALSE)*$D548,VLOOKUP(B548,数据导入!$I:$M,2,FALSE)&amp;","&amp;VLOOKUP(B548,数据导入!$I:$M,3,FALSE)*$D548)</f>
        <v>31006,24</v>
      </c>
      <c r="F548">
        <f>IF(D548=1,VLOOKUP(C548,数据导入!$B:$F,4,FALSE)*$D548,VLOOKUP(C548,数据导入!$I:$M,4,FALSE)*$D548)</f>
        <v>160</v>
      </c>
      <c r="G548">
        <f>IF(E548=1,VLOOKUP(D548,数据导入!$B:$F,5,FALSE)*$D548,VLOOKUP(D548,数据导入!$I:$M,5,FALSE)*$D548)</f>
        <v>5</v>
      </c>
      <c r="H548">
        <f>VLOOKUP(B548,菜品数据!$H:$I,2,FALSE)</f>
        <v>4</v>
      </c>
      <c r="I548">
        <f>VLOOKUP(D548,数据导入!$P$3:$Q$9,2,FALSE)</f>
        <v>1</v>
      </c>
      <c r="J548" t="str">
        <f>VLOOKUP(B548,菜品输入!A:V,3,FALSE)&amp;","&amp;VLOOKUP(B548,菜品输入!A:V,8,FALSE)&amp;";"&amp;VLOOKUP(B548,菜品输入!A:V,4,FALSE)&amp;","&amp;VLOOKUP(B548,菜品输入!A:V,8,FALSE)&amp;";"&amp;VLOOKUP(B548,菜品输入!A:V,5,FALSE)&amp;","&amp;VLOOKUP(B548,菜品输入!A:V,8,FALSE)&amp;";"&amp;VLOOKUP(B548,菜品输入!A:V,6,FALSE)&amp;","&amp;VLOOKUP(B548,菜品输入!A:V,8,FALSE)&amp;";"&amp;VLOOKUP(B548,菜品输入!A:V,7,FALSE)&amp;","&amp;VLOOKUP(B548,菜品输入!A:V,8,FALSE)</f>
        <v>101010,5;102010,5;103010,5;104010,5;105010,5</v>
      </c>
    </row>
    <row r="549" spans="1:10">
      <c r="A549">
        <v>548</v>
      </c>
      <c r="B549">
        <f t="shared" si="35"/>
        <v>46</v>
      </c>
      <c r="C549">
        <f t="shared" si="34"/>
        <v>2</v>
      </c>
      <c r="D549">
        <f t="shared" si="33"/>
        <v>2</v>
      </c>
      <c r="E549" t="str">
        <f>IF(C549=1,VLOOKUP(B549,数据导入!$B:$F,2,FALSE)&amp;","&amp;VLOOKUP(B549,数据导入!$B:$F,3,FALSE)*$D549,VLOOKUP(B549,数据导入!$I:$M,2,FALSE)&amp;","&amp;VLOOKUP(B549,数据导入!$I:$M,3,FALSE)*$D549)</f>
        <v>31006,48</v>
      </c>
      <c r="F549">
        <f>IF(D549=1,VLOOKUP(C549,数据导入!$B:$F,4,FALSE)*$D549,VLOOKUP(C549,数据导入!$I:$M,4,FALSE)*$D549)</f>
        <v>320</v>
      </c>
      <c r="G549">
        <f>IF(E549=1,VLOOKUP(D549,数据导入!$B:$F,5,FALSE)*$D549,VLOOKUP(D549,数据导入!$I:$M,5,FALSE)*$D549)</f>
        <v>10</v>
      </c>
      <c r="H549">
        <f>VLOOKUP(B549,菜品数据!$H:$I,2,FALSE)</f>
        <v>4</v>
      </c>
      <c r="I549" t="str">
        <f>VLOOKUP(D549,数据导入!$P$3:$Q$9,2,FALSE)</f>
        <v>1,2</v>
      </c>
      <c r="J549" t="str">
        <f>VLOOKUP(B549,菜品输入!A:V,3,FALSE)&amp;","&amp;VLOOKUP(B549,菜品输入!A:V,8,FALSE)&amp;";"&amp;VLOOKUP(B549,菜品输入!A:V,4,FALSE)&amp;","&amp;VLOOKUP(B549,菜品输入!A:V,8,FALSE)&amp;";"&amp;VLOOKUP(B549,菜品输入!A:V,5,FALSE)&amp;","&amp;VLOOKUP(B549,菜品输入!A:V,8,FALSE)&amp;";"&amp;VLOOKUP(B549,菜品输入!A:V,6,FALSE)&amp;","&amp;VLOOKUP(B549,菜品输入!A:V,8,FALSE)&amp;";"&amp;VLOOKUP(B549,菜品输入!A:V,7,FALSE)&amp;","&amp;VLOOKUP(B549,菜品输入!A:V,8,FALSE)</f>
        <v>101010,5;102010,5;103010,5;104010,5;105010,5</v>
      </c>
    </row>
    <row r="550" spans="1:10">
      <c r="A550">
        <v>549</v>
      </c>
      <c r="B550">
        <f t="shared" si="35"/>
        <v>46</v>
      </c>
      <c r="C550">
        <f t="shared" si="34"/>
        <v>2</v>
      </c>
      <c r="D550">
        <f t="shared" si="33"/>
        <v>3</v>
      </c>
      <c r="E550" t="str">
        <f>IF(C550=1,VLOOKUP(B550,数据导入!$B:$F,2,FALSE)&amp;","&amp;VLOOKUP(B550,数据导入!$B:$F,3,FALSE)*$D550,VLOOKUP(B550,数据导入!$I:$M,2,FALSE)&amp;","&amp;VLOOKUP(B550,数据导入!$I:$M,3,FALSE)*$D550)</f>
        <v>31006,72</v>
      </c>
      <c r="F550">
        <f>IF(D550=1,VLOOKUP(C550,数据导入!$B:$F,4,FALSE)*$D550,VLOOKUP(C550,数据导入!$I:$M,4,FALSE)*$D550)</f>
        <v>480</v>
      </c>
      <c r="G550">
        <f>IF(E550=1,VLOOKUP(D550,数据导入!$B:$F,5,FALSE)*$D550,VLOOKUP(D550,数据导入!$I:$M,5,FALSE)*$D550)</f>
        <v>30</v>
      </c>
      <c r="H550">
        <f>VLOOKUP(B550,菜品数据!$H:$I,2,FALSE)</f>
        <v>4</v>
      </c>
      <c r="I550" t="str">
        <f>VLOOKUP(D550,数据导入!$P$3:$Q$9,2,FALSE)</f>
        <v>2,3</v>
      </c>
      <c r="J550" t="str">
        <f>VLOOKUP(B550,菜品输入!A:V,3,FALSE)&amp;","&amp;VLOOKUP(B550,菜品输入!A:V,8,FALSE)&amp;";"&amp;VLOOKUP(B550,菜品输入!A:V,4,FALSE)&amp;","&amp;VLOOKUP(B550,菜品输入!A:V,8,FALSE)&amp;";"&amp;VLOOKUP(B550,菜品输入!A:V,5,FALSE)&amp;","&amp;VLOOKUP(B550,菜品输入!A:V,8,FALSE)&amp;";"&amp;VLOOKUP(B550,菜品输入!A:V,6,FALSE)&amp;","&amp;VLOOKUP(B550,菜品输入!A:V,8,FALSE)&amp;";"&amp;VLOOKUP(B550,菜品输入!A:V,7,FALSE)&amp;","&amp;VLOOKUP(B550,菜品输入!A:V,8,FALSE)</f>
        <v>101010,5;102010,5;103010,5;104010,5;105010,5</v>
      </c>
    </row>
    <row r="551" spans="1:10">
      <c r="A551">
        <v>550</v>
      </c>
      <c r="B551">
        <f t="shared" si="35"/>
        <v>46</v>
      </c>
      <c r="C551">
        <f t="shared" si="34"/>
        <v>2</v>
      </c>
      <c r="D551">
        <f t="shared" si="33"/>
        <v>4</v>
      </c>
      <c r="E551" t="str">
        <f>IF(C551=1,VLOOKUP(B551,数据导入!$B:$F,2,FALSE)&amp;","&amp;VLOOKUP(B551,数据导入!$B:$F,3,FALSE)*$D551,VLOOKUP(B551,数据导入!$I:$M,2,FALSE)&amp;","&amp;VLOOKUP(B551,数据导入!$I:$M,3,FALSE)*$D551)</f>
        <v>31006,96</v>
      </c>
      <c r="F551">
        <f>IF(D551=1,VLOOKUP(C551,数据导入!$B:$F,4,FALSE)*$D551,VLOOKUP(C551,数据导入!$I:$M,4,FALSE)*$D551)</f>
        <v>640</v>
      </c>
      <c r="G551">
        <f>IF(E551=1,VLOOKUP(D551,数据导入!$B:$F,5,FALSE)*$D551,VLOOKUP(D551,数据导入!$I:$M,5,FALSE)*$D551)</f>
        <v>40</v>
      </c>
      <c r="H551">
        <f>VLOOKUP(B551,菜品数据!$H:$I,2,FALSE)</f>
        <v>4</v>
      </c>
      <c r="I551" t="str">
        <f>VLOOKUP(D551,数据导入!$P$3:$Q$9,2,FALSE)</f>
        <v>3,4</v>
      </c>
      <c r="J551" t="str">
        <f>VLOOKUP(B551,菜品输入!A:V,3,FALSE)&amp;","&amp;VLOOKUP(B551,菜品输入!A:V,8,FALSE)&amp;";"&amp;VLOOKUP(B551,菜品输入!A:V,4,FALSE)&amp;","&amp;VLOOKUP(B551,菜品输入!A:V,8,FALSE)&amp;";"&amp;VLOOKUP(B551,菜品输入!A:V,5,FALSE)&amp;","&amp;VLOOKUP(B551,菜品输入!A:V,8,FALSE)&amp;";"&amp;VLOOKUP(B551,菜品输入!A:V,6,FALSE)&amp;","&amp;VLOOKUP(B551,菜品输入!A:V,8,FALSE)&amp;";"&amp;VLOOKUP(B551,菜品输入!A:V,7,FALSE)&amp;","&amp;VLOOKUP(B551,菜品输入!A:V,8,FALSE)</f>
        <v>101010,5;102010,5;103010,5;104010,5;105010,5</v>
      </c>
    </row>
    <row r="552" spans="1:10">
      <c r="A552">
        <v>551</v>
      </c>
      <c r="B552">
        <f t="shared" si="35"/>
        <v>46</v>
      </c>
      <c r="C552">
        <f t="shared" si="34"/>
        <v>2</v>
      </c>
      <c r="D552">
        <f t="shared" si="33"/>
        <v>5</v>
      </c>
      <c r="E552" t="str">
        <f>IF(C552=1,VLOOKUP(B552,数据导入!$B:$F,2,FALSE)&amp;","&amp;VLOOKUP(B552,数据导入!$B:$F,3,FALSE)*$D552,VLOOKUP(B552,数据导入!$I:$M,2,FALSE)&amp;","&amp;VLOOKUP(B552,数据导入!$I:$M,3,FALSE)*$D552)</f>
        <v>31006,120</v>
      </c>
      <c r="F552">
        <f>IF(D552=1,VLOOKUP(C552,数据导入!$B:$F,4,FALSE)*$D552,VLOOKUP(C552,数据导入!$I:$M,4,FALSE)*$D552)</f>
        <v>800</v>
      </c>
      <c r="G552">
        <f>IF(E552=1,VLOOKUP(D552,数据导入!$B:$F,5,FALSE)*$D552,VLOOKUP(D552,数据导入!$I:$M,5,FALSE)*$D552)</f>
        <v>50</v>
      </c>
      <c r="H552">
        <f>VLOOKUP(B552,菜品数据!$H:$I,2,FALSE)</f>
        <v>4</v>
      </c>
      <c r="I552" t="str">
        <f>VLOOKUP(D552,数据导入!$P$3:$Q$9,2,FALSE)</f>
        <v>4,5</v>
      </c>
      <c r="J552" t="str">
        <f>VLOOKUP(B552,菜品输入!A:V,3,FALSE)&amp;","&amp;VLOOKUP(B552,菜品输入!A:V,8,FALSE)&amp;";"&amp;VLOOKUP(B552,菜品输入!A:V,4,FALSE)&amp;","&amp;VLOOKUP(B552,菜品输入!A:V,8,FALSE)&amp;";"&amp;VLOOKUP(B552,菜品输入!A:V,5,FALSE)&amp;","&amp;VLOOKUP(B552,菜品输入!A:V,8,FALSE)&amp;";"&amp;VLOOKUP(B552,菜品输入!A:V,6,FALSE)&amp;","&amp;VLOOKUP(B552,菜品输入!A:V,8,FALSE)&amp;";"&amp;VLOOKUP(B552,菜品输入!A:V,7,FALSE)&amp;","&amp;VLOOKUP(B552,菜品输入!A:V,8,FALSE)</f>
        <v>101010,5;102010,5;103010,5;104010,5;105010,5</v>
      </c>
    </row>
    <row r="553" spans="1:10">
      <c r="A553">
        <v>552</v>
      </c>
      <c r="B553">
        <f t="shared" si="35"/>
        <v>46</v>
      </c>
      <c r="C553">
        <f t="shared" si="34"/>
        <v>2</v>
      </c>
      <c r="D553">
        <f t="shared" si="33"/>
        <v>6</v>
      </c>
      <c r="E553" t="str">
        <f>IF(C553=1,VLOOKUP(B553,数据导入!$B:$F,2,FALSE)&amp;","&amp;VLOOKUP(B553,数据导入!$B:$F,3,FALSE)*$D553,VLOOKUP(B553,数据导入!$I:$M,2,FALSE)&amp;","&amp;VLOOKUP(B553,数据导入!$I:$M,3,FALSE)*$D553)</f>
        <v>31006,144</v>
      </c>
      <c r="F553">
        <f>IF(D553=1,VLOOKUP(C553,数据导入!$B:$F,4,FALSE)*$D553,VLOOKUP(C553,数据导入!$I:$M,4,FALSE)*$D553)</f>
        <v>960</v>
      </c>
      <c r="G553">
        <f>IF(E553=1,VLOOKUP(D553,数据导入!$B:$F,5,FALSE)*$D553,VLOOKUP(D553,数据导入!$I:$M,5,FALSE)*$D553)</f>
        <v>60</v>
      </c>
      <c r="H553">
        <f>VLOOKUP(B553,菜品数据!$H:$I,2,FALSE)</f>
        <v>4</v>
      </c>
      <c r="I553" t="str">
        <f>VLOOKUP(D553,数据导入!$P$3:$Q$9,2,FALSE)</f>
        <v>5,6</v>
      </c>
      <c r="J553" t="str">
        <f>VLOOKUP(B553,菜品输入!A:V,3,FALSE)&amp;","&amp;VLOOKUP(B553,菜品输入!A:V,8,FALSE)&amp;";"&amp;VLOOKUP(B553,菜品输入!A:V,4,FALSE)&amp;","&amp;VLOOKUP(B553,菜品输入!A:V,8,FALSE)&amp;";"&amp;VLOOKUP(B553,菜品输入!A:V,5,FALSE)&amp;","&amp;VLOOKUP(B553,菜品输入!A:V,8,FALSE)&amp;";"&amp;VLOOKUP(B553,菜品输入!A:V,6,FALSE)&amp;","&amp;VLOOKUP(B553,菜品输入!A:V,8,FALSE)&amp;";"&amp;VLOOKUP(B553,菜品输入!A:V,7,FALSE)&amp;","&amp;VLOOKUP(B553,菜品输入!A:V,8,FALSE)</f>
        <v>101010,5;102010,5;103010,5;104010,5;105010,5</v>
      </c>
    </row>
    <row r="554" spans="1:10">
      <c r="A554">
        <v>553</v>
      </c>
      <c r="B554">
        <f t="shared" si="35"/>
        <v>47</v>
      </c>
      <c r="C554">
        <f t="shared" si="34"/>
        <v>1</v>
      </c>
      <c r="D554">
        <f t="shared" si="33"/>
        <v>1</v>
      </c>
      <c r="E554" t="str">
        <f>IF(C554=1,VLOOKUP(B554,数据导入!$B:$F,2,FALSE)&amp;","&amp;VLOOKUP(B554,数据导入!$B:$F,3,FALSE)*$D554,VLOOKUP(B554,数据导入!$I:$M,2,FALSE)&amp;","&amp;VLOOKUP(B554,数据导入!$I:$M,3,FALSE)*$D554)</f>
        <v>30006,25</v>
      </c>
      <c r="F554">
        <f>IF(D554=1,VLOOKUP(C554,数据导入!$B:$F,4,FALSE)*$D554,VLOOKUP(C554,数据导入!$I:$M,4,FALSE)*$D554)</f>
        <v>70</v>
      </c>
      <c r="G554">
        <f>IF(E554=1,VLOOKUP(D554,数据导入!$B:$F,5,FALSE)*$D554,VLOOKUP(D554,数据导入!$I:$M,5,FALSE)*$D554)</f>
        <v>5</v>
      </c>
      <c r="H554">
        <f>VLOOKUP(B554,菜品数据!$H:$I,2,FALSE)</f>
        <v>4</v>
      </c>
      <c r="I554">
        <f>VLOOKUP(D554,数据导入!$P$3:$Q$9,2,FALSE)</f>
        <v>1</v>
      </c>
      <c r="J554" t="str">
        <f>VLOOKUP(B554,菜品输入!A:V,3,FALSE)&amp;","&amp;VLOOKUP(B554,菜品输入!A:V,8,FALSE)&amp;";"&amp;VLOOKUP(B554,菜品输入!A:V,4,FALSE)&amp;","&amp;VLOOKUP(B554,菜品输入!A:V,8,FALSE)&amp;";"&amp;VLOOKUP(B554,菜品输入!A:V,5,FALSE)&amp;","&amp;VLOOKUP(B554,菜品输入!A:V,8,FALSE)&amp;";"&amp;VLOOKUP(B554,菜品输入!A:V,6,FALSE)&amp;","&amp;VLOOKUP(B554,菜品输入!A:V,8,FALSE)&amp;";"&amp;VLOOKUP(B554,菜品输入!A:V,7,FALSE)&amp;","&amp;VLOOKUP(B554,菜品输入!A:V,8,FALSE)</f>
        <v>101010,5;102010,5;103010,5;104010,5;105010,5</v>
      </c>
    </row>
    <row r="555" spans="1:10">
      <c r="A555">
        <v>554</v>
      </c>
      <c r="B555">
        <f t="shared" si="35"/>
        <v>47</v>
      </c>
      <c r="C555">
        <f t="shared" si="34"/>
        <v>1</v>
      </c>
      <c r="D555">
        <f t="shared" si="33"/>
        <v>2</v>
      </c>
      <c r="E555" t="str">
        <f>IF(C555=1,VLOOKUP(B555,数据导入!$B:$F,2,FALSE)&amp;","&amp;VLOOKUP(B555,数据导入!$B:$F,3,FALSE)*$D555,VLOOKUP(B555,数据导入!$I:$M,2,FALSE)&amp;","&amp;VLOOKUP(B555,数据导入!$I:$M,3,FALSE)*$D555)</f>
        <v>30006,50</v>
      </c>
      <c r="F555">
        <f>IF(D555=1,VLOOKUP(C555,数据导入!$B:$F,4,FALSE)*$D555,VLOOKUP(C555,数据导入!$I:$M,4,FALSE)*$D555)</f>
        <v>140</v>
      </c>
      <c r="G555">
        <f>IF(E555=1,VLOOKUP(D555,数据导入!$B:$F,5,FALSE)*$D555,VLOOKUP(D555,数据导入!$I:$M,5,FALSE)*$D555)</f>
        <v>10</v>
      </c>
      <c r="H555">
        <f>VLOOKUP(B555,菜品数据!$H:$I,2,FALSE)</f>
        <v>4</v>
      </c>
      <c r="I555" t="str">
        <f>VLOOKUP(D555,数据导入!$P$3:$Q$9,2,FALSE)</f>
        <v>1,2</v>
      </c>
      <c r="J555" t="str">
        <f>VLOOKUP(B555,菜品输入!A:V,3,FALSE)&amp;","&amp;VLOOKUP(B555,菜品输入!A:V,8,FALSE)&amp;";"&amp;VLOOKUP(B555,菜品输入!A:V,4,FALSE)&amp;","&amp;VLOOKUP(B555,菜品输入!A:V,8,FALSE)&amp;";"&amp;VLOOKUP(B555,菜品输入!A:V,5,FALSE)&amp;","&amp;VLOOKUP(B555,菜品输入!A:V,8,FALSE)&amp;";"&amp;VLOOKUP(B555,菜品输入!A:V,6,FALSE)&amp;","&amp;VLOOKUP(B555,菜品输入!A:V,8,FALSE)&amp;";"&amp;VLOOKUP(B555,菜品输入!A:V,7,FALSE)&amp;","&amp;VLOOKUP(B555,菜品输入!A:V,8,FALSE)</f>
        <v>101010,5;102010,5;103010,5;104010,5;105010,5</v>
      </c>
    </row>
    <row r="556" spans="1:10">
      <c r="A556">
        <v>555</v>
      </c>
      <c r="B556">
        <f t="shared" si="35"/>
        <v>47</v>
      </c>
      <c r="C556">
        <f t="shared" si="34"/>
        <v>1</v>
      </c>
      <c r="D556">
        <f t="shared" si="33"/>
        <v>3</v>
      </c>
      <c r="E556" t="str">
        <f>IF(C556=1,VLOOKUP(B556,数据导入!$B:$F,2,FALSE)&amp;","&amp;VLOOKUP(B556,数据导入!$B:$F,3,FALSE)*$D556,VLOOKUP(B556,数据导入!$I:$M,2,FALSE)&amp;","&amp;VLOOKUP(B556,数据导入!$I:$M,3,FALSE)*$D556)</f>
        <v>30006,75</v>
      </c>
      <c r="F556">
        <f>IF(D556=1,VLOOKUP(C556,数据导入!$B:$F,4,FALSE)*$D556,VLOOKUP(C556,数据导入!$I:$M,4,FALSE)*$D556)</f>
        <v>210</v>
      </c>
      <c r="G556">
        <f>IF(E556=1,VLOOKUP(D556,数据导入!$B:$F,5,FALSE)*$D556,VLOOKUP(D556,数据导入!$I:$M,5,FALSE)*$D556)</f>
        <v>30</v>
      </c>
      <c r="H556">
        <f>VLOOKUP(B556,菜品数据!$H:$I,2,FALSE)</f>
        <v>4</v>
      </c>
      <c r="I556" t="str">
        <f>VLOOKUP(D556,数据导入!$P$3:$Q$9,2,FALSE)</f>
        <v>2,3</v>
      </c>
      <c r="J556" t="str">
        <f>VLOOKUP(B556,菜品输入!A:V,3,FALSE)&amp;","&amp;VLOOKUP(B556,菜品输入!A:V,8,FALSE)&amp;";"&amp;VLOOKUP(B556,菜品输入!A:V,4,FALSE)&amp;","&amp;VLOOKUP(B556,菜品输入!A:V,8,FALSE)&amp;";"&amp;VLOOKUP(B556,菜品输入!A:V,5,FALSE)&amp;","&amp;VLOOKUP(B556,菜品输入!A:V,8,FALSE)&amp;";"&amp;VLOOKUP(B556,菜品输入!A:V,6,FALSE)&amp;","&amp;VLOOKUP(B556,菜品输入!A:V,8,FALSE)&amp;";"&amp;VLOOKUP(B556,菜品输入!A:V,7,FALSE)&amp;","&amp;VLOOKUP(B556,菜品输入!A:V,8,FALSE)</f>
        <v>101010,5;102010,5;103010,5;104010,5;105010,5</v>
      </c>
    </row>
    <row r="557" spans="1:10">
      <c r="A557">
        <v>556</v>
      </c>
      <c r="B557">
        <f t="shared" si="35"/>
        <v>47</v>
      </c>
      <c r="C557">
        <f t="shared" si="34"/>
        <v>1</v>
      </c>
      <c r="D557">
        <f t="shared" si="33"/>
        <v>4</v>
      </c>
      <c r="E557" t="str">
        <f>IF(C557=1,VLOOKUP(B557,数据导入!$B:$F,2,FALSE)&amp;","&amp;VLOOKUP(B557,数据导入!$B:$F,3,FALSE)*$D557,VLOOKUP(B557,数据导入!$I:$M,2,FALSE)&amp;","&amp;VLOOKUP(B557,数据导入!$I:$M,3,FALSE)*$D557)</f>
        <v>30006,100</v>
      </c>
      <c r="F557">
        <f>IF(D557=1,VLOOKUP(C557,数据导入!$B:$F,4,FALSE)*$D557,VLOOKUP(C557,数据导入!$I:$M,4,FALSE)*$D557)</f>
        <v>280</v>
      </c>
      <c r="G557">
        <f>IF(E557=1,VLOOKUP(D557,数据导入!$B:$F,5,FALSE)*$D557,VLOOKUP(D557,数据导入!$I:$M,5,FALSE)*$D557)</f>
        <v>40</v>
      </c>
      <c r="H557">
        <f>VLOOKUP(B557,菜品数据!$H:$I,2,FALSE)</f>
        <v>4</v>
      </c>
      <c r="I557" t="str">
        <f>VLOOKUP(D557,数据导入!$P$3:$Q$9,2,FALSE)</f>
        <v>3,4</v>
      </c>
      <c r="J557" t="str">
        <f>VLOOKUP(B557,菜品输入!A:V,3,FALSE)&amp;","&amp;VLOOKUP(B557,菜品输入!A:V,8,FALSE)&amp;";"&amp;VLOOKUP(B557,菜品输入!A:V,4,FALSE)&amp;","&amp;VLOOKUP(B557,菜品输入!A:V,8,FALSE)&amp;";"&amp;VLOOKUP(B557,菜品输入!A:V,5,FALSE)&amp;","&amp;VLOOKUP(B557,菜品输入!A:V,8,FALSE)&amp;";"&amp;VLOOKUP(B557,菜品输入!A:V,6,FALSE)&amp;","&amp;VLOOKUP(B557,菜品输入!A:V,8,FALSE)&amp;";"&amp;VLOOKUP(B557,菜品输入!A:V,7,FALSE)&amp;","&amp;VLOOKUP(B557,菜品输入!A:V,8,FALSE)</f>
        <v>101010,5;102010,5;103010,5;104010,5;105010,5</v>
      </c>
    </row>
    <row r="558" spans="1:10">
      <c r="A558">
        <v>557</v>
      </c>
      <c r="B558">
        <f t="shared" si="35"/>
        <v>47</v>
      </c>
      <c r="C558">
        <f t="shared" si="34"/>
        <v>1</v>
      </c>
      <c r="D558">
        <f t="shared" si="33"/>
        <v>5</v>
      </c>
      <c r="E558" t="str">
        <f>IF(C558=1,VLOOKUP(B558,数据导入!$B:$F,2,FALSE)&amp;","&amp;VLOOKUP(B558,数据导入!$B:$F,3,FALSE)*$D558,VLOOKUP(B558,数据导入!$I:$M,2,FALSE)&amp;","&amp;VLOOKUP(B558,数据导入!$I:$M,3,FALSE)*$D558)</f>
        <v>30006,125</v>
      </c>
      <c r="F558">
        <f>IF(D558=1,VLOOKUP(C558,数据导入!$B:$F,4,FALSE)*$D558,VLOOKUP(C558,数据导入!$I:$M,4,FALSE)*$D558)</f>
        <v>350</v>
      </c>
      <c r="G558">
        <f>IF(E558=1,VLOOKUP(D558,数据导入!$B:$F,5,FALSE)*$D558,VLOOKUP(D558,数据导入!$I:$M,5,FALSE)*$D558)</f>
        <v>50</v>
      </c>
      <c r="H558">
        <f>VLOOKUP(B558,菜品数据!$H:$I,2,FALSE)</f>
        <v>4</v>
      </c>
      <c r="I558" t="str">
        <f>VLOOKUP(D558,数据导入!$P$3:$Q$9,2,FALSE)</f>
        <v>4,5</v>
      </c>
      <c r="J558" t="str">
        <f>VLOOKUP(B558,菜品输入!A:V,3,FALSE)&amp;","&amp;VLOOKUP(B558,菜品输入!A:V,8,FALSE)&amp;";"&amp;VLOOKUP(B558,菜品输入!A:V,4,FALSE)&amp;","&amp;VLOOKUP(B558,菜品输入!A:V,8,FALSE)&amp;";"&amp;VLOOKUP(B558,菜品输入!A:V,5,FALSE)&amp;","&amp;VLOOKUP(B558,菜品输入!A:V,8,FALSE)&amp;";"&amp;VLOOKUP(B558,菜品输入!A:V,6,FALSE)&amp;","&amp;VLOOKUP(B558,菜品输入!A:V,8,FALSE)&amp;";"&amp;VLOOKUP(B558,菜品输入!A:V,7,FALSE)&amp;","&amp;VLOOKUP(B558,菜品输入!A:V,8,FALSE)</f>
        <v>101010,5;102010,5;103010,5;104010,5;105010,5</v>
      </c>
    </row>
    <row r="559" spans="1:10">
      <c r="A559">
        <v>558</v>
      </c>
      <c r="B559">
        <f t="shared" si="35"/>
        <v>47</v>
      </c>
      <c r="C559">
        <f t="shared" si="34"/>
        <v>1</v>
      </c>
      <c r="D559">
        <f t="shared" si="33"/>
        <v>6</v>
      </c>
      <c r="E559" t="str">
        <f>IF(C559=1,VLOOKUP(B559,数据导入!$B:$F,2,FALSE)&amp;","&amp;VLOOKUP(B559,数据导入!$B:$F,3,FALSE)*$D559,VLOOKUP(B559,数据导入!$I:$M,2,FALSE)&amp;","&amp;VLOOKUP(B559,数据导入!$I:$M,3,FALSE)*$D559)</f>
        <v>30006,150</v>
      </c>
      <c r="F559">
        <f>IF(D559=1,VLOOKUP(C559,数据导入!$B:$F,4,FALSE)*$D559,VLOOKUP(C559,数据导入!$I:$M,4,FALSE)*$D559)</f>
        <v>420</v>
      </c>
      <c r="G559">
        <f>IF(E559=1,VLOOKUP(D559,数据导入!$B:$F,5,FALSE)*$D559,VLOOKUP(D559,数据导入!$I:$M,5,FALSE)*$D559)</f>
        <v>60</v>
      </c>
      <c r="H559">
        <f>VLOOKUP(B559,菜品数据!$H:$I,2,FALSE)</f>
        <v>4</v>
      </c>
      <c r="I559" t="str">
        <f>VLOOKUP(D559,数据导入!$P$3:$Q$9,2,FALSE)</f>
        <v>5,6</v>
      </c>
      <c r="J559" t="str">
        <f>VLOOKUP(B559,菜品输入!A:V,3,FALSE)&amp;","&amp;VLOOKUP(B559,菜品输入!A:V,8,FALSE)&amp;";"&amp;VLOOKUP(B559,菜品输入!A:V,4,FALSE)&amp;","&amp;VLOOKUP(B559,菜品输入!A:V,8,FALSE)&amp;";"&amp;VLOOKUP(B559,菜品输入!A:V,5,FALSE)&amp;","&amp;VLOOKUP(B559,菜品输入!A:V,8,FALSE)&amp;";"&amp;VLOOKUP(B559,菜品输入!A:V,6,FALSE)&amp;","&amp;VLOOKUP(B559,菜品输入!A:V,8,FALSE)&amp;";"&amp;VLOOKUP(B559,菜品输入!A:V,7,FALSE)&amp;","&amp;VLOOKUP(B559,菜品输入!A:V,8,FALSE)</f>
        <v>101010,5;102010,5;103010,5;104010,5;105010,5</v>
      </c>
    </row>
    <row r="560" spans="1:10">
      <c r="A560">
        <v>559</v>
      </c>
      <c r="B560">
        <f t="shared" si="35"/>
        <v>47</v>
      </c>
      <c r="C560">
        <f t="shared" si="34"/>
        <v>2</v>
      </c>
      <c r="D560">
        <f t="shared" si="33"/>
        <v>1</v>
      </c>
      <c r="E560" t="str">
        <f>IF(C560=1,VLOOKUP(B560,数据导入!$B:$F,2,FALSE)&amp;","&amp;VLOOKUP(B560,数据导入!$B:$F,3,FALSE)*$D560,VLOOKUP(B560,数据导入!$I:$M,2,FALSE)&amp;","&amp;VLOOKUP(B560,数据导入!$I:$M,3,FALSE)*$D560)</f>
        <v>31006,25</v>
      </c>
      <c r="F560">
        <f>IF(D560=1,VLOOKUP(C560,数据导入!$B:$F,4,FALSE)*$D560,VLOOKUP(C560,数据导入!$I:$M,4,FALSE)*$D560)</f>
        <v>160</v>
      </c>
      <c r="G560">
        <f>IF(E560=1,VLOOKUP(D560,数据导入!$B:$F,5,FALSE)*$D560,VLOOKUP(D560,数据导入!$I:$M,5,FALSE)*$D560)</f>
        <v>5</v>
      </c>
      <c r="H560">
        <f>VLOOKUP(B560,菜品数据!$H:$I,2,FALSE)</f>
        <v>4</v>
      </c>
      <c r="I560">
        <f>VLOOKUP(D560,数据导入!$P$3:$Q$9,2,FALSE)</f>
        <v>1</v>
      </c>
      <c r="J560" t="str">
        <f>VLOOKUP(B560,菜品输入!A:V,3,FALSE)&amp;","&amp;VLOOKUP(B560,菜品输入!A:V,8,FALSE)&amp;";"&amp;VLOOKUP(B560,菜品输入!A:V,4,FALSE)&amp;","&amp;VLOOKUP(B560,菜品输入!A:V,8,FALSE)&amp;";"&amp;VLOOKUP(B560,菜品输入!A:V,5,FALSE)&amp;","&amp;VLOOKUP(B560,菜品输入!A:V,8,FALSE)&amp;";"&amp;VLOOKUP(B560,菜品输入!A:V,6,FALSE)&amp;","&amp;VLOOKUP(B560,菜品输入!A:V,8,FALSE)&amp;";"&amp;VLOOKUP(B560,菜品输入!A:V,7,FALSE)&amp;","&amp;VLOOKUP(B560,菜品输入!A:V,8,FALSE)</f>
        <v>101010,5;102010,5;103010,5;104010,5;105010,5</v>
      </c>
    </row>
    <row r="561" spans="1:10">
      <c r="A561">
        <v>560</v>
      </c>
      <c r="B561">
        <f t="shared" ref="B561:B589" si="36">B549+1</f>
        <v>47</v>
      </c>
      <c r="C561">
        <f t="shared" si="34"/>
        <v>2</v>
      </c>
      <c r="D561">
        <f t="shared" si="33"/>
        <v>2</v>
      </c>
      <c r="E561" t="str">
        <f>IF(C561=1,VLOOKUP(B561,数据导入!$B:$F,2,FALSE)&amp;","&amp;VLOOKUP(B561,数据导入!$B:$F,3,FALSE)*$D561,VLOOKUP(B561,数据导入!$I:$M,2,FALSE)&amp;","&amp;VLOOKUP(B561,数据导入!$I:$M,3,FALSE)*$D561)</f>
        <v>31006,50</v>
      </c>
      <c r="F561">
        <f>IF(D561=1,VLOOKUP(C561,数据导入!$B:$F,4,FALSE)*$D561,VLOOKUP(C561,数据导入!$I:$M,4,FALSE)*$D561)</f>
        <v>320</v>
      </c>
      <c r="G561">
        <f>IF(E561=1,VLOOKUP(D561,数据导入!$B:$F,5,FALSE)*$D561,VLOOKUP(D561,数据导入!$I:$M,5,FALSE)*$D561)</f>
        <v>10</v>
      </c>
      <c r="H561">
        <f>VLOOKUP(B561,菜品数据!$H:$I,2,FALSE)</f>
        <v>4</v>
      </c>
      <c r="I561" t="str">
        <f>VLOOKUP(D561,数据导入!$P$3:$Q$9,2,FALSE)</f>
        <v>1,2</v>
      </c>
      <c r="J561" t="str">
        <f>VLOOKUP(B561,菜品输入!A:V,3,FALSE)&amp;","&amp;VLOOKUP(B561,菜品输入!A:V,8,FALSE)&amp;";"&amp;VLOOKUP(B561,菜品输入!A:V,4,FALSE)&amp;","&amp;VLOOKUP(B561,菜品输入!A:V,8,FALSE)&amp;";"&amp;VLOOKUP(B561,菜品输入!A:V,5,FALSE)&amp;","&amp;VLOOKUP(B561,菜品输入!A:V,8,FALSE)&amp;";"&amp;VLOOKUP(B561,菜品输入!A:V,6,FALSE)&amp;","&amp;VLOOKUP(B561,菜品输入!A:V,8,FALSE)&amp;";"&amp;VLOOKUP(B561,菜品输入!A:V,7,FALSE)&amp;","&amp;VLOOKUP(B561,菜品输入!A:V,8,FALSE)</f>
        <v>101010,5;102010,5;103010,5;104010,5;105010,5</v>
      </c>
    </row>
    <row r="562" spans="1:10">
      <c r="A562">
        <v>561</v>
      </c>
      <c r="B562">
        <f t="shared" si="36"/>
        <v>47</v>
      </c>
      <c r="C562">
        <f t="shared" si="34"/>
        <v>2</v>
      </c>
      <c r="D562">
        <f t="shared" si="33"/>
        <v>3</v>
      </c>
      <c r="E562" t="str">
        <f>IF(C562=1,VLOOKUP(B562,数据导入!$B:$F,2,FALSE)&amp;","&amp;VLOOKUP(B562,数据导入!$B:$F,3,FALSE)*$D562,VLOOKUP(B562,数据导入!$I:$M,2,FALSE)&amp;","&amp;VLOOKUP(B562,数据导入!$I:$M,3,FALSE)*$D562)</f>
        <v>31006,75</v>
      </c>
      <c r="F562">
        <f>IF(D562=1,VLOOKUP(C562,数据导入!$B:$F,4,FALSE)*$D562,VLOOKUP(C562,数据导入!$I:$M,4,FALSE)*$D562)</f>
        <v>480</v>
      </c>
      <c r="G562">
        <f>IF(E562=1,VLOOKUP(D562,数据导入!$B:$F,5,FALSE)*$D562,VLOOKUP(D562,数据导入!$I:$M,5,FALSE)*$D562)</f>
        <v>30</v>
      </c>
      <c r="H562">
        <f>VLOOKUP(B562,菜品数据!$H:$I,2,FALSE)</f>
        <v>4</v>
      </c>
      <c r="I562" t="str">
        <f>VLOOKUP(D562,数据导入!$P$3:$Q$9,2,FALSE)</f>
        <v>2,3</v>
      </c>
      <c r="J562" t="str">
        <f>VLOOKUP(B562,菜品输入!A:V,3,FALSE)&amp;","&amp;VLOOKUP(B562,菜品输入!A:V,8,FALSE)&amp;";"&amp;VLOOKUP(B562,菜品输入!A:V,4,FALSE)&amp;","&amp;VLOOKUP(B562,菜品输入!A:V,8,FALSE)&amp;";"&amp;VLOOKUP(B562,菜品输入!A:V,5,FALSE)&amp;","&amp;VLOOKUP(B562,菜品输入!A:V,8,FALSE)&amp;";"&amp;VLOOKUP(B562,菜品输入!A:V,6,FALSE)&amp;","&amp;VLOOKUP(B562,菜品输入!A:V,8,FALSE)&amp;";"&amp;VLOOKUP(B562,菜品输入!A:V,7,FALSE)&amp;","&amp;VLOOKUP(B562,菜品输入!A:V,8,FALSE)</f>
        <v>101010,5;102010,5;103010,5;104010,5;105010,5</v>
      </c>
    </row>
    <row r="563" spans="1:10">
      <c r="A563">
        <v>562</v>
      </c>
      <c r="B563">
        <f t="shared" si="36"/>
        <v>47</v>
      </c>
      <c r="C563">
        <f t="shared" si="34"/>
        <v>2</v>
      </c>
      <c r="D563">
        <f t="shared" si="33"/>
        <v>4</v>
      </c>
      <c r="E563" t="str">
        <f>IF(C563=1,VLOOKUP(B563,数据导入!$B:$F,2,FALSE)&amp;","&amp;VLOOKUP(B563,数据导入!$B:$F,3,FALSE)*$D563,VLOOKUP(B563,数据导入!$I:$M,2,FALSE)&amp;","&amp;VLOOKUP(B563,数据导入!$I:$M,3,FALSE)*$D563)</f>
        <v>31006,100</v>
      </c>
      <c r="F563">
        <f>IF(D563=1,VLOOKUP(C563,数据导入!$B:$F,4,FALSE)*$D563,VLOOKUP(C563,数据导入!$I:$M,4,FALSE)*$D563)</f>
        <v>640</v>
      </c>
      <c r="G563">
        <f>IF(E563=1,VLOOKUP(D563,数据导入!$B:$F,5,FALSE)*$D563,VLOOKUP(D563,数据导入!$I:$M,5,FALSE)*$D563)</f>
        <v>40</v>
      </c>
      <c r="H563">
        <f>VLOOKUP(B563,菜品数据!$H:$I,2,FALSE)</f>
        <v>4</v>
      </c>
      <c r="I563" t="str">
        <f>VLOOKUP(D563,数据导入!$P$3:$Q$9,2,FALSE)</f>
        <v>3,4</v>
      </c>
      <c r="J563" t="str">
        <f>VLOOKUP(B563,菜品输入!A:V,3,FALSE)&amp;","&amp;VLOOKUP(B563,菜品输入!A:V,8,FALSE)&amp;";"&amp;VLOOKUP(B563,菜品输入!A:V,4,FALSE)&amp;","&amp;VLOOKUP(B563,菜品输入!A:V,8,FALSE)&amp;";"&amp;VLOOKUP(B563,菜品输入!A:V,5,FALSE)&amp;","&amp;VLOOKUP(B563,菜品输入!A:V,8,FALSE)&amp;";"&amp;VLOOKUP(B563,菜品输入!A:V,6,FALSE)&amp;","&amp;VLOOKUP(B563,菜品输入!A:V,8,FALSE)&amp;";"&amp;VLOOKUP(B563,菜品输入!A:V,7,FALSE)&amp;","&amp;VLOOKUP(B563,菜品输入!A:V,8,FALSE)</f>
        <v>101010,5;102010,5;103010,5;104010,5;105010,5</v>
      </c>
    </row>
    <row r="564" spans="1:10">
      <c r="A564">
        <v>563</v>
      </c>
      <c r="B564">
        <f t="shared" si="36"/>
        <v>47</v>
      </c>
      <c r="C564">
        <f t="shared" si="34"/>
        <v>2</v>
      </c>
      <c r="D564">
        <f t="shared" si="33"/>
        <v>5</v>
      </c>
      <c r="E564" t="str">
        <f>IF(C564=1,VLOOKUP(B564,数据导入!$B:$F,2,FALSE)&amp;","&amp;VLOOKUP(B564,数据导入!$B:$F,3,FALSE)*$D564,VLOOKUP(B564,数据导入!$I:$M,2,FALSE)&amp;","&amp;VLOOKUP(B564,数据导入!$I:$M,3,FALSE)*$D564)</f>
        <v>31006,125</v>
      </c>
      <c r="F564">
        <f>IF(D564=1,VLOOKUP(C564,数据导入!$B:$F,4,FALSE)*$D564,VLOOKUP(C564,数据导入!$I:$M,4,FALSE)*$D564)</f>
        <v>800</v>
      </c>
      <c r="G564">
        <f>IF(E564=1,VLOOKUP(D564,数据导入!$B:$F,5,FALSE)*$D564,VLOOKUP(D564,数据导入!$I:$M,5,FALSE)*$D564)</f>
        <v>50</v>
      </c>
      <c r="H564">
        <f>VLOOKUP(B564,菜品数据!$H:$I,2,FALSE)</f>
        <v>4</v>
      </c>
      <c r="I564" t="str">
        <f>VLOOKUP(D564,数据导入!$P$3:$Q$9,2,FALSE)</f>
        <v>4,5</v>
      </c>
      <c r="J564" t="str">
        <f>VLOOKUP(B564,菜品输入!A:V,3,FALSE)&amp;","&amp;VLOOKUP(B564,菜品输入!A:V,8,FALSE)&amp;";"&amp;VLOOKUP(B564,菜品输入!A:V,4,FALSE)&amp;","&amp;VLOOKUP(B564,菜品输入!A:V,8,FALSE)&amp;";"&amp;VLOOKUP(B564,菜品输入!A:V,5,FALSE)&amp;","&amp;VLOOKUP(B564,菜品输入!A:V,8,FALSE)&amp;";"&amp;VLOOKUP(B564,菜品输入!A:V,6,FALSE)&amp;","&amp;VLOOKUP(B564,菜品输入!A:V,8,FALSE)&amp;";"&amp;VLOOKUP(B564,菜品输入!A:V,7,FALSE)&amp;","&amp;VLOOKUP(B564,菜品输入!A:V,8,FALSE)</f>
        <v>101010,5;102010,5;103010,5;104010,5;105010,5</v>
      </c>
    </row>
    <row r="565" spans="1:10">
      <c r="A565">
        <v>564</v>
      </c>
      <c r="B565">
        <f t="shared" si="36"/>
        <v>47</v>
      </c>
      <c r="C565">
        <f t="shared" si="34"/>
        <v>2</v>
      </c>
      <c r="D565">
        <f t="shared" si="33"/>
        <v>6</v>
      </c>
      <c r="E565" t="str">
        <f>IF(C565=1,VLOOKUP(B565,数据导入!$B:$F,2,FALSE)&amp;","&amp;VLOOKUP(B565,数据导入!$B:$F,3,FALSE)*$D565,VLOOKUP(B565,数据导入!$I:$M,2,FALSE)&amp;","&amp;VLOOKUP(B565,数据导入!$I:$M,3,FALSE)*$D565)</f>
        <v>31006,150</v>
      </c>
      <c r="F565">
        <f>IF(D565=1,VLOOKUP(C565,数据导入!$B:$F,4,FALSE)*$D565,VLOOKUP(C565,数据导入!$I:$M,4,FALSE)*$D565)</f>
        <v>960</v>
      </c>
      <c r="G565">
        <f>IF(E565=1,VLOOKUP(D565,数据导入!$B:$F,5,FALSE)*$D565,VLOOKUP(D565,数据导入!$I:$M,5,FALSE)*$D565)</f>
        <v>60</v>
      </c>
      <c r="H565">
        <f>VLOOKUP(B565,菜品数据!$H:$I,2,FALSE)</f>
        <v>4</v>
      </c>
      <c r="I565" t="str">
        <f>VLOOKUP(D565,数据导入!$P$3:$Q$9,2,FALSE)</f>
        <v>5,6</v>
      </c>
      <c r="J565" t="str">
        <f>VLOOKUP(B565,菜品输入!A:V,3,FALSE)&amp;","&amp;VLOOKUP(B565,菜品输入!A:V,8,FALSE)&amp;";"&amp;VLOOKUP(B565,菜品输入!A:V,4,FALSE)&amp;","&amp;VLOOKUP(B565,菜品输入!A:V,8,FALSE)&amp;";"&amp;VLOOKUP(B565,菜品输入!A:V,5,FALSE)&amp;","&amp;VLOOKUP(B565,菜品输入!A:V,8,FALSE)&amp;";"&amp;VLOOKUP(B565,菜品输入!A:V,6,FALSE)&amp;","&amp;VLOOKUP(B565,菜品输入!A:V,8,FALSE)&amp;";"&amp;VLOOKUP(B565,菜品输入!A:V,7,FALSE)&amp;","&amp;VLOOKUP(B565,菜品输入!A:V,8,FALSE)</f>
        <v>101010,5;102010,5;103010,5;104010,5;105010,5</v>
      </c>
    </row>
    <row r="566" spans="1:10">
      <c r="A566">
        <v>565</v>
      </c>
      <c r="B566">
        <f t="shared" si="36"/>
        <v>48</v>
      </c>
      <c r="C566">
        <f t="shared" si="34"/>
        <v>1</v>
      </c>
      <c r="D566">
        <f t="shared" si="33"/>
        <v>1</v>
      </c>
      <c r="E566" t="str">
        <f>IF(C566=1,VLOOKUP(B566,数据导入!$B:$F,2,FALSE)&amp;","&amp;VLOOKUP(B566,数据导入!$B:$F,3,FALSE)*$D566,VLOOKUP(B566,数据导入!$I:$M,2,FALSE)&amp;","&amp;VLOOKUP(B566,数据导入!$I:$M,3,FALSE)*$D566)</f>
        <v>30006,26</v>
      </c>
      <c r="F566">
        <f>IF(D566=1,VLOOKUP(C566,数据导入!$B:$F,4,FALSE)*$D566,VLOOKUP(C566,数据导入!$I:$M,4,FALSE)*$D566)</f>
        <v>70</v>
      </c>
      <c r="G566">
        <f>IF(E566=1,VLOOKUP(D566,数据导入!$B:$F,5,FALSE)*$D566,VLOOKUP(D566,数据导入!$I:$M,5,FALSE)*$D566)</f>
        <v>5</v>
      </c>
      <c r="H566">
        <f>VLOOKUP(B566,菜品数据!$H:$I,2,FALSE)</f>
        <v>4</v>
      </c>
      <c r="I566">
        <f>VLOOKUP(D566,数据导入!$P$3:$Q$9,2,FALSE)</f>
        <v>1</v>
      </c>
      <c r="J566" t="str">
        <f>VLOOKUP(B566,菜品输入!A:V,3,FALSE)&amp;","&amp;VLOOKUP(B566,菜品输入!A:V,8,FALSE)&amp;";"&amp;VLOOKUP(B566,菜品输入!A:V,4,FALSE)&amp;","&amp;VLOOKUP(B566,菜品输入!A:V,8,FALSE)&amp;";"&amp;VLOOKUP(B566,菜品输入!A:V,5,FALSE)&amp;","&amp;VLOOKUP(B566,菜品输入!A:V,8,FALSE)&amp;";"&amp;VLOOKUP(B566,菜品输入!A:V,6,FALSE)&amp;","&amp;VLOOKUP(B566,菜品输入!A:V,8,FALSE)&amp;";"&amp;VLOOKUP(B566,菜品输入!A:V,7,FALSE)&amp;","&amp;VLOOKUP(B566,菜品输入!A:V,8,FALSE)</f>
        <v>101010,5;102010,5;103010,5;104010,5;105010,5</v>
      </c>
    </row>
    <row r="567" spans="1:10">
      <c r="A567">
        <v>566</v>
      </c>
      <c r="B567">
        <f t="shared" si="36"/>
        <v>48</v>
      </c>
      <c r="C567">
        <f t="shared" si="34"/>
        <v>1</v>
      </c>
      <c r="D567">
        <f t="shared" si="33"/>
        <v>2</v>
      </c>
      <c r="E567" t="str">
        <f>IF(C567=1,VLOOKUP(B567,数据导入!$B:$F,2,FALSE)&amp;","&amp;VLOOKUP(B567,数据导入!$B:$F,3,FALSE)*$D567,VLOOKUP(B567,数据导入!$I:$M,2,FALSE)&amp;","&amp;VLOOKUP(B567,数据导入!$I:$M,3,FALSE)*$D567)</f>
        <v>30006,52</v>
      </c>
      <c r="F567">
        <f>IF(D567=1,VLOOKUP(C567,数据导入!$B:$F,4,FALSE)*$D567,VLOOKUP(C567,数据导入!$I:$M,4,FALSE)*$D567)</f>
        <v>140</v>
      </c>
      <c r="G567">
        <f>IF(E567=1,VLOOKUP(D567,数据导入!$B:$F,5,FALSE)*$D567,VLOOKUP(D567,数据导入!$I:$M,5,FALSE)*$D567)</f>
        <v>10</v>
      </c>
      <c r="H567">
        <f>VLOOKUP(B567,菜品数据!$H:$I,2,FALSE)</f>
        <v>4</v>
      </c>
      <c r="I567" t="str">
        <f>VLOOKUP(D567,数据导入!$P$3:$Q$9,2,FALSE)</f>
        <v>1,2</v>
      </c>
      <c r="J567" t="str">
        <f>VLOOKUP(B567,菜品输入!A:V,3,FALSE)&amp;","&amp;VLOOKUP(B567,菜品输入!A:V,8,FALSE)&amp;";"&amp;VLOOKUP(B567,菜品输入!A:V,4,FALSE)&amp;","&amp;VLOOKUP(B567,菜品输入!A:V,8,FALSE)&amp;";"&amp;VLOOKUP(B567,菜品输入!A:V,5,FALSE)&amp;","&amp;VLOOKUP(B567,菜品输入!A:V,8,FALSE)&amp;";"&amp;VLOOKUP(B567,菜品输入!A:V,6,FALSE)&amp;","&amp;VLOOKUP(B567,菜品输入!A:V,8,FALSE)&amp;";"&amp;VLOOKUP(B567,菜品输入!A:V,7,FALSE)&amp;","&amp;VLOOKUP(B567,菜品输入!A:V,8,FALSE)</f>
        <v>101010,5;102010,5;103010,5;104010,5;105010,5</v>
      </c>
    </row>
    <row r="568" spans="1:10">
      <c r="A568">
        <v>567</v>
      </c>
      <c r="B568">
        <f t="shared" si="36"/>
        <v>48</v>
      </c>
      <c r="C568">
        <f t="shared" si="34"/>
        <v>1</v>
      </c>
      <c r="D568">
        <f t="shared" si="33"/>
        <v>3</v>
      </c>
      <c r="E568" t="str">
        <f>IF(C568=1,VLOOKUP(B568,数据导入!$B:$F,2,FALSE)&amp;","&amp;VLOOKUP(B568,数据导入!$B:$F,3,FALSE)*$D568,VLOOKUP(B568,数据导入!$I:$M,2,FALSE)&amp;","&amp;VLOOKUP(B568,数据导入!$I:$M,3,FALSE)*$D568)</f>
        <v>30006,78</v>
      </c>
      <c r="F568">
        <f>IF(D568=1,VLOOKUP(C568,数据导入!$B:$F,4,FALSE)*$D568,VLOOKUP(C568,数据导入!$I:$M,4,FALSE)*$D568)</f>
        <v>210</v>
      </c>
      <c r="G568">
        <f>IF(E568=1,VLOOKUP(D568,数据导入!$B:$F,5,FALSE)*$D568,VLOOKUP(D568,数据导入!$I:$M,5,FALSE)*$D568)</f>
        <v>30</v>
      </c>
      <c r="H568">
        <f>VLOOKUP(B568,菜品数据!$H:$I,2,FALSE)</f>
        <v>4</v>
      </c>
      <c r="I568" t="str">
        <f>VLOOKUP(D568,数据导入!$P$3:$Q$9,2,FALSE)</f>
        <v>2,3</v>
      </c>
      <c r="J568" t="str">
        <f>VLOOKUP(B568,菜品输入!A:V,3,FALSE)&amp;","&amp;VLOOKUP(B568,菜品输入!A:V,8,FALSE)&amp;";"&amp;VLOOKUP(B568,菜品输入!A:V,4,FALSE)&amp;","&amp;VLOOKUP(B568,菜品输入!A:V,8,FALSE)&amp;";"&amp;VLOOKUP(B568,菜品输入!A:V,5,FALSE)&amp;","&amp;VLOOKUP(B568,菜品输入!A:V,8,FALSE)&amp;";"&amp;VLOOKUP(B568,菜品输入!A:V,6,FALSE)&amp;","&amp;VLOOKUP(B568,菜品输入!A:V,8,FALSE)&amp;";"&amp;VLOOKUP(B568,菜品输入!A:V,7,FALSE)&amp;","&amp;VLOOKUP(B568,菜品输入!A:V,8,FALSE)</f>
        <v>101010,5;102010,5;103010,5;104010,5;105010,5</v>
      </c>
    </row>
    <row r="569" spans="1:10">
      <c r="A569">
        <v>568</v>
      </c>
      <c r="B569">
        <f t="shared" si="36"/>
        <v>48</v>
      </c>
      <c r="C569">
        <f t="shared" si="34"/>
        <v>1</v>
      </c>
      <c r="D569">
        <f t="shared" si="33"/>
        <v>4</v>
      </c>
      <c r="E569" t="str">
        <f>IF(C569=1,VLOOKUP(B569,数据导入!$B:$F,2,FALSE)&amp;","&amp;VLOOKUP(B569,数据导入!$B:$F,3,FALSE)*$D569,VLOOKUP(B569,数据导入!$I:$M,2,FALSE)&amp;","&amp;VLOOKUP(B569,数据导入!$I:$M,3,FALSE)*$D569)</f>
        <v>30006,104</v>
      </c>
      <c r="F569">
        <f>IF(D569=1,VLOOKUP(C569,数据导入!$B:$F,4,FALSE)*$D569,VLOOKUP(C569,数据导入!$I:$M,4,FALSE)*$D569)</f>
        <v>280</v>
      </c>
      <c r="G569">
        <f>IF(E569=1,VLOOKUP(D569,数据导入!$B:$F,5,FALSE)*$D569,VLOOKUP(D569,数据导入!$I:$M,5,FALSE)*$D569)</f>
        <v>40</v>
      </c>
      <c r="H569">
        <f>VLOOKUP(B569,菜品数据!$H:$I,2,FALSE)</f>
        <v>4</v>
      </c>
      <c r="I569" t="str">
        <f>VLOOKUP(D569,数据导入!$P$3:$Q$9,2,FALSE)</f>
        <v>3,4</v>
      </c>
      <c r="J569" t="str">
        <f>VLOOKUP(B569,菜品输入!A:V,3,FALSE)&amp;","&amp;VLOOKUP(B569,菜品输入!A:V,8,FALSE)&amp;";"&amp;VLOOKUP(B569,菜品输入!A:V,4,FALSE)&amp;","&amp;VLOOKUP(B569,菜品输入!A:V,8,FALSE)&amp;";"&amp;VLOOKUP(B569,菜品输入!A:V,5,FALSE)&amp;","&amp;VLOOKUP(B569,菜品输入!A:V,8,FALSE)&amp;";"&amp;VLOOKUP(B569,菜品输入!A:V,6,FALSE)&amp;","&amp;VLOOKUP(B569,菜品输入!A:V,8,FALSE)&amp;";"&amp;VLOOKUP(B569,菜品输入!A:V,7,FALSE)&amp;","&amp;VLOOKUP(B569,菜品输入!A:V,8,FALSE)</f>
        <v>101010,5;102010,5;103010,5;104010,5;105010,5</v>
      </c>
    </row>
    <row r="570" spans="1:10">
      <c r="A570">
        <v>569</v>
      </c>
      <c r="B570">
        <f t="shared" si="36"/>
        <v>48</v>
      </c>
      <c r="C570">
        <f t="shared" si="34"/>
        <v>1</v>
      </c>
      <c r="D570">
        <f t="shared" si="33"/>
        <v>5</v>
      </c>
      <c r="E570" t="str">
        <f>IF(C570=1,VLOOKUP(B570,数据导入!$B:$F,2,FALSE)&amp;","&amp;VLOOKUP(B570,数据导入!$B:$F,3,FALSE)*$D570,VLOOKUP(B570,数据导入!$I:$M,2,FALSE)&amp;","&amp;VLOOKUP(B570,数据导入!$I:$M,3,FALSE)*$D570)</f>
        <v>30006,130</v>
      </c>
      <c r="F570">
        <f>IF(D570=1,VLOOKUP(C570,数据导入!$B:$F,4,FALSE)*$D570,VLOOKUP(C570,数据导入!$I:$M,4,FALSE)*$D570)</f>
        <v>350</v>
      </c>
      <c r="G570">
        <f>IF(E570=1,VLOOKUP(D570,数据导入!$B:$F,5,FALSE)*$D570,VLOOKUP(D570,数据导入!$I:$M,5,FALSE)*$D570)</f>
        <v>50</v>
      </c>
      <c r="H570">
        <f>VLOOKUP(B570,菜品数据!$H:$I,2,FALSE)</f>
        <v>4</v>
      </c>
      <c r="I570" t="str">
        <f>VLOOKUP(D570,数据导入!$P$3:$Q$9,2,FALSE)</f>
        <v>4,5</v>
      </c>
      <c r="J570" t="str">
        <f>VLOOKUP(B570,菜品输入!A:V,3,FALSE)&amp;","&amp;VLOOKUP(B570,菜品输入!A:V,8,FALSE)&amp;";"&amp;VLOOKUP(B570,菜品输入!A:V,4,FALSE)&amp;","&amp;VLOOKUP(B570,菜品输入!A:V,8,FALSE)&amp;";"&amp;VLOOKUP(B570,菜品输入!A:V,5,FALSE)&amp;","&amp;VLOOKUP(B570,菜品输入!A:V,8,FALSE)&amp;";"&amp;VLOOKUP(B570,菜品输入!A:V,6,FALSE)&amp;","&amp;VLOOKUP(B570,菜品输入!A:V,8,FALSE)&amp;";"&amp;VLOOKUP(B570,菜品输入!A:V,7,FALSE)&amp;","&amp;VLOOKUP(B570,菜品输入!A:V,8,FALSE)</f>
        <v>101010,5;102010,5;103010,5;104010,5;105010,5</v>
      </c>
    </row>
    <row r="571" spans="1:10">
      <c r="A571">
        <v>570</v>
      </c>
      <c r="B571">
        <f t="shared" si="36"/>
        <v>48</v>
      </c>
      <c r="C571">
        <f t="shared" si="34"/>
        <v>1</v>
      </c>
      <c r="D571">
        <f t="shared" si="33"/>
        <v>6</v>
      </c>
      <c r="E571" t="str">
        <f>IF(C571=1,VLOOKUP(B571,数据导入!$B:$F,2,FALSE)&amp;","&amp;VLOOKUP(B571,数据导入!$B:$F,3,FALSE)*$D571,VLOOKUP(B571,数据导入!$I:$M,2,FALSE)&amp;","&amp;VLOOKUP(B571,数据导入!$I:$M,3,FALSE)*$D571)</f>
        <v>30006,156</v>
      </c>
      <c r="F571">
        <f>IF(D571=1,VLOOKUP(C571,数据导入!$B:$F,4,FALSE)*$D571,VLOOKUP(C571,数据导入!$I:$M,4,FALSE)*$D571)</f>
        <v>420</v>
      </c>
      <c r="G571">
        <f>IF(E571=1,VLOOKUP(D571,数据导入!$B:$F,5,FALSE)*$D571,VLOOKUP(D571,数据导入!$I:$M,5,FALSE)*$D571)</f>
        <v>60</v>
      </c>
      <c r="H571">
        <f>VLOOKUP(B571,菜品数据!$H:$I,2,FALSE)</f>
        <v>4</v>
      </c>
      <c r="I571" t="str">
        <f>VLOOKUP(D571,数据导入!$P$3:$Q$9,2,FALSE)</f>
        <v>5,6</v>
      </c>
      <c r="J571" t="str">
        <f>VLOOKUP(B571,菜品输入!A:V,3,FALSE)&amp;","&amp;VLOOKUP(B571,菜品输入!A:V,8,FALSE)&amp;";"&amp;VLOOKUP(B571,菜品输入!A:V,4,FALSE)&amp;","&amp;VLOOKUP(B571,菜品输入!A:V,8,FALSE)&amp;";"&amp;VLOOKUP(B571,菜品输入!A:V,5,FALSE)&amp;","&amp;VLOOKUP(B571,菜品输入!A:V,8,FALSE)&amp;";"&amp;VLOOKUP(B571,菜品输入!A:V,6,FALSE)&amp;","&amp;VLOOKUP(B571,菜品输入!A:V,8,FALSE)&amp;";"&amp;VLOOKUP(B571,菜品输入!A:V,7,FALSE)&amp;","&amp;VLOOKUP(B571,菜品输入!A:V,8,FALSE)</f>
        <v>101010,5;102010,5;103010,5;104010,5;105010,5</v>
      </c>
    </row>
    <row r="572" spans="1:10">
      <c r="A572">
        <v>571</v>
      </c>
      <c r="B572">
        <f t="shared" si="36"/>
        <v>48</v>
      </c>
      <c r="C572">
        <f t="shared" si="34"/>
        <v>2</v>
      </c>
      <c r="D572">
        <f t="shared" si="33"/>
        <v>1</v>
      </c>
      <c r="E572" t="str">
        <f>IF(C572=1,VLOOKUP(B572,数据导入!$B:$F,2,FALSE)&amp;","&amp;VLOOKUP(B572,数据导入!$B:$F,3,FALSE)*$D572,VLOOKUP(B572,数据导入!$I:$M,2,FALSE)&amp;","&amp;VLOOKUP(B572,数据导入!$I:$M,3,FALSE)*$D572)</f>
        <v>31006,26</v>
      </c>
      <c r="F572">
        <f>IF(D572=1,VLOOKUP(C572,数据导入!$B:$F,4,FALSE)*$D572,VLOOKUP(C572,数据导入!$I:$M,4,FALSE)*$D572)</f>
        <v>160</v>
      </c>
      <c r="G572">
        <f>IF(E572=1,VLOOKUP(D572,数据导入!$B:$F,5,FALSE)*$D572,VLOOKUP(D572,数据导入!$I:$M,5,FALSE)*$D572)</f>
        <v>5</v>
      </c>
      <c r="H572">
        <f>VLOOKUP(B572,菜品数据!$H:$I,2,FALSE)</f>
        <v>4</v>
      </c>
      <c r="I572">
        <f>VLOOKUP(D572,数据导入!$P$3:$Q$9,2,FALSE)</f>
        <v>1</v>
      </c>
      <c r="J572" t="str">
        <f>VLOOKUP(B572,菜品输入!A:V,3,FALSE)&amp;","&amp;VLOOKUP(B572,菜品输入!A:V,8,FALSE)&amp;";"&amp;VLOOKUP(B572,菜品输入!A:V,4,FALSE)&amp;","&amp;VLOOKUP(B572,菜品输入!A:V,8,FALSE)&amp;";"&amp;VLOOKUP(B572,菜品输入!A:V,5,FALSE)&amp;","&amp;VLOOKUP(B572,菜品输入!A:V,8,FALSE)&amp;";"&amp;VLOOKUP(B572,菜品输入!A:V,6,FALSE)&amp;","&amp;VLOOKUP(B572,菜品输入!A:V,8,FALSE)&amp;";"&amp;VLOOKUP(B572,菜品输入!A:V,7,FALSE)&amp;","&amp;VLOOKUP(B572,菜品输入!A:V,8,FALSE)</f>
        <v>101010,5;102010,5;103010,5;104010,5;105010,5</v>
      </c>
    </row>
    <row r="573" spans="1:10">
      <c r="A573">
        <v>572</v>
      </c>
      <c r="B573">
        <f t="shared" si="36"/>
        <v>48</v>
      </c>
      <c r="C573">
        <f t="shared" si="34"/>
        <v>2</v>
      </c>
      <c r="D573">
        <f t="shared" si="33"/>
        <v>2</v>
      </c>
      <c r="E573" t="str">
        <f>IF(C573=1,VLOOKUP(B573,数据导入!$B:$F,2,FALSE)&amp;","&amp;VLOOKUP(B573,数据导入!$B:$F,3,FALSE)*$D573,VLOOKUP(B573,数据导入!$I:$M,2,FALSE)&amp;","&amp;VLOOKUP(B573,数据导入!$I:$M,3,FALSE)*$D573)</f>
        <v>31006,52</v>
      </c>
      <c r="F573">
        <f>IF(D573=1,VLOOKUP(C573,数据导入!$B:$F,4,FALSE)*$D573,VLOOKUP(C573,数据导入!$I:$M,4,FALSE)*$D573)</f>
        <v>320</v>
      </c>
      <c r="G573">
        <f>IF(E573=1,VLOOKUP(D573,数据导入!$B:$F,5,FALSE)*$D573,VLOOKUP(D573,数据导入!$I:$M,5,FALSE)*$D573)</f>
        <v>10</v>
      </c>
      <c r="H573">
        <f>VLOOKUP(B573,菜品数据!$H:$I,2,FALSE)</f>
        <v>4</v>
      </c>
      <c r="I573" t="str">
        <f>VLOOKUP(D573,数据导入!$P$3:$Q$9,2,FALSE)</f>
        <v>1,2</v>
      </c>
      <c r="J573" t="str">
        <f>VLOOKUP(B573,菜品输入!A:V,3,FALSE)&amp;","&amp;VLOOKUP(B573,菜品输入!A:V,8,FALSE)&amp;";"&amp;VLOOKUP(B573,菜品输入!A:V,4,FALSE)&amp;","&amp;VLOOKUP(B573,菜品输入!A:V,8,FALSE)&amp;";"&amp;VLOOKUP(B573,菜品输入!A:V,5,FALSE)&amp;","&amp;VLOOKUP(B573,菜品输入!A:V,8,FALSE)&amp;";"&amp;VLOOKUP(B573,菜品输入!A:V,6,FALSE)&amp;","&amp;VLOOKUP(B573,菜品输入!A:V,8,FALSE)&amp;";"&amp;VLOOKUP(B573,菜品输入!A:V,7,FALSE)&amp;","&amp;VLOOKUP(B573,菜品输入!A:V,8,FALSE)</f>
        <v>101010,5;102010,5;103010,5;104010,5;105010,5</v>
      </c>
    </row>
    <row r="574" spans="1:10">
      <c r="A574">
        <v>573</v>
      </c>
      <c r="B574">
        <f t="shared" si="36"/>
        <v>48</v>
      </c>
      <c r="C574">
        <f t="shared" si="34"/>
        <v>2</v>
      </c>
      <c r="D574">
        <f t="shared" si="33"/>
        <v>3</v>
      </c>
      <c r="E574" t="str">
        <f>IF(C574=1,VLOOKUP(B574,数据导入!$B:$F,2,FALSE)&amp;","&amp;VLOOKUP(B574,数据导入!$B:$F,3,FALSE)*$D574,VLOOKUP(B574,数据导入!$I:$M,2,FALSE)&amp;","&amp;VLOOKUP(B574,数据导入!$I:$M,3,FALSE)*$D574)</f>
        <v>31006,78</v>
      </c>
      <c r="F574">
        <f>IF(D574=1,VLOOKUP(C574,数据导入!$B:$F,4,FALSE)*$D574,VLOOKUP(C574,数据导入!$I:$M,4,FALSE)*$D574)</f>
        <v>480</v>
      </c>
      <c r="G574">
        <f>IF(E574=1,VLOOKUP(D574,数据导入!$B:$F,5,FALSE)*$D574,VLOOKUP(D574,数据导入!$I:$M,5,FALSE)*$D574)</f>
        <v>30</v>
      </c>
      <c r="H574">
        <f>VLOOKUP(B574,菜品数据!$H:$I,2,FALSE)</f>
        <v>4</v>
      </c>
      <c r="I574" t="str">
        <f>VLOOKUP(D574,数据导入!$P$3:$Q$9,2,FALSE)</f>
        <v>2,3</v>
      </c>
      <c r="J574" t="str">
        <f>VLOOKUP(B574,菜品输入!A:V,3,FALSE)&amp;","&amp;VLOOKUP(B574,菜品输入!A:V,8,FALSE)&amp;";"&amp;VLOOKUP(B574,菜品输入!A:V,4,FALSE)&amp;","&amp;VLOOKUP(B574,菜品输入!A:V,8,FALSE)&amp;";"&amp;VLOOKUP(B574,菜品输入!A:V,5,FALSE)&amp;","&amp;VLOOKUP(B574,菜品输入!A:V,8,FALSE)&amp;";"&amp;VLOOKUP(B574,菜品输入!A:V,6,FALSE)&amp;","&amp;VLOOKUP(B574,菜品输入!A:V,8,FALSE)&amp;";"&amp;VLOOKUP(B574,菜品输入!A:V,7,FALSE)&amp;","&amp;VLOOKUP(B574,菜品输入!A:V,8,FALSE)</f>
        <v>101010,5;102010,5;103010,5;104010,5;105010,5</v>
      </c>
    </row>
    <row r="575" spans="1:10">
      <c r="A575">
        <v>574</v>
      </c>
      <c r="B575">
        <f t="shared" si="36"/>
        <v>48</v>
      </c>
      <c r="C575">
        <f t="shared" si="34"/>
        <v>2</v>
      </c>
      <c r="D575">
        <f t="shared" si="33"/>
        <v>4</v>
      </c>
      <c r="E575" t="str">
        <f>IF(C575=1,VLOOKUP(B575,数据导入!$B:$F,2,FALSE)&amp;","&amp;VLOOKUP(B575,数据导入!$B:$F,3,FALSE)*$D575,VLOOKUP(B575,数据导入!$I:$M,2,FALSE)&amp;","&amp;VLOOKUP(B575,数据导入!$I:$M,3,FALSE)*$D575)</f>
        <v>31006,104</v>
      </c>
      <c r="F575">
        <f>IF(D575=1,VLOOKUP(C575,数据导入!$B:$F,4,FALSE)*$D575,VLOOKUP(C575,数据导入!$I:$M,4,FALSE)*$D575)</f>
        <v>640</v>
      </c>
      <c r="G575">
        <f>IF(E575=1,VLOOKUP(D575,数据导入!$B:$F,5,FALSE)*$D575,VLOOKUP(D575,数据导入!$I:$M,5,FALSE)*$D575)</f>
        <v>40</v>
      </c>
      <c r="H575">
        <f>VLOOKUP(B575,菜品数据!$H:$I,2,FALSE)</f>
        <v>4</v>
      </c>
      <c r="I575" t="str">
        <f>VLOOKUP(D575,数据导入!$P$3:$Q$9,2,FALSE)</f>
        <v>3,4</v>
      </c>
      <c r="J575" t="str">
        <f>VLOOKUP(B575,菜品输入!A:V,3,FALSE)&amp;","&amp;VLOOKUP(B575,菜品输入!A:V,8,FALSE)&amp;";"&amp;VLOOKUP(B575,菜品输入!A:V,4,FALSE)&amp;","&amp;VLOOKUP(B575,菜品输入!A:V,8,FALSE)&amp;";"&amp;VLOOKUP(B575,菜品输入!A:V,5,FALSE)&amp;","&amp;VLOOKUP(B575,菜品输入!A:V,8,FALSE)&amp;";"&amp;VLOOKUP(B575,菜品输入!A:V,6,FALSE)&amp;","&amp;VLOOKUP(B575,菜品输入!A:V,8,FALSE)&amp;";"&amp;VLOOKUP(B575,菜品输入!A:V,7,FALSE)&amp;","&amp;VLOOKUP(B575,菜品输入!A:V,8,FALSE)</f>
        <v>101010,5;102010,5;103010,5;104010,5;105010,5</v>
      </c>
    </row>
    <row r="576" spans="1:10">
      <c r="A576">
        <v>575</v>
      </c>
      <c r="B576">
        <f t="shared" si="36"/>
        <v>48</v>
      </c>
      <c r="C576">
        <f t="shared" si="34"/>
        <v>2</v>
      </c>
      <c r="D576">
        <f t="shared" si="33"/>
        <v>5</v>
      </c>
      <c r="E576" t="str">
        <f>IF(C576=1,VLOOKUP(B576,数据导入!$B:$F,2,FALSE)&amp;","&amp;VLOOKUP(B576,数据导入!$B:$F,3,FALSE)*$D576,VLOOKUP(B576,数据导入!$I:$M,2,FALSE)&amp;","&amp;VLOOKUP(B576,数据导入!$I:$M,3,FALSE)*$D576)</f>
        <v>31006,130</v>
      </c>
      <c r="F576">
        <f>IF(D576=1,VLOOKUP(C576,数据导入!$B:$F,4,FALSE)*$D576,VLOOKUP(C576,数据导入!$I:$M,4,FALSE)*$D576)</f>
        <v>800</v>
      </c>
      <c r="G576">
        <f>IF(E576=1,VLOOKUP(D576,数据导入!$B:$F,5,FALSE)*$D576,VLOOKUP(D576,数据导入!$I:$M,5,FALSE)*$D576)</f>
        <v>50</v>
      </c>
      <c r="H576">
        <f>VLOOKUP(B576,菜品数据!$H:$I,2,FALSE)</f>
        <v>4</v>
      </c>
      <c r="I576" t="str">
        <f>VLOOKUP(D576,数据导入!$P$3:$Q$9,2,FALSE)</f>
        <v>4,5</v>
      </c>
      <c r="J576" t="str">
        <f>VLOOKUP(B576,菜品输入!A:V,3,FALSE)&amp;","&amp;VLOOKUP(B576,菜品输入!A:V,8,FALSE)&amp;";"&amp;VLOOKUP(B576,菜品输入!A:V,4,FALSE)&amp;","&amp;VLOOKUP(B576,菜品输入!A:V,8,FALSE)&amp;";"&amp;VLOOKUP(B576,菜品输入!A:V,5,FALSE)&amp;","&amp;VLOOKUP(B576,菜品输入!A:V,8,FALSE)&amp;";"&amp;VLOOKUP(B576,菜品输入!A:V,6,FALSE)&amp;","&amp;VLOOKUP(B576,菜品输入!A:V,8,FALSE)&amp;";"&amp;VLOOKUP(B576,菜品输入!A:V,7,FALSE)&amp;","&amp;VLOOKUP(B576,菜品输入!A:V,8,FALSE)</f>
        <v>101010,5;102010,5;103010,5;104010,5;105010,5</v>
      </c>
    </row>
    <row r="577" spans="1:10">
      <c r="A577">
        <v>576</v>
      </c>
      <c r="B577">
        <f t="shared" si="36"/>
        <v>48</v>
      </c>
      <c r="C577">
        <f t="shared" si="34"/>
        <v>2</v>
      </c>
      <c r="D577">
        <f t="shared" si="33"/>
        <v>6</v>
      </c>
      <c r="E577" t="str">
        <f>IF(C577=1,VLOOKUP(B577,数据导入!$B:$F,2,FALSE)&amp;","&amp;VLOOKUP(B577,数据导入!$B:$F,3,FALSE)*$D577,VLOOKUP(B577,数据导入!$I:$M,2,FALSE)&amp;","&amp;VLOOKUP(B577,数据导入!$I:$M,3,FALSE)*$D577)</f>
        <v>31006,156</v>
      </c>
      <c r="F577">
        <f>IF(D577=1,VLOOKUP(C577,数据导入!$B:$F,4,FALSE)*$D577,VLOOKUP(C577,数据导入!$I:$M,4,FALSE)*$D577)</f>
        <v>960</v>
      </c>
      <c r="G577">
        <f>IF(E577=1,VLOOKUP(D577,数据导入!$B:$F,5,FALSE)*$D577,VLOOKUP(D577,数据导入!$I:$M,5,FALSE)*$D577)</f>
        <v>60</v>
      </c>
      <c r="H577">
        <f>VLOOKUP(B577,菜品数据!$H:$I,2,FALSE)</f>
        <v>4</v>
      </c>
      <c r="I577" t="str">
        <f>VLOOKUP(D577,数据导入!$P$3:$Q$9,2,FALSE)</f>
        <v>5,6</v>
      </c>
      <c r="J577" t="str">
        <f>VLOOKUP(B577,菜品输入!A:V,3,FALSE)&amp;","&amp;VLOOKUP(B577,菜品输入!A:V,8,FALSE)&amp;";"&amp;VLOOKUP(B577,菜品输入!A:V,4,FALSE)&amp;","&amp;VLOOKUP(B577,菜品输入!A:V,8,FALSE)&amp;";"&amp;VLOOKUP(B577,菜品输入!A:V,5,FALSE)&amp;","&amp;VLOOKUP(B577,菜品输入!A:V,8,FALSE)&amp;";"&amp;VLOOKUP(B577,菜品输入!A:V,6,FALSE)&amp;","&amp;VLOOKUP(B577,菜品输入!A:V,8,FALSE)&amp;";"&amp;VLOOKUP(B577,菜品输入!A:V,7,FALSE)&amp;","&amp;VLOOKUP(B577,菜品输入!A:V,8,FALSE)</f>
        <v>101010,5;102010,5;103010,5;104010,5;105010,5</v>
      </c>
    </row>
    <row r="578" spans="1:10">
      <c r="A578">
        <v>577</v>
      </c>
      <c r="B578">
        <f t="shared" si="36"/>
        <v>49</v>
      </c>
      <c r="C578">
        <f t="shared" si="34"/>
        <v>1</v>
      </c>
      <c r="D578">
        <f t="shared" si="33"/>
        <v>1</v>
      </c>
      <c r="E578" t="str">
        <f>IF(C578=1,VLOOKUP(B578,数据导入!$B:$F,2,FALSE)&amp;","&amp;VLOOKUP(B578,数据导入!$B:$F,3,FALSE)*$D578,VLOOKUP(B578,数据导入!$I:$M,2,FALSE)&amp;","&amp;VLOOKUP(B578,数据导入!$I:$M,3,FALSE)*$D578)</f>
        <v>30006,27</v>
      </c>
      <c r="F578">
        <f>IF(D578=1,VLOOKUP(C578,数据导入!$B:$F,4,FALSE)*$D578,VLOOKUP(C578,数据导入!$I:$M,4,FALSE)*$D578)</f>
        <v>70</v>
      </c>
      <c r="G578">
        <f>IF(E578=1,VLOOKUP(D578,数据导入!$B:$F,5,FALSE)*$D578,VLOOKUP(D578,数据导入!$I:$M,5,FALSE)*$D578)</f>
        <v>5</v>
      </c>
      <c r="H578">
        <f>VLOOKUP(B578,菜品数据!$H:$I,2,FALSE)</f>
        <v>4</v>
      </c>
      <c r="I578">
        <f>VLOOKUP(D578,数据导入!$P$3:$Q$9,2,FALSE)</f>
        <v>1</v>
      </c>
      <c r="J578" t="str">
        <f>VLOOKUP(B578,菜品输入!A:V,3,FALSE)&amp;","&amp;VLOOKUP(B578,菜品输入!A:V,8,FALSE)&amp;";"&amp;VLOOKUP(B578,菜品输入!A:V,4,FALSE)&amp;","&amp;VLOOKUP(B578,菜品输入!A:V,8,FALSE)&amp;";"&amp;VLOOKUP(B578,菜品输入!A:V,5,FALSE)&amp;","&amp;VLOOKUP(B578,菜品输入!A:V,8,FALSE)&amp;";"&amp;VLOOKUP(B578,菜品输入!A:V,6,FALSE)&amp;","&amp;VLOOKUP(B578,菜品输入!A:V,8,FALSE)&amp;";"&amp;VLOOKUP(B578,菜品输入!A:V,7,FALSE)&amp;","&amp;VLOOKUP(B578,菜品输入!A:V,8,FALSE)</f>
        <v>101010,5;102010,5;103010,5;104010,5;105010,5</v>
      </c>
    </row>
    <row r="579" spans="1:10">
      <c r="A579">
        <v>578</v>
      </c>
      <c r="B579">
        <f t="shared" si="36"/>
        <v>49</v>
      </c>
      <c r="C579">
        <f t="shared" si="34"/>
        <v>1</v>
      </c>
      <c r="D579">
        <f t="shared" si="33"/>
        <v>2</v>
      </c>
      <c r="E579" t="str">
        <f>IF(C579=1,VLOOKUP(B579,数据导入!$B:$F,2,FALSE)&amp;","&amp;VLOOKUP(B579,数据导入!$B:$F,3,FALSE)*$D579,VLOOKUP(B579,数据导入!$I:$M,2,FALSE)&amp;","&amp;VLOOKUP(B579,数据导入!$I:$M,3,FALSE)*$D579)</f>
        <v>30006,54</v>
      </c>
      <c r="F579">
        <f>IF(D579=1,VLOOKUP(C579,数据导入!$B:$F,4,FALSE)*$D579,VLOOKUP(C579,数据导入!$I:$M,4,FALSE)*$D579)</f>
        <v>140</v>
      </c>
      <c r="G579">
        <f>IF(E579=1,VLOOKUP(D579,数据导入!$B:$F,5,FALSE)*$D579,VLOOKUP(D579,数据导入!$I:$M,5,FALSE)*$D579)</f>
        <v>10</v>
      </c>
      <c r="H579">
        <f>VLOOKUP(B579,菜品数据!$H:$I,2,FALSE)</f>
        <v>4</v>
      </c>
      <c r="I579" t="str">
        <f>VLOOKUP(D579,数据导入!$P$3:$Q$9,2,FALSE)</f>
        <v>1,2</v>
      </c>
      <c r="J579" t="str">
        <f>VLOOKUP(B579,菜品输入!A:V,3,FALSE)&amp;","&amp;VLOOKUP(B579,菜品输入!A:V,8,FALSE)&amp;";"&amp;VLOOKUP(B579,菜品输入!A:V,4,FALSE)&amp;","&amp;VLOOKUP(B579,菜品输入!A:V,8,FALSE)&amp;";"&amp;VLOOKUP(B579,菜品输入!A:V,5,FALSE)&amp;","&amp;VLOOKUP(B579,菜品输入!A:V,8,FALSE)&amp;";"&amp;VLOOKUP(B579,菜品输入!A:V,6,FALSE)&amp;","&amp;VLOOKUP(B579,菜品输入!A:V,8,FALSE)&amp;";"&amp;VLOOKUP(B579,菜品输入!A:V,7,FALSE)&amp;","&amp;VLOOKUP(B579,菜品输入!A:V,8,FALSE)</f>
        <v>101010,5;102010,5;103010,5;104010,5;105010,5</v>
      </c>
    </row>
    <row r="580" spans="1:10">
      <c r="A580">
        <v>579</v>
      </c>
      <c r="B580">
        <f t="shared" si="36"/>
        <v>49</v>
      </c>
      <c r="C580">
        <f t="shared" si="34"/>
        <v>1</v>
      </c>
      <c r="D580">
        <f t="shared" si="33"/>
        <v>3</v>
      </c>
      <c r="E580" t="str">
        <f>IF(C580=1,VLOOKUP(B580,数据导入!$B:$F,2,FALSE)&amp;","&amp;VLOOKUP(B580,数据导入!$B:$F,3,FALSE)*$D580,VLOOKUP(B580,数据导入!$I:$M,2,FALSE)&amp;","&amp;VLOOKUP(B580,数据导入!$I:$M,3,FALSE)*$D580)</f>
        <v>30006,81</v>
      </c>
      <c r="F580">
        <f>IF(D580=1,VLOOKUP(C580,数据导入!$B:$F,4,FALSE)*$D580,VLOOKUP(C580,数据导入!$I:$M,4,FALSE)*$D580)</f>
        <v>210</v>
      </c>
      <c r="G580">
        <f>IF(E580=1,VLOOKUP(D580,数据导入!$B:$F,5,FALSE)*$D580,VLOOKUP(D580,数据导入!$I:$M,5,FALSE)*$D580)</f>
        <v>30</v>
      </c>
      <c r="H580">
        <f>VLOOKUP(B580,菜品数据!$H:$I,2,FALSE)</f>
        <v>4</v>
      </c>
      <c r="I580" t="str">
        <f>VLOOKUP(D580,数据导入!$P$3:$Q$9,2,FALSE)</f>
        <v>2,3</v>
      </c>
      <c r="J580" t="str">
        <f>VLOOKUP(B580,菜品输入!A:V,3,FALSE)&amp;","&amp;VLOOKUP(B580,菜品输入!A:V,8,FALSE)&amp;";"&amp;VLOOKUP(B580,菜品输入!A:V,4,FALSE)&amp;","&amp;VLOOKUP(B580,菜品输入!A:V,8,FALSE)&amp;";"&amp;VLOOKUP(B580,菜品输入!A:V,5,FALSE)&amp;","&amp;VLOOKUP(B580,菜品输入!A:V,8,FALSE)&amp;";"&amp;VLOOKUP(B580,菜品输入!A:V,6,FALSE)&amp;","&amp;VLOOKUP(B580,菜品输入!A:V,8,FALSE)&amp;";"&amp;VLOOKUP(B580,菜品输入!A:V,7,FALSE)&amp;","&amp;VLOOKUP(B580,菜品输入!A:V,8,FALSE)</f>
        <v>101010,5;102010,5;103010,5;104010,5;105010,5</v>
      </c>
    </row>
    <row r="581" spans="1:10">
      <c r="A581">
        <v>580</v>
      </c>
      <c r="B581">
        <f t="shared" si="36"/>
        <v>49</v>
      </c>
      <c r="C581">
        <f t="shared" si="34"/>
        <v>1</v>
      </c>
      <c r="D581">
        <f t="shared" si="33"/>
        <v>4</v>
      </c>
      <c r="E581" t="str">
        <f>IF(C581=1,VLOOKUP(B581,数据导入!$B:$F,2,FALSE)&amp;","&amp;VLOOKUP(B581,数据导入!$B:$F,3,FALSE)*$D581,VLOOKUP(B581,数据导入!$I:$M,2,FALSE)&amp;","&amp;VLOOKUP(B581,数据导入!$I:$M,3,FALSE)*$D581)</f>
        <v>30006,108</v>
      </c>
      <c r="F581">
        <f>IF(D581=1,VLOOKUP(C581,数据导入!$B:$F,4,FALSE)*$D581,VLOOKUP(C581,数据导入!$I:$M,4,FALSE)*$D581)</f>
        <v>280</v>
      </c>
      <c r="G581">
        <f>IF(E581=1,VLOOKUP(D581,数据导入!$B:$F,5,FALSE)*$D581,VLOOKUP(D581,数据导入!$I:$M,5,FALSE)*$D581)</f>
        <v>40</v>
      </c>
      <c r="H581">
        <f>VLOOKUP(B581,菜品数据!$H:$I,2,FALSE)</f>
        <v>4</v>
      </c>
      <c r="I581" t="str">
        <f>VLOOKUP(D581,数据导入!$P$3:$Q$9,2,FALSE)</f>
        <v>3,4</v>
      </c>
      <c r="J581" t="str">
        <f>VLOOKUP(B581,菜品输入!A:V,3,FALSE)&amp;","&amp;VLOOKUP(B581,菜品输入!A:V,8,FALSE)&amp;";"&amp;VLOOKUP(B581,菜品输入!A:V,4,FALSE)&amp;","&amp;VLOOKUP(B581,菜品输入!A:V,8,FALSE)&amp;";"&amp;VLOOKUP(B581,菜品输入!A:V,5,FALSE)&amp;","&amp;VLOOKUP(B581,菜品输入!A:V,8,FALSE)&amp;";"&amp;VLOOKUP(B581,菜品输入!A:V,6,FALSE)&amp;","&amp;VLOOKUP(B581,菜品输入!A:V,8,FALSE)&amp;";"&amp;VLOOKUP(B581,菜品输入!A:V,7,FALSE)&amp;","&amp;VLOOKUP(B581,菜品输入!A:V,8,FALSE)</f>
        <v>101010,5;102010,5;103010,5;104010,5;105010,5</v>
      </c>
    </row>
    <row r="582" spans="1:10">
      <c r="A582">
        <v>581</v>
      </c>
      <c r="B582">
        <f t="shared" si="36"/>
        <v>49</v>
      </c>
      <c r="C582">
        <f t="shared" si="34"/>
        <v>1</v>
      </c>
      <c r="D582">
        <f t="shared" si="33"/>
        <v>5</v>
      </c>
      <c r="E582" t="str">
        <f>IF(C582=1,VLOOKUP(B582,数据导入!$B:$F,2,FALSE)&amp;","&amp;VLOOKUP(B582,数据导入!$B:$F,3,FALSE)*$D582,VLOOKUP(B582,数据导入!$I:$M,2,FALSE)&amp;","&amp;VLOOKUP(B582,数据导入!$I:$M,3,FALSE)*$D582)</f>
        <v>30006,135</v>
      </c>
      <c r="F582">
        <f>IF(D582=1,VLOOKUP(C582,数据导入!$B:$F,4,FALSE)*$D582,VLOOKUP(C582,数据导入!$I:$M,4,FALSE)*$D582)</f>
        <v>350</v>
      </c>
      <c r="G582">
        <f>IF(E582=1,VLOOKUP(D582,数据导入!$B:$F,5,FALSE)*$D582,VLOOKUP(D582,数据导入!$I:$M,5,FALSE)*$D582)</f>
        <v>50</v>
      </c>
      <c r="H582">
        <f>VLOOKUP(B582,菜品数据!$H:$I,2,FALSE)</f>
        <v>4</v>
      </c>
      <c r="I582" t="str">
        <f>VLOOKUP(D582,数据导入!$P$3:$Q$9,2,FALSE)</f>
        <v>4,5</v>
      </c>
      <c r="J582" t="str">
        <f>VLOOKUP(B582,菜品输入!A:V,3,FALSE)&amp;","&amp;VLOOKUP(B582,菜品输入!A:V,8,FALSE)&amp;";"&amp;VLOOKUP(B582,菜品输入!A:V,4,FALSE)&amp;","&amp;VLOOKUP(B582,菜品输入!A:V,8,FALSE)&amp;";"&amp;VLOOKUP(B582,菜品输入!A:V,5,FALSE)&amp;","&amp;VLOOKUP(B582,菜品输入!A:V,8,FALSE)&amp;";"&amp;VLOOKUP(B582,菜品输入!A:V,6,FALSE)&amp;","&amp;VLOOKUP(B582,菜品输入!A:V,8,FALSE)&amp;";"&amp;VLOOKUP(B582,菜品输入!A:V,7,FALSE)&amp;","&amp;VLOOKUP(B582,菜品输入!A:V,8,FALSE)</f>
        <v>101010,5;102010,5;103010,5;104010,5;105010,5</v>
      </c>
    </row>
    <row r="583" spans="1:10">
      <c r="A583">
        <v>582</v>
      </c>
      <c r="B583">
        <f t="shared" si="36"/>
        <v>49</v>
      </c>
      <c r="C583">
        <f t="shared" si="34"/>
        <v>1</v>
      </c>
      <c r="D583">
        <f t="shared" si="33"/>
        <v>6</v>
      </c>
      <c r="E583" t="str">
        <f>IF(C583=1,VLOOKUP(B583,数据导入!$B:$F,2,FALSE)&amp;","&amp;VLOOKUP(B583,数据导入!$B:$F,3,FALSE)*$D583,VLOOKUP(B583,数据导入!$I:$M,2,FALSE)&amp;","&amp;VLOOKUP(B583,数据导入!$I:$M,3,FALSE)*$D583)</f>
        <v>30006,162</v>
      </c>
      <c r="F583">
        <f>IF(D583=1,VLOOKUP(C583,数据导入!$B:$F,4,FALSE)*$D583,VLOOKUP(C583,数据导入!$I:$M,4,FALSE)*$D583)</f>
        <v>420</v>
      </c>
      <c r="G583">
        <f>IF(E583=1,VLOOKUP(D583,数据导入!$B:$F,5,FALSE)*$D583,VLOOKUP(D583,数据导入!$I:$M,5,FALSE)*$D583)</f>
        <v>60</v>
      </c>
      <c r="H583">
        <f>VLOOKUP(B583,菜品数据!$H:$I,2,FALSE)</f>
        <v>4</v>
      </c>
      <c r="I583" t="str">
        <f>VLOOKUP(D583,数据导入!$P$3:$Q$9,2,FALSE)</f>
        <v>5,6</v>
      </c>
      <c r="J583" t="str">
        <f>VLOOKUP(B583,菜品输入!A:V,3,FALSE)&amp;","&amp;VLOOKUP(B583,菜品输入!A:V,8,FALSE)&amp;";"&amp;VLOOKUP(B583,菜品输入!A:V,4,FALSE)&amp;","&amp;VLOOKUP(B583,菜品输入!A:V,8,FALSE)&amp;";"&amp;VLOOKUP(B583,菜品输入!A:V,5,FALSE)&amp;","&amp;VLOOKUP(B583,菜品输入!A:V,8,FALSE)&amp;";"&amp;VLOOKUP(B583,菜品输入!A:V,6,FALSE)&amp;","&amp;VLOOKUP(B583,菜品输入!A:V,8,FALSE)&amp;";"&amp;VLOOKUP(B583,菜品输入!A:V,7,FALSE)&amp;","&amp;VLOOKUP(B583,菜品输入!A:V,8,FALSE)</f>
        <v>101010,5;102010,5;103010,5;104010,5;105010,5</v>
      </c>
    </row>
    <row r="584" spans="1:10">
      <c r="A584">
        <v>583</v>
      </c>
      <c r="B584">
        <f t="shared" si="36"/>
        <v>49</v>
      </c>
      <c r="C584">
        <f t="shared" si="34"/>
        <v>2</v>
      </c>
      <c r="D584">
        <f t="shared" si="33"/>
        <v>1</v>
      </c>
      <c r="E584" t="str">
        <f>IF(C584=1,VLOOKUP(B584,数据导入!$B:$F,2,FALSE)&amp;","&amp;VLOOKUP(B584,数据导入!$B:$F,3,FALSE)*$D584,VLOOKUP(B584,数据导入!$I:$M,2,FALSE)&amp;","&amp;VLOOKUP(B584,数据导入!$I:$M,3,FALSE)*$D584)</f>
        <v>31006,27</v>
      </c>
      <c r="F584">
        <f>IF(D584=1,VLOOKUP(C584,数据导入!$B:$F,4,FALSE)*$D584,VLOOKUP(C584,数据导入!$I:$M,4,FALSE)*$D584)</f>
        <v>160</v>
      </c>
      <c r="G584">
        <f>IF(E584=1,VLOOKUP(D584,数据导入!$B:$F,5,FALSE)*$D584,VLOOKUP(D584,数据导入!$I:$M,5,FALSE)*$D584)</f>
        <v>5</v>
      </c>
      <c r="H584">
        <f>VLOOKUP(B584,菜品数据!$H:$I,2,FALSE)</f>
        <v>4</v>
      </c>
      <c r="I584">
        <f>VLOOKUP(D584,数据导入!$P$3:$Q$9,2,FALSE)</f>
        <v>1</v>
      </c>
      <c r="J584" t="str">
        <f>VLOOKUP(B584,菜品输入!A:V,3,FALSE)&amp;","&amp;VLOOKUP(B584,菜品输入!A:V,8,FALSE)&amp;";"&amp;VLOOKUP(B584,菜品输入!A:V,4,FALSE)&amp;","&amp;VLOOKUP(B584,菜品输入!A:V,8,FALSE)&amp;";"&amp;VLOOKUP(B584,菜品输入!A:V,5,FALSE)&amp;","&amp;VLOOKUP(B584,菜品输入!A:V,8,FALSE)&amp;";"&amp;VLOOKUP(B584,菜品输入!A:V,6,FALSE)&amp;","&amp;VLOOKUP(B584,菜品输入!A:V,8,FALSE)&amp;";"&amp;VLOOKUP(B584,菜品输入!A:V,7,FALSE)&amp;","&amp;VLOOKUP(B584,菜品输入!A:V,8,FALSE)</f>
        <v>101010,5;102010,5;103010,5;104010,5;105010,5</v>
      </c>
    </row>
    <row r="585" spans="1:10">
      <c r="A585">
        <v>584</v>
      </c>
      <c r="B585">
        <f t="shared" si="36"/>
        <v>49</v>
      </c>
      <c r="C585">
        <f t="shared" si="34"/>
        <v>2</v>
      </c>
      <c r="D585">
        <f t="shared" ref="D585:D601" si="37">D579</f>
        <v>2</v>
      </c>
      <c r="E585" t="str">
        <f>IF(C585=1,VLOOKUP(B585,数据导入!$B:$F,2,FALSE)&amp;","&amp;VLOOKUP(B585,数据导入!$B:$F,3,FALSE)*$D585,VLOOKUP(B585,数据导入!$I:$M,2,FALSE)&amp;","&amp;VLOOKUP(B585,数据导入!$I:$M,3,FALSE)*$D585)</f>
        <v>31006,54</v>
      </c>
      <c r="F585">
        <f>IF(D585=1,VLOOKUP(C585,数据导入!$B:$F,4,FALSE)*$D585,VLOOKUP(C585,数据导入!$I:$M,4,FALSE)*$D585)</f>
        <v>320</v>
      </c>
      <c r="G585">
        <f>IF(E585=1,VLOOKUP(D585,数据导入!$B:$F,5,FALSE)*$D585,VLOOKUP(D585,数据导入!$I:$M,5,FALSE)*$D585)</f>
        <v>10</v>
      </c>
      <c r="H585">
        <f>VLOOKUP(B585,菜品数据!$H:$I,2,FALSE)</f>
        <v>4</v>
      </c>
      <c r="I585" t="str">
        <f>VLOOKUP(D585,数据导入!$P$3:$Q$9,2,FALSE)</f>
        <v>1,2</v>
      </c>
      <c r="J585" t="str">
        <f>VLOOKUP(B585,菜品输入!A:V,3,FALSE)&amp;","&amp;VLOOKUP(B585,菜品输入!A:V,8,FALSE)&amp;";"&amp;VLOOKUP(B585,菜品输入!A:V,4,FALSE)&amp;","&amp;VLOOKUP(B585,菜品输入!A:V,8,FALSE)&amp;";"&amp;VLOOKUP(B585,菜品输入!A:V,5,FALSE)&amp;","&amp;VLOOKUP(B585,菜品输入!A:V,8,FALSE)&amp;";"&amp;VLOOKUP(B585,菜品输入!A:V,6,FALSE)&amp;","&amp;VLOOKUP(B585,菜品输入!A:V,8,FALSE)&amp;";"&amp;VLOOKUP(B585,菜品输入!A:V,7,FALSE)&amp;","&amp;VLOOKUP(B585,菜品输入!A:V,8,FALSE)</f>
        <v>101010,5;102010,5;103010,5;104010,5;105010,5</v>
      </c>
    </row>
    <row r="586" spans="1:10">
      <c r="A586">
        <v>585</v>
      </c>
      <c r="B586">
        <f t="shared" si="36"/>
        <v>49</v>
      </c>
      <c r="C586">
        <f t="shared" si="34"/>
        <v>2</v>
      </c>
      <c r="D586">
        <f t="shared" si="37"/>
        <v>3</v>
      </c>
      <c r="E586" t="str">
        <f>IF(C586=1,VLOOKUP(B586,数据导入!$B:$F,2,FALSE)&amp;","&amp;VLOOKUP(B586,数据导入!$B:$F,3,FALSE)*$D586,VLOOKUP(B586,数据导入!$I:$M,2,FALSE)&amp;","&amp;VLOOKUP(B586,数据导入!$I:$M,3,FALSE)*$D586)</f>
        <v>31006,81</v>
      </c>
      <c r="F586">
        <f>IF(D586=1,VLOOKUP(C586,数据导入!$B:$F,4,FALSE)*$D586,VLOOKUP(C586,数据导入!$I:$M,4,FALSE)*$D586)</f>
        <v>480</v>
      </c>
      <c r="G586">
        <f>IF(E586=1,VLOOKUP(D586,数据导入!$B:$F,5,FALSE)*$D586,VLOOKUP(D586,数据导入!$I:$M,5,FALSE)*$D586)</f>
        <v>30</v>
      </c>
      <c r="H586">
        <f>VLOOKUP(B586,菜品数据!$H:$I,2,FALSE)</f>
        <v>4</v>
      </c>
      <c r="I586" t="str">
        <f>VLOOKUP(D586,数据导入!$P$3:$Q$9,2,FALSE)</f>
        <v>2,3</v>
      </c>
      <c r="J586" t="str">
        <f>VLOOKUP(B586,菜品输入!A:V,3,FALSE)&amp;","&amp;VLOOKUP(B586,菜品输入!A:V,8,FALSE)&amp;";"&amp;VLOOKUP(B586,菜品输入!A:V,4,FALSE)&amp;","&amp;VLOOKUP(B586,菜品输入!A:V,8,FALSE)&amp;";"&amp;VLOOKUP(B586,菜品输入!A:V,5,FALSE)&amp;","&amp;VLOOKUP(B586,菜品输入!A:V,8,FALSE)&amp;";"&amp;VLOOKUP(B586,菜品输入!A:V,6,FALSE)&amp;","&amp;VLOOKUP(B586,菜品输入!A:V,8,FALSE)&amp;";"&amp;VLOOKUP(B586,菜品输入!A:V,7,FALSE)&amp;","&amp;VLOOKUP(B586,菜品输入!A:V,8,FALSE)</f>
        <v>101010,5;102010,5;103010,5;104010,5;105010,5</v>
      </c>
    </row>
    <row r="587" spans="1:10">
      <c r="A587">
        <v>586</v>
      </c>
      <c r="B587">
        <f t="shared" si="36"/>
        <v>49</v>
      </c>
      <c r="C587">
        <f t="shared" si="34"/>
        <v>2</v>
      </c>
      <c r="D587">
        <f t="shared" si="37"/>
        <v>4</v>
      </c>
      <c r="E587" t="str">
        <f>IF(C587=1,VLOOKUP(B587,数据导入!$B:$F,2,FALSE)&amp;","&amp;VLOOKUP(B587,数据导入!$B:$F,3,FALSE)*$D587,VLOOKUP(B587,数据导入!$I:$M,2,FALSE)&amp;","&amp;VLOOKUP(B587,数据导入!$I:$M,3,FALSE)*$D587)</f>
        <v>31006,108</v>
      </c>
      <c r="F587">
        <f>IF(D587=1,VLOOKUP(C587,数据导入!$B:$F,4,FALSE)*$D587,VLOOKUP(C587,数据导入!$I:$M,4,FALSE)*$D587)</f>
        <v>640</v>
      </c>
      <c r="G587">
        <f>IF(E587=1,VLOOKUP(D587,数据导入!$B:$F,5,FALSE)*$D587,VLOOKUP(D587,数据导入!$I:$M,5,FALSE)*$D587)</f>
        <v>40</v>
      </c>
      <c r="H587">
        <f>VLOOKUP(B587,菜品数据!$H:$I,2,FALSE)</f>
        <v>4</v>
      </c>
      <c r="I587" t="str">
        <f>VLOOKUP(D587,数据导入!$P$3:$Q$9,2,FALSE)</f>
        <v>3,4</v>
      </c>
      <c r="J587" t="str">
        <f>VLOOKUP(B587,菜品输入!A:V,3,FALSE)&amp;","&amp;VLOOKUP(B587,菜品输入!A:V,8,FALSE)&amp;";"&amp;VLOOKUP(B587,菜品输入!A:V,4,FALSE)&amp;","&amp;VLOOKUP(B587,菜品输入!A:V,8,FALSE)&amp;";"&amp;VLOOKUP(B587,菜品输入!A:V,5,FALSE)&amp;","&amp;VLOOKUP(B587,菜品输入!A:V,8,FALSE)&amp;";"&amp;VLOOKUP(B587,菜品输入!A:V,6,FALSE)&amp;","&amp;VLOOKUP(B587,菜品输入!A:V,8,FALSE)&amp;";"&amp;VLOOKUP(B587,菜品输入!A:V,7,FALSE)&amp;","&amp;VLOOKUP(B587,菜品输入!A:V,8,FALSE)</f>
        <v>101010,5;102010,5;103010,5;104010,5;105010,5</v>
      </c>
    </row>
    <row r="588" spans="1:10">
      <c r="A588">
        <v>587</v>
      </c>
      <c r="B588">
        <f t="shared" si="36"/>
        <v>49</v>
      </c>
      <c r="C588">
        <f t="shared" si="34"/>
        <v>2</v>
      </c>
      <c r="D588">
        <f t="shared" si="37"/>
        <v>5</v>
      </c>
      <c r="E588" t="str">
        <f>IF(C588=1,VLOOKUP(B588,数据导入!$B:$F,2,FALSE)&amp;","&amp;VLOOKUP(B588,数据导入!$B:$F,3,FALSE)*$D588,VLOOKUP(B588,数据导入!$I:$M,2,FALSE)&amp;","&amp;VLOOKUP(B588,数据导入!$I:$M,3,FALSE)*$D588)</f>
        <v>31006,135</v>
      </c>
      <c r="F588">
        <f>IF(D588=1,VLOOKUP(C588,数据导入!$B:$F,4,FALSE)*$D588,VLOOKUP(C588,数据导入!$I:$M,4,FALSE)*$D588)</f>
        <v>800</v>
      </c>
      <c r="G588">
        <f>IF(E588=1,VLOOKUP(D588,数据导入!$B:$F,5,FALSE)*$D588,VLOOKUP(D588,数据导入!$I:$M,5,FALSE)*$D588)</f>
        <v>50</v>
      </c>
      <c r="H588">
        <f>VLOOKUP(B588,菜品数据!$H:$I,2,FALSE)</f>
        <v>4</v>
      </c>
      <c r="I588" t="str">
        <f>VLOOKUP(D588,数据导入!$P$3:$Q$9,2,FALSE)</f>
        <v>4,5</v>
      </c>
      <c r="J588" t="str">
        <f>VLOOKUP(B588,菜品输入!A:V,3,FALSE)&amp;","&amp;VLOOKUP(B588,菜品输入!A:V,8,FALSE)&amp;";"&amp;VLOOKUP(B588,菜品输入!A:V,4,FALSE)&amp;","&amp;VLOOKUP(B588,菜品输入!A:V,8,FALSE)&amp;";"&amp;VLOOKUP(B588,菜品输入!A:V,5,FALSE)&amp;","&amp;VLOOKUP(B588,菜品输入!A:V,8,FALSE)&amp;";"&amp;VLOOKUP(B588,菜品输入!A:V,6,FALSE)&amp;","&amp;VLOOKUP(B588,菜品输入!A:V,8,FALSE)&amp;";"&amp;VLOOKUP(B588,菜品输入!A:V,7,FALSE)&amp;","&amp;VLOOKUP(B588,菜品输入!A:V,8,FALSE)</f>
        <v>101010,5;102010,5;103010,5;104010,5;105010,5</v>
      </c>
    </row>
    <row r="589" spans="1:10">
      <c r="A589">
        <v>588</v>
      </c>
      <c r="B589">
        <f t="shared" si="36"/>
        <v>49</v>
      </c>
      <c r="C589">
        <f t="shared" si="34"/>
        <v>2</v>
      </c>
      <c r="D589">
        <f t="shared" si="37"/>
        <v>6</v>
      </c>
      <c r="E589" t="str">
        <f>IF(C589=1,VLOOKUP(B589,数据导入!$B:$F,2,FALSE)&amp;","&amp;VLOOKUP(B589,数据导入!$B:$F,3,FALSE)*$D589,VLOOKUP(B589,数据导入!$I:$M,2,FALSE)&amp;","&amp;VLOOKUP(B589,数据导入!$I:$M,3,FALSE)*$D589)</f>
        <v>31006,162</v>
      </c>
      <c r="F589">
        <f>IF(D589=1,VLOOKUP(C589,数据导入!$B:$F,4,FALSE)*$D589,VLOOKUP(C589,数据导入!$I:$M,4,FALSE)*$D589)</f>
        <v>960</v>
      </c>
      <c r="G589">
        <f>IF(E589=1,VLOOKUP(D589,数据导入!$B:$F,5,FALSE)*$D589,VLOOKUP(D589,数据导入!$I:$M,5,FALSE)*$D589)</f>
        <v>60</v>
      </c>
      <c r="H589">
        <f>VLOOKUP(B589,菜品数据!$H:$I,2,FALSE)</f>
        <v>4</v>
      </c>
      <c r="I589" t="str">
        <f>VLOOKUP(D589,数据导入!$P$3:$Q$9,2,FALSE)</f>
        <v>5,6</v>
      </c>
      <c r="J589" t="str">
        <f>VLOOKUP(B589,菜品输入!A:V,3,FALSE)&amp;","&amp;VLOOKUP(B589,菜品输入!A:V,8,FALSE)&amp;";"&amp;VLOOKUP(B589,菜品输入!A:V,4,FALSE)&amp;","&amp;VLOOKUP(B589,菜品输入!A:V,8,FALSE)&amp;";"&amp;VLOOKUP(B589,菜品输入!A:V,5,FALSE)&amp;","&amp;VLOOKUP(B589,菜品输入!A:V,8,FALSE)&amp;";"&amp;VLOOKUP(B589,菜品输入!A:V,6,FALSE)&amp;","&amp;VLOOKUP(B589,菜品输入!A:V,8,FALSE)&amp;";"&amp;VLOOKUP(B589,菜品输入!A:V,7,FALSE)&amp;","&amp;VLOOKUP(B589,菜品输入!A:V,8,FALSE)</f>
        <v>101010,5;102010,5;103010,5;104010,5;105010,5</v>
      </c>
    </row>
    <row r="590" spans="1:10">
      <c r="A590">
        <v>589</v>
      </c>
      <c r="B590">
        <f t="shared" ref="B590:B614" si="38">B578+1</f>
        <v>50</v>
      </c>
      <c r="C590">
        <f t="shared" si="34"/>
        <v>1</v>
      </c>
      <c r="D590">
        <f t="shared" si="37"/>
        <v>1</v>
      </c>
      <c r="E590" t="str">
        <f>IF(C590=1,VLOOKUP(B590,数据导入!$B:$F,2,FALSE)&amp;","&amp;VLOOKUP(B590,数据导入!$B:$F,3,FALSE)*$D590,VLOOKUP(B590,数据导入!$I:$M,2,FALSE)&amp;","&amp;VLOOKUP(B590,数据导入!$I:$M,3,FALSE)*$D590)</f>
        <v>30006,28</v>
      </c>
      <c r="F590">
        <f>IF(D590=1,VLOOKUP(C590,数据导入!$B:$F,4,FALSE)*$D590,VLOOKUP(C590,数据导入!$I:$M,4,FALSE)*$D590)</f>
        <v>70</v>
      </c>
      <c r="G590">
        <f>IF(E590=1,VLOOKUP(D590,数据导入!$B:$F,5,FALSE)*$D590,VLOOKUP(D590,数据导入!$I:$M,5,FALSE)*$D590)</f>
        <v>5</v>
      </c>
      <c r="H590">
        <f>VLOOKUP(B590,菜品数据!$H:$I,2,FALSE)</f>
        <v>4</v>
      </c>
      <c r="I590">
        <f>VLOOKUP(D590,数据导入!$P$3:$Q$9,2,FALSE)</f>
        <v>1</v>
      </c>
      <c r="J590" t="str">
        <f>VLOOKUP(B590,菜品输入!A:V,3,FALSE)&amp;","&amp;VLOOKUP(B590,菜品输入!A:V,8,FALSE)&amp;";"&amp;VLOOKUP(B590,菜品输入!A:V,4,FALSE)&amp;","&amp;VLOOKUP(B590,菜品输入!A:V,8,FALSE)&amp;";"&amp;VLOOKUP(B590,菜品输入!A:V,5,FALSE)&amp;","&amp;VLOOKUP(B590,菜品输入!A:V,8,FALSE)&amp;";"&amp;VLOOKUP(B590,菜品输入!A:V,6,FALSE)&amp;","&amp;VLOOKUP(B590,菜品输入!A:V,8,FALSE)&amp;";"&amp;VLOOKUP(B590,菜品输入!A:V,7,FALSE)&amp;","&amp;VLOOKUP(B590,菜品输入!A:V,8,FALSE)</f>
        <v>101010,5;102010,5;103010,5;104010,5;105010,5</v>
      </c>
    </row>
    <row r="591" spans="1:10">
      <c r="A591">
        <v>590</v>
      </c>
      <c r="B591">
        <f t="shared" si="38"/>
        <v>50</v>
      </c>
      <c r="C591">
        <f t="shared" ref="C591:C601" si="39">C579</f>
        <v>1</v>
      </c>
      <c r="D591">
        <f t="shared" si="37"/>
        <v>2</v>
      </c>
      <c r="E591" t="str">
        <f>IF(C591=1,VLOOKUP(B591,数据导入!$B:$F,2,FALSE)&amp;","&amp;VLOOKUP(B591,数据导入!$B:$F,3,FALSE)*$D591,VLOOKUP(B591,数据导入!$I:$M,2,FALSE)&amp;","&amp;VLOOKUP(B591,数据导入!$I:$M,3,FALSE)*$D591)</f>
        <v>30006,56</v>
      </c>
      <c r="F591">
        <f>IF(D591=1,VLOOKUP(C591,数据导入!$B:$F,4,FALSE)*$D591,VLOOKUP(C591,数据导入!$I:$M,4,FALSE)*$D591)</f>
        <v>140</v>
      </c>
      <c r="G591">
        <f>IF(E591=1,VLOOKUP(D591,数据导入!$B:$F,5,FALSE)*$D591,VLOOKUP(D591,数据导入!$I:$M,5,FALSE)*$D591)</f>
        <v>10</v>
      </c>
      <c r="H591">
        <f>VLOOKUP(B591,菜品数据!$H:$I,2,FALSE)</f>
        <v>4</v>
      </c>
      <c r="I591" t="str">
        <f>VLOOKUP(D591,数据导入!$P$3:$Q$9,2,FALSE)</f>
        <v>1,2</v>
      </c>
      <c r="J591" t="str">
        <f>VLOOKUP(B591,菜品输入!A:V,3,FALSE)&amp;","&amp;VLOOKUP(B591,菜品输入!A:V,8,FALSE)&amp;";"&amp;VLOOKUP(B591,菜品输入!A:V,4,FALSE)&amp;","&amp;VLOOKUP(B591,菜品输入!A:V,8,FALSE)&amp;";"&amp;VLOOKUP(B591,菜品输入!A:V,5,FALSE)&amp;","&amp;VLOOKUP(B591,菜品输入!A:V,8,FALSE)&amp;";"&amp;VLOOKUP(B591,菜品输入!A:V,6,FALSE)&amp;","&amp;VLOOKUP(B591,菜品输入!A:V,8,FALSE)&amp;";"&amp;VLOOKUP(B591,菜品输入!A:V,7,FALSE)&amp;","&amp;VLOOKUP(B591,菜品输入!A:V,8,FALSE)</f>
        <v>101010,5;102010,5;103010,5;104010,5;105010,5</v>
      </c>
    </row>
    <row r="592" spans="1:10">
      <c r="A592">
        <v>591</v>
      </c>
      <c r="B592">
        <f t="shared" si="38"/>
        <v>50</v>
      </c>
      <c r="C592">
        <f t="shared" si="39"/>
        <v>1</v>
      </c>
      <c r="D592">
        <f t="shared" si="37"/>
        <v>3</v>
      </c>
      <c r="E592" t="str">
        <f>IF(C592=1,VLOOKUP(B592,数据导入!$B:$F,2,FALSE)&amp;","&amp;VLOOKUP(B592,数据导入!$B:$F,3,FALSE)*$D592,VLOOKUP(B592,数据导入!$I:$M,2,FALSE)&amp;","&amp;VLOOKUP(B592,数据导入!$I:$M,3,FALSE)*$D592)</f>
        <v>30006,84</v>
      </c>
      <c r="F592">
        <f>IF(D592=1,VLOOKUP(C592,数据导入!$B:$F,4,FALSE)*$D592,VLOOKUP(C592,数据导入!$I:$M,4,FALSE)*$D592)</f>
        <v>210</v>
      </c>
      <c r="G592">
        <f>IF(E592=1,VLOOKUP(D592,数据导入!$B:$F,5,FALSE)*$D592,VLOOKUP(D592,数据导入!$I:$M,5,FALSE)*$D592)</f>
        <v>30</v>
      </c>
      <c r="H592">
        <f>VLOOKUP(B592,菜品数据!$H:$I,2,FALSE)</f>
        <v>4</v>
      </c>
      <c r="I592" t="str">
        <f>VLOOKUP(D592,数据导入!$P$3:$Q$9,2,FALSE)</f>
        <v>2,3</v>
      </c>
      <c r="J592" t="str">
        <f>VLOOKUP(B592,菜品输入!A:V,3,FALSE)&amp;","&amp;VLOOKUP(B592,菜品输入!A:V,8,FALSE)&amp;";"&amp;VLOOKUP(B592,菜品输入!A:V,4,FALSE)&amp;","&amp;VLOOKUP(B592,菜品输入!A:V,8,FALSE)&amp;";"&amp;VLOOKUP(B592,菜品输入!A:V,5,FALSE)&amp;","&amp;VLOOKUP(B592,菜品输入!A:V,8,FALSE)&amp;";"&amp;VLOOKUP(B592,菜品输入!A:V,6,FALSE)&amp;","&amp;VLOOKUP(B592,菜品输入!A:V,8,FALSE)&amp;";"&amp;VLOOKUP(B592,菜品输入!A:V,7,FALSE)&amp;","&amp;VLOOKUP(B592,菜品输入!A:V,8,FALSE)</f>
        <v>101010,5;102010,5;103010,5;104010,5;105010,5</v>
      </c>
    </row>
    <row r="593" spans="1:10">
      <c r="A593">
        <v>592</v>
      </c>
      <c r="B593">
        <f t="shared" si="38"/>
        <v>50</v>
      </c>
      <c r="C593">
        <f t="shared" si="39"/>
        <v>1</v>
      </c>
      <c r="D593">
        <f t="shared" si="37"/>
        <v>4</v>
      </c>
      <c r="E593" t="str">
        <f>IF(C593=1,VLOOKUP(B593,数据导入!$B:$F,2,FALSE)&amp;","&amp;VLOOKUP(B593,数据导入!$B:$F,3,FALSE)*$D593,VLOOKUP(B593,数据导入!$I:$M,2,FALSE)&amp;","&amp;VLOOKUP(B593,数据导入!$I:$M,3,FALSE)*$D593)</f>
        <v>30006,112</v>
      </c>
      <c r="F593">
        <f>IF(D593=1,VLOOKUP(C593,数据导入!$B:$F,4,FALSE)*$D593,VLOOKUP(C593,数据导入!$I:$M,4,FALSE)*$D593)</f>
        <v>280</v>
      </c>
      <c r="G593">
        <f>IF(E593=1,VLOOKUP(D593,数据导入!$B:$F,5,FALSE)*$D593,VLOOKUP(D593,数据导入!$I:$M,5,FALSE)*$D593)</f>
        <v>40</v>
      </c>
      <c r="H593">
        <f>VLOOKUP(B593,菜品数据!$H:$I,2,FALSE)</f>
        <v>4</v>
      </c>
      <c r="I593" t="str">
        <f>VLOOKUP(D593,数据导入!$P$3:$Q$9,2,FALSE)</f>
        <v>3,4</v>
      </c>
      <c r="J593" t="str">
        <f>VLOOKUP(B593,菜品输入!A:V,3,FALSE)&amp;","&amp;VLOOKUP(B593,菜品输入!A:V,8,FALSE)&amp;";"&amp;VLOOKUP(B593,菜品输入!A:V,4,FALSE)&amp;","&amp;VLOOKUP(B593,菜品输入!A:V,8,FALSE)&amp;";"&amp;VLOOKUP(B593,菜品输入!A:V,5,FALSE)&amp;","&amp;VLOOKUP(B593,菜品输入!A:V,8,FALSE)&amp;";"&amp;VLOOKUP(B593,菜品输入!A:V,6,FALSE)&amp;","&amp;VLOOKUP(B593,菜品输入!A:V,8,FALSE)&amp;";"&amp;VLOOKUP(B593,菜品输入!A:V,7,FALSE)&amp;","&amp;VLOOKUP(B593,菜品输入!A:V,8,FALSE)</f>
        <v>101010,5;102010,5;103010,5;104010,5;105010,5</v>
      </c>
    </row>
    <row r="594" spans="1:10">
      <c r="A594">
        <v>593</v>
      </c>
      <c r="B594">
        <f t="shared" si="38"/>
        <v>50</v>
      </c>
      <c r="C594">
        <f t="shared" si="39"/>
        <v>1</v>
      </c>
      <c r="D594">
        <f t="shared" si="37"/>
        <v>5</v>
      </c>
      <c r="E594" t="str">
        <f>IF(C594=1,VLOOKUP(B594,数据导入!$B:$F,2,FALSE)&amp;","&amp;VLOOKUP(B594,数据导入!$B:$F,3,FALSE)*$D594,VLOOKUP(B594,数据导入!$I:$M,2,FALSE)&amp;","&amp;VLOOKUP(B594,数据导入!$I:$M,3,FALSE)*$D594)</f>
        <v>30006,140</v>
      </c>
      <c r="F594">
        <f>IF(D594=1,VLOOKUP(C594,数据导入!$B:$F,4,FALSE)*$D594,VLOOKUP(C594,数据导入!$I:$M,4,FALSE)*$D594)</f>
        <v>350</v>
      </c>
      <c r="G594">
        <f>IF(E594=1,VLOOKUP(D594,数据导入!$B:$F,5,FALSE)*$D594,VLOOKUP(D594,数据导入!$I:$M,5,FALSE)*$D594)</f>
        <v>50</v>
      </c>
      <c r="H594">
        <f>VLOOKUP(B594,菜品数据!$H:$I,2,FALSE)</f>
        <v>4</v>
      </c>
      <c r="I594" t="str">
        <f>VLOOKUP(D594,数据导入!$P$3:$Q$9,2,FALSE)</f>
        <v>4,5</v>
      </c>
      <c r="J594" t="str">
        <f>VLOOKUP(B594,菜品输入!A:V,3,FALSE)&amp;","&amp;VLOOKUP(B594,菜品输入!A:V,8,FALSE)&amp;";"&amp;VLOOKUP(B594,菜品输入!A:V,4,FALSE)&amp;","&amp;VLOOKUP(B594,菜品输入!A:V,8,FALSE)&amp;";"&amp;VLOOKUP(B594,菜品输入!A:V,5,FALSE)&amp;","&amp;VLOOKUP(B594,菜品输入!A:V,8,FALSE)&amp;";"&amp;VLOOKUP(B594,菜品输入!A:V,6,FALSE)&amp;","&amp;VLOOKUP(B594,菜品输入!A:V,8,FALSE)&amp;";"&amp;VLOOKUP(B594,菜品输入!A:V,7,FALSE)&amp;","&amp;VLOOKUP(B594,菜品输入!A:V,8,FALSE)</f>
        <v>101010,5;102010,5;103010,5;104010,5;105010,5</v>
      </c>
    </row>
    <row r="595" spans="1:10">
      <c r="A595">
        <v>594</v>
      </c>
      <c r="B595">
        <f t="shared" si="38"/>
        <v>50</v>
      </c>
      <c r="C595">
        <f t="shared" si="39"/>
        <v>1</v>
      </c>
      <c r="D595">
        <f t="shared" si="37"/>
        <v>6</v>
      </c>
      <c r="E595" t="str">
        <f>IF(C595=1,VLOOKUP(B595,数据导入!$B:$F,2,FALSE)&amp;","&amp;VLOOKUP(B595,数据导入!$B:$F,3,FALSE)*$D595,VLOOKUP(B595,数据导入!$I:$M,2,FALSE)&amp;","&amp;VLOOKUP(B595,数据导入!$I:$M,3,FALSE)*$D595)</f>
        <v>30006,168</v>
      </c>
      <c r="F595">
        <f>IF(D595=1,VLOOKUP(C595,数据导入!$B:$F,4,FALSE)*$D595,VLOOKUP(C595,数据导入!$I:$M,4,FALSE)*$D595)</f>
        <v>420</v>
      </c>
      <c r="G595">
        <f>IF(E595=1,VLOOKUP(D595,数据导入!$B:$F,5,FALSE)*$D595,VLOOKUP(D595,数据导入!$I:$M,5,FALSE)*$D595)</f>
        <v>60</v>
      </c>
      <c r="H595">
        <f>VLOOKUP(B595,菜品数据!$H:$I,2,FALSE)</f>
        <v>4</v>
      </c>
      <c r="I595" t="str">
        <f>VLOOKUP(D595,数据导入!$P$3:$Q$9,2,FALSE)</f>
        <v>5,6</v>
      </c>
      <c r="J595" t="str">
        <f>VLOOKUP(B595,菜品输入!A:V,3,FALSE)&amp;","&amp;VLOOKUP(B595,菜品输入!A:V,8,FALSE)&amp;";"&amp;VLOOKUP(B595,菜品输入!A:V,4,FALSE)&amp;","&amp;VLOOKUP(B595,菜品输入!A:V,8,FALSE)&amp;";"&amp;VLOOKUP(B595,菜品输入!A:V,5,FALSE)&amp;","&amp;VLOOKUP(B595,菜品输入!A:V,8,FALSE)&amp;";"&amp;VLOOKUP(B595,菜品输入!A:V,6,FALSE)&amp;","&amp;VLOOKUP(B595,菜品输入!A:V,8,FALSE)&amp;";"&amp;VLOOKUP(B595,菜品输入!A:V,7,FALSE)&amp;","&amp;VLOOKUP(B595,菜品输入!A:V,8,FALSE)</f>
        <v>101010,5;102010,5;103010,5;104010,5;105010,5</v>
      </c>
    </row>
    <row r="596" spans="1:10">
      <c r="A596">
        <v>595</v>
      </c>
      <c r="B596">
        <f t="shared" si="38"/>
        <v>50</v>
      </c>
      <c r="C596">
        <f t="shared" si="39"/>
        <v>2</v>
      </c>
      <c r="D596">
        <f t="shared" si="37"/>
        <v>1</v>
      </c>
      <c r="E596" t="str">
        <f>IF(C596=1,VLOOKUP(B596,数据导入!$B:$F,2,FALSE)&amp;","&amp;VLOOKUP(B596,数据导入!$B:$F,3,FALSE)*$D596,VLOOKUP(B596,数据导入!$I:$M,2,FALSE)&amp;","&amp;VLOOKUP(B596,数据导入!$I:$M,3,FALSE)*$D596)</f>
        <v>31006,28</v>
      </c>
      <c r="F596">
        <f>IF(D596=1,VLOOKUP(C596,数据导入!$B:$F,4,FALSE)*$D596,VLOOKUP(C596,数据导入!$I:$M,4,FALSE)*$D596)</f>
        <v>160</v>
      </c>
      <c r="G596">
        <f>IF(E596=1,VLOOKUP(D596,数据导入!$B:$F,5,FALSE)*$D596,VLOOKUP(D596,数据导入!$I:$M,5,FALSE)*$D596)</f>
        <v>5</v>
      </c>
      <c r="H596">
        <f>VLOOKUP(B596,菜品数据!$H:$I,2,FALSE)</f>
        <v>4</v>
      </c>
      <c r="I596">
        <f>VLOOKUP(D596,数据导入!$P$3:$Q$9,2,FALSE)</f>
        <v>1</v>
      </c>
      <c r="J596" t="str">
        <f>VLOOKUP(B596,菜品输入!A:V,3,FALSE)&amp;","&amp;VLOOKUP(B596,菜品输入!A:V,8,FALSE)&amp;";"&amp;VLOOKUP(B596,菜品输入!A:V,4,FALSE)&amp;","&amp;VLOOKUP(B596,菜品输入!A:V,8,FALSE)&amp;";"&amp;VLOOKUP(B596,菜品输入!A:V,5,FALSE)&amp;","&amp;VLOOKUP(B596,菜品输入!A:V,8,FALSE)&amp;";"&amp;VLOOKUP(B596,菜品输入!A:V,6,FALSE)&amp;","&amp;VLOOKUP(B596,菜品输入!A:V,8,FALSE)&amp;";"&amp;VLOOKUP(B596,菜品输入!A:V,7,FALSE)&amp;","&amp;VLOOKUP(B596,菜品输入!A:V,8,FALSE)</f>
        <v>101010,5;102010,5;103010,5;104010,5;105010,5</v>
      </c>
    </row>
    <row r="597" spans="1:10">
      <c r="A597">
        <v>596</v>
      </c>
      <c r="B597">
        <f t="shared" si="38"/>
        <v>50</v>
      </c>
      <c r="C597">
        <f t="shared" si="39"/>
        <v>2</v>
      </c>
      <c r="D597">
        <f t="shared" si="37"/>
        <v>2</v>
      </c>
      <c r="E597" t="str">
        <f>IF(C597=1,VLOOKUP(B597,数据导入!$B:$F,2,FALSE)&amp;","&amp;VLOOKUP(B597,数据导入!$B:$F,3,FALSE)*$D597,VLOOKUP(B597,数据导入!$I:$M,2,FALSE)&amp;","&amp;VLOOKUP(B597,数据导入!$I:$M,3,FALSE)*$D597)</f>
        <v>31006,56</v>
      </c>
      <c r="F597">
        <f>IF(D597=1,VLOOKUP(C597,数据导入!$B:$F,4,FALSE)*$D597,VLOOKUP(C597,数据导入!$I:$M,4,FALSE)*$D597)</f>
        <v>320</v>
      </c>
      <c r="G597">
        <f>IF(E597=1,VLOOKUP(D597,数据导入!$B:$F,5,FALSE)*$D597,VLOOKUP(D597,数据导入!$I:$M,5,FALSE)*$D597)</f>
        <v>10</v>
      </c>
      <c r="H597">
        <f>VLOOKUP(B597,菜品数据!$H:$I,2,FALSE)</f>
        <v>4</v>
      </c>
      <c r="I597" t="str">
        <f>VLOOKUP(D597,数据导入!$P$3:$Q$9,2,FALSE)</f>
        <v>1,2</v>
      </c>
      <c r="J597" t="str">
        <f>VLOOKUP(B597,菜品输入!A:V,3,FALSE)&amp;","&amp;VLOOKUP(B597,菜品输入!A:V,8,FALSE)&amp;";"&amp;VLOOKUP(B597,菜品输入!A:V,4,FALSE)&amp;","&amp;VLOOKUP(B597,菜品输入!A:V,8,FALSE)&amp;";"&amp;VLOOKUP(B597,菜品输入!A:V,5,FALSE)&amp;","&amp;VLOOKUP(B597,菜品输入!A:V,8,FALSE)&amp;";"&amp;VLOOKUP(B597,菜品输入!A:V,6,FALSE)&amp;","&amp;VLOOKUP(B597,菜品输入!A:V,8,FALSE)&amp;";"&amp;VLOOKUP(B597,菜品输入!A:V,7,FALSE)&amp;","&amp;VLOOKUP(B597,菜品输入!A:V,8,FALSE)</f>
        <v>101010,5;102010,5;103010,5;104010,5;105010,5</v>
      </c>
    </row>
    <row r="598" spans="1:10">
      <c r="A598">
        <v>597</v>
      </c>
      <c r="B598">
        <f t="shared" si="38"/>
        <v>50</v>
      </c>
      <c r="C598">
        <f t="shared" si="39"/>
        <v>2</v>
      </c>
      <c r="D598">
        <f t="shared" si="37"/>
        <v>3</v>
      </c>
      <c r="E598" t="str">
        <f>IF(C598=1,VLOOKUP(B598,数据导入!$B:$F,2,FALSE)&amp;","&amp;VLOOKUP(B598,数据导入!$B:$F,3,FALSE)*$D598,VLOOKUP(B598,数据导入!$I:$M,2,FALSE)&amp;","&amp;VLOOKUP(B598,数据导入!$I:$M,3,FALSE)*$D598)</f>
        <v>31006,84</v>
      </c>
      <c r="F598">
        <f>IF(D598=1,VLOOKUP(C598,数据导入!$B:$F,4,FALSE)*$D598,VLOOKUP(C598,数据导入!$I:$M,4,FALSE)*$D598)</f>
        <v>480</v>
      </c>
      <c r="G598">
        <f>IF(E598=1,VLOOKUP(D598,数据导入!$B:$F,5,FALSE)*$D598,VLOOKUP(D598,数据导入!$I:$M,5,FALSE)*$D598)</f>
        <v>30</v>
      </c>
      <c r="H598">
        <f>VLOOKUP(B598,菜品数据!$H:$I,2,FALSE)</f>
        <v>4</v>
      </c>
      <c r="I598" t="str">
        <f>VLOOKUP(D598,数据导入!$P$3:$Q$9,2,FALSE)</f>
        <v>2,3</v>
      </c>
      <c r="J598" t="str">
        <f>VLOOKUP(B598,菜品输入!A:V,3,FALSE)&amp;","&amp;VLOOKUP(B598,菜品输入!A:V,8,FALSE)&amp;";"&amp;VLOOKUP(B598,菜品输入!A:V,4,FALSE)&amp;","&amp;VLOOKUP(B598,菜品输入!A:V,8,FALSE)&amp;";"&amp;VLOOKUP(B598,菜品输入!A:V,5,FALSE)&amp;","&amp;VLOOKUP(B598,菜品输入!A:V,8,FALSE)&amp;";"&amp;VLOOKUP(B598,菜品输入!A:V,6,FALSE)&amp;","&amp;VLOOKUP(B598,菜品输入!A:V,8,FALSE)&amp;";"&amp;VLOOKUP(B598,菜品输入!A:V,7,FALSE)&amp;","&amp;VLOOKUP(B598,菜品输入!A:V,8,FALSE)</f>
        <v>101010,5;102010,5;103010,5;104010,5;105010,5</v>
      </c>
    </row>
    <row r="599" spans="1:10">
      <c r="A599">
        <v>598</v>
      </c>
      <c r="B599">
        <f t="shared" si="38"/>
        <v>50</v>
      </c>
      <c r="C599">
        <f t="shared" si="39"/>
        <v>2</v>
      </c>
      <c r="D599">
        <f t="shared" si="37"/>
        <v>4</v>
      </c>
      <c r="E599" t="str">
        <f>IF(C599=1,VLOOKUP(B599,数据导入!$B:$F,2,FALSE)&amp;","&amp;VLOOKUP(B599,数据导入!$B:$F,3,FALSE)*$D599,VLOOKUP(B599,数据导入!$I:$M,2,FALSE)&amp;","&amp;VLOOKUP(B599,数据导入!$I:$M,3,FALSE)*$D599)</f>
        <v>31006,112</v>
      </c>
      <c r="F599">
        <f>IF(D599=1,VLOOKUP(C599,数据导入!$B:$F,4,FALSE)*$D599,VLOOKUP(C599,数据导入!$I:$M,4,FALSE)*$D599)</f>
        <v>640</v>
      </c>
      <c r="G599">
        <f>IF(E599=1,VLOOKUP(D599,数据导入!$B:$F,5,FALSE)*$D599,VLOOKUP(D599,数据导入!$I:$M,5,FALSE)*$D599)</f>
        <v>40</v>
      </c>
      <c r="H599">
        <f>VLOOKUP(B599,菜品数据!$H:$I,2,FALSE)</f>
        <v>4</v>
      </c>
      <c r="I599" t="str">
        <f>VLOOKUP(D599,数据导入!$P$3:$Q$9,2,FALSE)</f>
        <v>3,4</v>
      </c>
      <c r="J599" t="str">
        <f>VLOOKUP(B599,菜品输入!A:V,3,FALSE)&amp;","&amp;VLOOKUP(B599,菜品输入!A:V,8,FALSE)&amp;";"&amp;VLOOKUP(B599,菜品输入!A:V,4,FALSE)&amp;","&amp;VLOOKUP(B599,菜品输入!A:V,8,FALSE)&amp;";"&amp;VLOOKUP(B599,菜品输入!A:V,5,FALSE)&amp;","&amp;VLOOKUP(B599,菜品输入!A:V,8,FALSE)&amp;";"&amp;VLOOKUP(B599,菜品输入!A:V,6,FALSE)&amp;","&amp;VLOOKUP(B599,菜品输入!A:V,8,FALSE)&amp;";"&amp;VLOOKUP(B599,菜品输入!A:V,7,FALSE)&amp;","&amp;VLOOKUP(B599,菜品输入!A:V,8,FALSE)</f>
        <v>101010,5;102010,5;103010,5;104010,5;105010,5</v>
      </c>
    </row>
    <row r="600" spans="1:10">
      <c r="A600">
        <v>599</v>
      </c>
      <c r="B600">
        <f t="shared" si="38"/>
        <v>50</v>
      </c>
      <c r="C600">
        <f t="shared" si="39"/>
        <v>2</v>
      </c>
      <c r="D600">
        <f t="shared" si="37"/>
        <v>5</v>
      </c>
      <c r="E600" t="str">
        <f>IF(C600=1,VLOOKUP(B600,数据导入!$B:$F,2,FALSE)&amp;","&amp;VLOOKUP(B600,数据导入!$B:$F,3,FALSE)*$D600,VLOOKUP(B600,数据导入!$I:$M,2,FALSE)&amp;","&amp;VLOOKUP(B600,数据导入!$I:$M,3,FALSE)*$D600)</f>
        <v>31006,140</v>
      </c>
      <c r="F600">
        <f>IF(D600=1,VLOOKUP(C600,数据导入!$B:$F,4,FALSE)*$D600,VLOOKUP(C600,数据导入!$I:$M,4,FALSE)*$D600)</f>
        <v>800</v>
      </c>
      <c r="G600">
        <f>IF(E600=1,VLOOKUP(D600,数据导入!$B:$F,5,FALSE)*$D600,VLOOKUP(D600,数据导入!$I:$M,5,FALSE)*$D600)</f>
        <v>50</v>
      </c>
      <c r="H600">
        <f>VLOOKUP(B600,菜品数据!$H:$I,2,FALSE)</f>
        <v>4</v>
      </c>
      <c r="I600" t="str">
        <f>VLOOKUP(D600,数据导入!$P$3:$Q$9,2,FALSE)</f>
        <v>4,5</v>
      </c>
      <c r="J600" t="str">
        <f>VLOOKUP(B600,菜品输入!A:V,3,FALSE)&amp;","&amp;VLOOKUP(B600,菜品输入!A:V,8,FALSE)&amp;";"&amp;VLOOKUP(B600,菜品输入!A:V,4,FALSE)&amp;","&amp;VLOOKUP(B600,菜品输入!A:V,8,FALSE)&amp;";"&amp;VLOOKUP(B600,菜品输入!A:V,5,FALSE)&amp;","&amp;VLOOKUP(B600,菜品输入!A:V,8,FALSE)&amp;";"&amp;VLOOKUP(B600,菜品输入!A:V,6,FALSE)&amp;","&amp;VLOOKUP(B600,菜品输入!A:V,8,FALSE)&amp;";"&amp;VLOOKUP(B600,菜品输入!A:V,7,FALSE)&amp;","&amp;VLOOKUP(B600,菜品输入!A:V,8,FALSE)</f>
        <v>101010,5;102010,5;103010,5;104010,5;105010,5</v>
      </c>
    </row>
    <row r="601" spans="1:10">
      <c r="A601">
        <v>600</v>
      </c>
      <c r="B601">
        <f t="shared" si="38"/>
        <v>50</v>
      </c>
      <c r="C601">
        <f t="shared" si="39"/>
        <v>2</v>
      </c>
      <c r="D601">
        <f t="shared" si="37"/>
        <v>6</v>
      </c>
      <c r="E601" t="str">
        <f>IF(C601=1,VLOOKUP(B601,数据导入!$B:$F,2,FALSE)&amp;","&amp;VLOOKUP(B601,数据导入!$B:$F,3,FALSE)*$D601,VLOOKUP(B601,数据导入!$I:$M,2,FALSE)&amp;","&amp;VLOOKUP(B601,数据导入!$I:$M,3,FALSE)*$D601)</f>
        <v>31006,168</v>
      </c>
      <c r="F601">
        <f>IF(D601=1,VLOOKUP(C601,数据导入!$B:$F,4,FALSE)*$D601,VLOOKUP(C601,数据导入!$I:$M,4,FALSE)*$D601)</f>
        <v>960</v>
      </c>
      <c r="G601">
        <f>IF(E601=1,VLOOKUP(D601,数据导入!$B:$F,5,FALSE)*$D601,VLOOKUP(D601,数据导入!$I:$M,5,FALSE)*$D601)</f>
        <v>60</v>
      </c>
      <c r="H601">
        <f>VLOOKUP(B601,菜品数据!$H:$I,2,FALSE)</f>
        <v>4</v>
      </c>
      <c r="I601" t="str">
        <f>VLOOKUP(D601,数据导入!$P$3:$Q$9,2,FALSE)</f>
        <v>5,6</v>
      </c>
      <c r="J601" t="str">
        <f>VLOOKUP(B601,菜品输入!A:V,3,FALSE)&amp;","&amp;VLOOKUP(B601,菜品输入!A:V,8,FALSE)&amp;";"&amp;VLOOKUP(B601,菜品输入!A:V,4,FALSE)&amp;","&amp;VLOOKUP(B601,菜品输入!A:V,8,FALSE)&amp;";"&amp;VLOOKUP(B601,菜品输入!A:V,5,FALSE)&amp;","&amp;VLOOKUP(B601,菜品输入!A:V,8,FALSE)&amp;";"&amp;VLOOKUP(B601,菜品输入!A:V,6,FALSE)&amp;","&amp;VLOOKUP(B601,菜品输入!A:V,8,FALSE)&amp;";"&amp;VLOOKUP(B601,菜品输入!A:V,7,FALSE)&amp;","&amp;VLOOKUP(B601,菜品输入!A:V,8,FALSE)</f>
        <v>101010,5;102010,5;103010,5;104010,5;105010,5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51"/>
  <sheetViews>
    <sheetView topLeftCell="B1" workbookViewId="0">
      <selection activeCell="P19" sqref="P19"/>
    </sheetView>
  </sheetViews>
  <sheetFormatPr defaultColWidth="9" defaultRowHeight="13.5"/>
  <cols>
    <col min="4" max="4" width="11.375" customWidth="1"/>
    <col min="5" max="6" width="12.875" customWidth="1"/>
    <col min="11" max="11" width="10.875" customWidth="1"/>
    <col min="12" max="13" width="12.875" customWidth="1"/>
  </cols>
  <sheetData>
    <row r="1" spans="2:13">
      <c r="B1" s="2" t="s">
        <v>1</v>
      </c>
      <c r="C1" s="2" t="s">
        <v>4</v>
      </c>
      <c r="D1" s="2" t="s">
        <v>104</v>
      </c>
      <c r="E1" s="2" t="s">
        <v>5</v>
      </c>
      <c r="F1" s="2" t="s">
        <v>6</v>
      </c>
      <c r="I1" s="2" t="s">
        <v>1</v>
      </c>
      <c r="J1" s="2" t="s">
        <v>4</v>
      </c>
      <c r="K1" s="2" t="s">
        <v>104</v>
      </c>
      <c r="L1" s="2" t="s">
        <v>5</v>
      </c>
      <c r="M1" s="2" t="s">
        <v>6</v>
      </c>
    </row>
    <row r="2" spans="2:13">
      <c r="B2">
        <v>1</v>
      </c>
      <c r="C2">
        <v>30001</v>
      </c>
      <c r="D2">
        <v>1</v>
      </c>
      <c r="E2">
        <v>70</v>
      </c>
      <c r="F2">
        <v>5</v>
      </c>
      <c r="I2">
        <f>B2</f>
        <v>1</v>
      </c>
      <c r="J2">
        <f>C2+1000</f>
        <v>31001</v>
      </c>
      <c r="K2">
        <f>D2</f>
        <v>1</v>
      </c>
      <c r="L2">
        <f>E2</f>
        <v>70</v>
      </c>
      <c r="M2">
        <f>F2</f>
        <v>5</v>
      </c>
    </row>
    <row r="3" spans="2:17">
      <c r="B3">
        <v>2</v>
      </c>
      <c r="C3">
        <v>30001</v>
      </c>
      <c r="D3">
        <v>5</v>
      </c>
      <c r="E3">
        <v>160</v>
      </c>
      <c r="F3">
        <v>5</v>
      </c>
      <c r="I3">
        <f t="shared" ref="I3:I34" si="0">B3</f>
        <v>2</v>
      </c>
      <c r="J3">
        <f t="shared" ref="J3:J34" si="1">C3+1000</f>
        <v>31001</v>
      </c>
      <c r="K3">
        <f t="shared" ref="K3:K34" si="2">D3</f>
        <v>5</v>
      </c>
      <c r="L3">
        <f t="shared" ref="L3:L34" si="3">E3</f>
        <v>160</v>
      </c>
      <c r="M3">
        <f t="shared" ref="M3:M34" si="4">F3</f>
        <v>5</v>
      </c>
      <c r="P3" s="4" t="s">
        <v>105</v>
      </c>
      <c r="Q3" s="4" t="s">
        <v>106</v>
      </c>
    </row>
    <row r="4" spans="2:18">
      <c r="B4">
        <v>3</v>
      </c>
      <c r="C4">
        <v>30001</v>
      </c>
      <c r="D4">
        <v>6</v>
      </c>
      <c r="E4">
        <v>280</v>
      </c>
      <c r="F4">
        <v>10</v>
      </c>
      <c r="I4">
        <f t="shared" si="0"/>
        <v>3</v>
      </c>
      <c r="J4">
        <f t="shared" si="1"/>
        <v>31001</v>
      </c>
      <c r="K4">
        <f t="shared" si="2"/>
        <v>6</v>
      </c>
      <c r="L4">
        <f t="shared" si="3"/>
        <v>280</v>
      </c>
      <c r="M4">
        <f t="shared" si="4"/>
        <v>10</v>
      </c>
      <c r="P4" s="5">
        <v>1</v>
      </c>
      <c r="Q4" s="5">
        <v>1</v>
      </c>
      <c r="R4" s="5">
        <v>1</v>
      </c>
    </row>
    <row r="5" spans="2:18">
      <c r="B5">
        <v>4</v>
      </c>
      <c r="C5">
        <v>30001</v>
      </c>
      <c r="D5">
        <v>9</v>
      </c>
      <c r="E5">
        <v>430</v>
      </c>
      <c r="F5">
        <v>10</v>
      </c>
      <c r="I5">
        <f t="shared" si="0"/>
        <v>4</v>
      </c>
      <c r="J5">
        <f t="shared" si="1"/>
        <v>31001</v>
      </c>
      <c r="K5">
        <f t="shared" si="2"/>
        <v>9</v>
      </c>
      <c r="L5">
        <f t="shared" si="3"/>
        <v>430</v>
      </c>
      <c r="M5">
        <f t="shared" si="4"/>
        <v>10</v>
      </c>
      <c r="P5" s="5">
        <v>2</v>
      </c>
      <c r="Q5" s="5" t="s">
        <v>107</v>
      </c>
      <c r="R5" s="5" t="s">
        <v>107</v>
      </c>
    </row>
    <row r="6" spans="2:18">
      <c r="B6">
        <v>5</v>
      </c>
      <c r="C6">
        <v>30001</v>
      </c>
      <c r="D6">
        <v>12</v>
      </c>
      <c r="E6">
        <v>600</v>
      </c>
      <c r="F6">
        <v>10</v>
      </c>
      <c r="I6">
        <f t="shared" si="0"/>
        <v>5</v>
      </c>
      <c r="J6">
        <f t="shared" si="1"/>
        <v>31001</v>
      </c>
      <c r="K6">
        <f t="shared" si="2"/>
        <v>12</v>
      </c>
      <c r="L6">
        <f t="shared" si="3"/>
        <v>600</v>
      </c>
      <c r="M6">
        <f t="shared" si="4"/>
        <v>10</v>
      </c>
      <c r="P6" s="5">
        <v>3</v>
      </c>
      <c r="Q6" s="5" t="s">
        <v>108</v>
      </c>
      <c r="R6" s="5" t="s">
        <v>108</v>
      </c>
    </row>
    <row r="7" spans="2:18">
      <c r="B7">
        <v>6</v>
      </c>
      <c r="C7">
        <v>30002</v>
      </c>
      <c r="D7">
        <v>2</v>
      </c>
      <c r="E7">
        <v>790</v>
      </c>
      <c r="F7">
        <v>10</v>
      </c>
      <c r="I7">
        <f t="shared" si="0"/>
        <v>6</v>
      </c>
      <c r="J7">
        <f t="shared" si="1"/>
        <v>31002</v>
      </c>
      <c r="K7">
        <f t="shared" si="2"/>
        <v>2</v>
      </c>
      <c r="L7">
        <f t="shared" si="3"/>
        <v>790</v>
      </c>
      <c r="M7">
        <f t="shared" si="4"/>
        <v>10</v>
      </c>
      <c r="P7" s="5">
        <v>4</v>
      </c>
      <c r="Q7" s="5" t="s">
        <v>109</v>
      </c>
      <c r="R7" s="5" t="s">
        <v>109</v>
      </c>
    </row>
    <row r="8" spans="2:18">
      <c r="B8">
        <v>7</v>
      </c>
      <c r="C8">
        <v>30002</v>
      </c>
      <c r="D8">
        <v>3</v>
      </c>
      <c r="E8">
        <v>1000</v>
      </c>
      <c r="F8">
        <v>15</v>
      </c>
      <c r="I8">
        <f t="shared" si="0"/>
        <v>7</v>
      </c>
      <c r="J8">
        <f t="shared" si="1"/>
        <v>31002</v>
      </c>
      <c r="K8">
        <f t="shared" si="2"/>
        <v>3</v>
      </c>
      <c r="L8">
        <f t="shared" si="3"/>
        <v>1000</v>
      </c>
      <c r="M8">
        <f t="shared" si="4"/>
        <v>15</v>
      </c>
      <c r="P8" s="5">
        <v>5</v>
      </c>
      <c r="Q8" s="5" t="s">
        <v>110</v>
      </c>
      <c r="R8" s="5" t="s">
        <v>110</v>
      </c>
    </row>
    <row r="9" spans="2:18">
      <c r="B9">
        <v>8</v>
      </c>
      <c r="C9">
        <v>30002</v>
      </c>
      <c r="D9">
        <v>3</v>
      </c>
      <c r="E9">
        <v>1240</v>
      </c>
      <c r="F9">
        <v>15</v>
      </c>
      <c r="I9">
        <f t="shared" si="0"/>
        <v>8</v>
      </c>
      <c r="J9">
        <f t="shared" si="1"/>
        <v>31002</v>
      </c>
      <c r="K9">
        <f t="shared" si="2"/>
        <v>3</v>
      </c>
      <c r="L9">
        <f t="shared" si="3"/>
        <v>1240</v>
      </c>
      <c r="M9">
        <f t="shared" si="4"/>
        <v>15</v>
      </c>
      <c r="P9" s="5">
        <v>6</v>
      </c>
      <c r="Q9" s="5" t="s">
        <v>111</v>
      </c>
      <c r="R9" s="5" t="s">
        <v>111</v>
      </c>
    </row>
    <row r="10" spans="2:13">
      <c r="B10">
        <v>9</v>
      </c>
      <c r="C10">
        <v>30002</v>
      </c>
      <c r="D10">
        <v>4</v>
      </c>
      <c r="E10">
        <v>1510</v>
      </c>
      <c r="F10">
        <v>15</v>
      </c>
      <c r="I10">
        <f t="shared" si="0"/>
        <v>9</v>
      </c>
      <c r="J10">
        <f t="shared" si="1"/>
        <v>31002</v>
      </c>
      <c r="K10">
        <f t="shared" si="2"/>
        <v>4</v>
      </c>
      <c r="L10">
        <f t="shared" si="3"/>
        <v>1510</v>
      </c>
      <c r="M10">
        <f t="shared" si="4"/>
        <v>15</v>
      </c>
    </row>
    <row r="11" spans="2:13">
      <c r="B11">
        <v>10</v>
      </c>
      <c r="C11">
        <v>30002</v>
      </c>
      <c r="D11">
        <v>4</v>
      </c>
      <c r="E11">
        <v>1800</v>
      </c>
      <c r="F11">
        <v>15</v>
      </c>
      <c r="I11">
        <f t="shared" si="0"/>
        <v>10</v>
      </c>
      <c r="J11">
        <f t="shared" si="1"/>
        <v>31002</v>
      </c>
      <c r="K11">
        <f t="shared" si="2"/>
        <v>4</v>
      </c>
      <c r="L11">
        <f t="shared" si="3"/>
        <v>1800</v>
      </c>
      <c r="M11">
        <f t="shared" si="4"/>
        <v>15</v>
      </c>
    </row>
    <row r="12" spans="2:13">
      <c r="B12">
        <v>11</v>
      </c>
      <c r="C12">
        <v>30003</v>
      </c>
      <c r="D12">
        <v>5</v>
      </c>
      <c r="E12">
        <v>4220</v>
      </c>
      <c r="F12">
        <v>20</v>
      </c>
      <c r="I12">
        <f t="shared" si="0"/>
        <v>11</v>
      </c>
      <c r="J12">
        <f t="shared" si="1"/>
        <v>31003</v>
      </c>
      <c r="K12">
        <f t="shared" si="2"/>
        <v>5</v>
      </c>
      <c r="L12">
        <f t="shared" si="3"/>
        <v>4220</v>
      </c>
      <c r="M12">
        <f t="shared" si="4"/>
        <v>20</v>
      </c>
    </row>
    <row r="13" spans="2:13">
      <c r="B13">
        <v>12</v>
      </c>
      <c r="C13">
        <v>30003</v>
      </c>
      <c r="D13">
        <v>6</v>
      </c>
      <c r="E13">
        <v>4890</v>
      </c>
      <c r="F13">
        <v>20</v>
      </c>
      <c r="I13">
        <f t="shared" si="0"/>
        <v>12</v>
      </c>
      <c r="J13">
        <f t="shared" si="1"/>
        <v>31003</v>
      </c>
      <c r="K13">
        <f t="shared" si="2"/>
        <v>6</v>
      </c>
      <c r="L13">
        <f t="shared" si="3"/>
        <v>4890</v>
      </c>
      <c r="M13">
        <f t="shared" si="4"/>
        <v>20</v>
      </c>
    </row>
    <row r="14" spans="2:13">
      <c r="B14">
        <v>13</v>
      </c>
      <c r="C14">
        <v>30003</v>
      </c>
      <c r="D14">
        <v>6</v>
      </c>
      <c r="E14">
        <v>5610</v>
      </c>
      <c r="F14">
        <v>20</v>
      </c>
      <c r="I14">
        <f t="shared" si="0"/>
        <v>13</v>
      </c>
      <c r="J14">
        <f t="shared" si="1"/>
        <v>31003</v>
      </c>
      <c r="K14">
        <f t="shared" si="2"/>
        <v>6</v>
      </c>
      <c r="L14">
        <f t="shared" si="3"/>
        <v>5610</v>
      </c>
      <c r="M14">
        <f t="shared" si="4"/>
        <v>20</v>
      </c>
    </row>
    <row r="15" spans="2:13">
      <c r="B15">
        <v>14</v>
      </c>
      <c r="C15">
        <v>30003</v>
      </c>
      <c r="D15">
        <v>7</v>
      </c>
      <c r="E15">
        <v>6380</v>
      </c>
      <c r="F15">
        <v>20</v>
      </c>
      <c r="I15">
        <f t="shared" si="0"/>
        <v>14</v>
      </c>
      <c r="J15">
        <f t="shared" si="1"/>
        <v>31003</v>
      </c>
      <c r="K15">
        <f t="shared" si="2"/>
        <v>7</v>
      </c>
      <c r="L15">
        <f t="shared" si="3"/>
        <v>6380</v>
      </c>
      <c r="M15">
        <f t="shared" si="4"/>
        <v>20</v>
      </c>
    </row>
    <row r="16" spans="2:13">
      <c r="B16">
        <v>15</v>
      </c>
      <c r="C16">
        <v>30003</v>
      </c>
      <c r="D16">
        <v>7</v>
      </c>
      <c r="E16">
        <v>7200</v>
      </c>
      <c r="F16">
        <v>25</v>
      </c>
      <c r="I16">
        <f t="shared" si="0"/>
        <v>15</v>
      </c>
      <c r="J16">
        <f t="shared" si="1"/>
        <v>31003</v>
      </c>
      <c r="K16">
        <f t="shared" si="2"/>
        <v>7</v>
      </c>
      <c r="L16">
        <f t="shared" si="3"/>
        <v>7200</v>
      </c>
      <c r="M16">
        <f t="shared" si="4"/>
        <v>25</v>
      </c>
    </row>
    <row r="17" spans="2:13">
      <c r="B17">
        <v>16</v>
      </c>
      <c r="C17">
        <v>30004</v>
      </c>
      <c r="D17">
        <v>5</v>
      </c>
      <c r="E17">
        <v>8060</v>
      </c>
      <c r="F17">
        <v>25</v>
      </c>
      <c r="I17">
        <f t="shared" si="0"/>
        <v>16</v>
      </c>
      <c r="J17">
        <f t="shared" si="1"/>
        <v>31004</v>
      </c>
      <c r="K17">
        <f t="shared" si="2"/>
        <v>5</v>
      </c>
      <c r="L17">
        <f t="shared" si="3"/>
        <v>8060</v>
      </c>
      <c r="M17">
        <f t="shared" si="4"/>
        <v>25</v>
      </c>
    </row>
    <row r="18" spans="2:13">
      <c r="B18">
        <v>17</v>
      </c>
      <c r="C18">
        <v>30004</v>
      </c>
      <c r="D18">
        <v>6</v>
      </c>
      <c r="E18">
        <v>8970</v>
      </c>
      <c r="F18">
        <v>25</v>
      </c>
      <c r="I18">
        <f t="shared" si="0"/>
        <v>17</v>
      </c>
      <c r="J18">
        <f t="shared" si="1"/>
        <v>31004</v>
      </c>
      <c r="K18">
        <f t="shared" si="2"/>
        <v>6</v>
      </c>
      <c r="L18">
        <f t="shared" si="3"/>
        <v>8970</v>
      </c>
      <c r="M18">
        <f t="shared" si="4"/>
        <v>25</v>
      </c>
    </row>
    <row r="19" spans="2:13">
      <c r="B19">
        <v>18</v>
      </c>
      <c r="C19">
        <v>30004</v>
      </c>
      <c r="D19">
        <v>6</v>
      </c>
      <c r="E19">
        <v>9930</v>
      </c>
      <c r="F19">
        <v>25</v>
      </c>
      <c r="I19">
        <f t="shared" si="0"/>
        <v>18</v>
      </c>
      <c r="J19">
        <f t="shared" si="1"/>
        <v>31004</v>
      </c>
      <c r="K19">
        <f t="shared" si="2"/>
        <v>6</v>
      </c>
      <c r="L19">
        <f t="shared" si="3"/>
        <v>9930</v>
      </c>
      <c r="M19">
        <f t="shared" si="4"/>
        <v>25</v>
      </c>
    </row>
    <row r="20" spans="2:13">
      <c r="B20">
        <v>19</v>
      </c>
      <c r="C20">
        <v>30004</v>
      </c>
      <c r="D20">
        <v>7</v>
      </c>
      <c r="E20">
        <v>10940</v>
      </c>
      <c r="F20">
        <v>30</v>
      </c>
      <c r="I20">
        <f t="shared" si="0"/>
        <v>19</v>
      </c>
      <c r="J20">
        <f t="shared" si="1"/>
        <v>31004</v>
      </c>
      <c r="K20">
        <f t="shared" si="2"/>
        <v>7</v>
      </c>
      <c r="L20">
        <f t="shared" si="3"/>
        <v>10940</v>
      </c>
      <c r="M20">
        <f t="shared" si="4"/>
        <v>30</v>
      </c>
    </row>
    <row r="21" spans="2:13">
      <c r="B21">
        <v>20</v>
      </c>
      <c r="C21">
        <v>30004</v>
      </c>
      <c r="D21">
        <v>7</v>
      </c>
      <c r="E21">
        <v>12000</v>
      </c>
      <c r="F21">
        <v>30</v>
      </c>
      <c r="I21">
        <f t="shared" si="0"/>
        <v>20</v>
      </c>
      <c r="J21">
        <f t="shared" si="1"/>
        <v>31004</v>
      </c>
      <c r="K21">
        <f t="shared" si="2"/>
        <v>7</v>
      </c>
      <c r="L21">
        <f t="shared" si="3"/>
        <v>12000</v>
      </c>
      <c r="M21">
        <f t="shared" si="4"/>
        <v>30</v>
      </c>
    </row>
    <row r="22" spans="2:13">
      <c r="B22">
        <v>21</v>
      </c>
      <c r="C22">
        <v>30005</v>
      </c>
      <c r="D22">
        <v>6</v>
      </c>
      <c r="E22">
        <v>14350</v>
      </c>
      <c r="F22">
        <v>30</v>
      </c>
      <c r="I22">
        <f t="shared" si="0"/>
        <v>21</v>
      </c>
      <c r="J22">
        <f t="shared" si="1"/>
        <v>31005</v>
      </c>
      <c r="K22">
        <f t="shared" si="2"/>
        <v>6</v>
      </c>
      <c r="L22">
        <f t="shared" si="3"/>
        <v>14350</v>
      </c>
      <c r="M22">
        <f t="shared" si="4"/>
        <v>30</v>
      </c>
    </row>
    <row r="23" spans="2:13">
      <c r="B23">
        <v>22</v>
      </c>
      <c r="C23">
        <v>30005</v>
      </c>
      <c r="D23">
        <v>7</v>
      </c>
      <c r="E23">
        <v>14350</v>
      </c>
      <c r="F23">
        <v>30</v>
      </c>
      <c r="I23">
        <f t="shared" si="0"/>
        <v>22</v>
      </c>
      <c r="J23">
        <f t="shared" si="1"/>
        <v>31005</v>
      </c>
      <c r="K23">
        <f t="shared" si="2"/>
        <v>7</v>
      </c>
      <c r="L23">
        <f t="shared" si="3"/>
        <v>14350</v>
      </c>
      <c r="M23">
        <f t="shared" si="4"/>
        <v>30</v>
      </c>
    </row>
    <row r="24" spans="2:13">
      <c r="B24">
        <v>23</v>
      </c>
      <c r="C24">
        <v>30005</v>
      </c>
      <c r="D24">
        <v>8</v>
      </c>
      <c r="E24">
        <v>14350</v>
      </c>
      <c r="F24">
        <v>35</v>
      </c>
      <c r="I24">
        <f t="shared" si="0"/>
        <v>23</v>
      </c>
      <c r="J24">
        <f t="shared" si="1"/>
        <v>31005</v>
      </c>
      <c r="K24">
        <f t="shared" si="2"/>
        <v>8</v>
      </c>
      <c r="L24">
        <f t="shared" si="3"/>
        <v>14350</v>
      </c>
      <c r="M24">
        <f t="shared" si="4"/>
        <v>35</v>
      </c>
    </row>
    <row r="25" spans="2:13">
      <c r="B25">
        <v>24</v>
      </c>
      <c r="C25">
        <v>30005</v>
      </c>
      <c r="D25">
        <v>9</v>
      </c>
      <c r="E25">
        <v>14350</v>
      </c>
      <c r="F25">
        <v>35</v>
      </c>
      <c r="I25">
        <f t="shared" si="0"/>
        <v>24</v>
      </c>
      <c r="J25">
        <f t="shared" si="1"/>
        <v>31005</v>
      </c>
      <c r="K25">
        <f t="shared" si="2"/>
        <v>9</v>
      </c>
      <c r="L25">
        <f t="shared" si="3"/>
        <v>14350</v>
      </c>
      <c r="M25">
        <f t="shared" si="4"/>
        <v>35</v>
      </c>
    </row>
    <row r="26" spans="2:13">
      <c r="B26">
        <v>25</v>
      </c>
      <c r="C26">
        <v>30005</v>
      </c>
      <c r="D26">
        <v>11</v>
      </c>
      <c r="E26">
        <v>14350</v>
      </c>
      <c r="F26">
        <v>35</v>
      </c>
      <c r="I26">
        <f t="shared" si="0"/>
        <v>25</v>
      </c>
      <c r="J26">
        <f t="shared" si="1"/>
        <v>31005</v>
      </c>
      <c r="K26">
        <f t="shared" si="2"/>
        <v>11</v>
      </c>
      <c r="L26">
        <f t="shared" si="3"/>
        <v>14350</v>
      </c>
      <c r="M26">
        <f t="shared" si="4"/>
        <v>35</v>
      </c>
    </row>
    <row r="27" spans="2:13">
      <c r="B27">
        <v>26</v>
      </c>
      <c r="C27">
        <v>30006</v>
      </c>
      <c r="D27">
        <v>6</v>
      </c>
      <c r="E27">
        <v>20830</v>
      </c>
      <c r="F27">
        <v>35</v>
      </c>
      <c r="I27">
        <f t="shared" si="0"/>
        <v>26</v>
      </c>
      <c r="J27">
        <f t="shared" si="1"/>
        <v>31006</v>
      </c>
      <c r="K27">
        <f t="shared" si="2"/>
        <v>6</v>
      </c>
      <c r="L27">
        <f t="shared" si="3"/>
        <v>20830</v>
      </c>
      <c r="M27">
        <f t="shared" si="4"/>
        <v>35</v>
      </c>
    </row>
    <row r="28" spans="2:13">
      <c r="B28">
        <v>27</v>
      </c>
      <c r="C28">
        <v>30006</v>
      </c>
      <c r="D28">
        <v>6</v>
      </c>
      <c r="E28">
        <v>20830</v>
      </c>
      <c r="F28">
        <v>40</v>
      </c>
      <c r="I28">
        <f t="shared" si="0"/>
        <v>27</v>
      </c>
      <c r="J28">
        <f t="shared" si="1"/>
        <v>31006</v>
      </c>
      <c r="K28">
        <f t="shared" si="2"/>
        <v>6</v>
      </c>
      <c r="L28">
        <f t="shared" si="3"/>
        <v>20830</v>
      </c>
      <c r="M28">
        <f t="shared" si="4"/>
        <v>40</v>
      </c>
    </row>
    <row r="29" spans="2:13">
      <c r="B29">
        <v>28</v>
      </c>
      <c r="C29">
        <v>30006</v>
      </c>
      <c r="D29">
        <v>7</v>
      </c>
      <c r="E29">
        <v>20830</v>
      </c>
      <c r="F29">
        <v>40</v>
      </c>
      <c r="I29">
        <f t="shared" si="0"/>
        <v>28</v>
      </c>
      <c r="J29">
        <f t="shared" si="1"/>
        <v>31006</v>
      </c>
      <c r="K29">
        <f t="shared" si="2"/>
        <v>7</v>
      </c>
      <c r="L29">
        <f t="shared" si="3"/>
        <v>20830</v>
      </c>
      <c r="M29">
        <f t="shared" si="4"/>
        <v>40</v>
      </c>
    </row>
    <row r="30" spans="2:13">
      <c r="B30">
        <v>29</v>
      </c>
      <c r="C30">
        <v>30006</v>
      </c>
      <c r="D30">
        <v>8</v>
      </c>
      <c r="E30">
        <v>20830</v>
      </c>
      <c r="F30">
        <v>40</v>
      </c>
      <c r="I30">
        <f t="shared" si="0"/>
        <v>29</v>
      </c>
      <c r="J30">
        <f t="shared" si="1"/>
        <v>31006</v>
      </c>
      <c r="K30">
        <f t="shared" si="2"/>
        <v>8</v>
      </c>
      <c r="L30">
        <f t="shared" si="3"/>
        <v>20830</v>
      </c>
      <c r="M30">
        <f t="shared" si="4"/>
        <v>40</v>
      </c>
    </row>
    <row r="31" spans="2:13">
      <c r="B31">
        <v>30</v>
      </c>
      <c r="C31">
        <v>30006</v>
      </c>
      <c r="D31">
        <v>8</v>
      </c>
      <c r="E31">
        <v>20830</v>
      </c>
      <c r="F31">
        <v>40</v>
      </c>
      <c r="I31">
        <f t="shared" si="0"/>
        <v>30</v>
      </c>
      <c r="J31">
        <f t="shared" si="1"/>
        <v>31006</v>
      </c>
      <c r="K31">
        <f t="shared" si="2"/>
        <v>8</v>
      </c>
      <c r="L31">
        <f t="shared" si="3"/>
        <v>20830</v>
      </c>
      <c r="M31">
        <f t="shared" si="4"/>
        <v>40</v>
      </c>
    </row>
    <row r="32" spans="2:13">
      <c r="B32">
        <v>31</v>
      </c>
      <c r="C32">
        <v>30006</v>
      </c>
      <c r="D32">
        <f>D31+1</f>
        <v>9</v>
      </c>
      <c r="E32">
        <v>28510</v>
      </c>
      <c r="F32">
        <v>45</v>
      </c>
      <c r="I32">
        <f t="shared" si="0"/>
        <v>31</v>
      </c>
      <c r="J32">
        <f t="shared" si="1"/>
        <v>31006</v>
      </c>
      <c r="K32">
        <f t="shared" si="2"/>
        <v>9</v>
      </c>
      <c r="L32">
        <f t="shared" si="3"/>
        <v>28510</v>
      </c>
      <c r="M32">
        <f t="shared" si="4"/>
        <v>45</v>
      </c>
    </row>
    <row r="33" spans="2:13">
      <c r="B33">
        <v>32</v>
      </c>
      <c r="C33">
        <v>30006</v>
      </c>
      <c r="D33">
        <f t="shared" ref="D33:D51" si="5">D32+1</f>
        <v>10</v>
      </c>
      <c r="E33">
        <v>28510</v>
      </c>
      <c r="F33">
        <v>45</v>
      </c>
      <c r="I33">
        <f t="shared" si="0"/>
        <v>32</v>
      </c>
      <c r="J33">
        <f t="shared" si="1"/>
        <v>31006</v>
      </c>
      <c r="K33">
        <f t="shared" si="2"/>
        <v>10</v>
      </c>
      <c r="L33">
        <f t="shared" si="3"/>
        <v>28510</v>
      </c>
      <c r="M33">
        <f t="shared" si="4"/>
        <v>45</v>
      </c>
    </row>
    <row r="34" spans="2:13">
      <c r="B34">
        <v>33</v>
      </c>
      <c r="C34">
        <v>30006</v>
      </c>
      <c r="D34">
        <f t="shared" si="5"/>
        <v>11</v>
      </c>
      <c r="E34">
        <v>28510</v>
      </c>
      <c r="F34">
        <v>45</v>
      </c>
      <c r="I34">
        <f t="shared" si="0"/>
        <v>33</v>
      </c>
      <c r="J34">
        <f t="shared" si="1"/>
        <v>31006</v>
      </c>
      <c r="K34">
        <f t="shared" si="2"/>
        <v>11</v>
      </c>
      <c r="L34">
        <f t="shared" si="3"/>
        <v>28510</v>
      </c>
      <c r="M34">
        <f t="shared" si="4"/>
        <v>45</v>
      </c>
    </row>
    <row r="35" spans="2:13">
      <c r="B35">
        <v>34</v>
      </c>
      <c r="C35">
        <v>30006</v>
      </c>
      <c r="D35">
        <f t="shared" si="5"/>
        <v>12</v>
      </c>
      <c r="E35">
        <v>28510</v>
      </c>
      <c r="F35">
        <v>45</v>
      </c>
      <c r="I35">
        <f t="shared" ref="I35:I51" si="6">B35</f>
        <v>34</v>
      </c>
      <c r="J35">
        <f t="shared" ref="J35:J51" si="7">C35+1000</f>
        <v>31006</v>
      </c>
      <c r="K35">
        <f t="shared" ref="K35:K51" si="8">D35</f>
        <v>12</v>
      </c>
      <c r="L35">
        <f t="shared" ref="L35:L51" si="9">E35</f>
        <v>28510</v>
      </c>
      <c r="M35">
        <f t="shared" ref="M35:M51" si="10">F35</f>
        <v>45</v>
      </c>
    </row>
    <row r="36" spans="2:13">
      <c r="B36">
        <v>35</v>
      </c>
      <c r="C36">
        <v>30006</v>
      </c>
      <c r="D36">
        <f t="shared" si="5"/>
        <v>13</v>
      </c>
      <c r="E36">
        <v>28510</v>
      </c>
      <c r="F36">
        <v>50</v>
      </c>
      <c r="I36">
        <f t="shared" si="6"/>
        <v>35</v>
      </c>
      <c r="J36">
        <f t="shared" si="7"/>
        <v>31006</v>
      </c>
      <c r="K36">
        <f t="shared" si="8"/>
        <v>13</v>
      </c>
      <c r="L36">
        <f t="shared" si="9"/>
        <v>28510</v>
      </c>
      <c r="M36">
        <f t="shared" si="10"/>
        <v>50</v>
      </c>
    </row>
    <row r="37" spans="2:13">
      <c r="B37">
        <v>36</v>
      </c>
      <c r="C37">
        <v>30006</v>
      </c>
      <c r="D37">
        <f t="shared" si="5"/>
        <v>14</v>
      </c>
      <c r="E37">
        <f>E36</f>
        <v>28510</v>
      </c>
      <c r="F37">
        <f>F36</f>
        <v>50</v>
      </c>
      <c r="I37">
        <f t="shared" si="6"/>
        <v>36</v>
      </c>
      <c r="J37">
        <f t="shared" si="7"/>
        <v>31006</v>
      </c>
      <c r="K37">
        <f t="shared" si="8"/>
        <v>14</v>
      </c>
      <c r="L37">
        <f t="shared" si="9"/>
        <v>28510</v>
      </c>
      <c r="M37">
        <f t="shared" si="10"/>
        <v>50</v>
      </c>
    </row>
    <row r="38" spans="2:13">
      <c r="B38">
        <v>37</v>
      </c>
      <c r="C38">
        <v>30006</v>
      </c>
      <c r="D38">
        <f t="shared" si="5"/>
        <v>15</v>
      </c>
      <c r="E38">
        <f t="shared" ref="E38:E51" si="11">E37</f>
        <v>28510</v>
      </c>
      <c r="F38">
        <f t="shared" ref="F38:F51" si="12">F37</f>
        <v>50</v>
      </c>
      <c r="I38">
        <f t="shared" si="6"/>
        <v>37</v>
      </c>
      <c r="J38">
        <f t="shared" si="7"/>
        <v>31006</v>
      </c>
      <c r="K38">
        <f t="shared" si="8"/>
        <v>15</v>
      </c>
      <c r="L38">
        <f t="shared" si="9"/>
        <v>28510</v>
      </c>
      <c r="M38">
        <f t="shared" si="10"/>
        <v>50</v>
      </c>
    </row>
    <row r="39" spans="2:13">
      <c r="B39">
        <v>38</v>
      </c>
      <c r="C39">
        <v>30006</v>
      </c>
      <c r="D39">
        <f t="shared" si="5"/>
        <v>16</v>
      </c>
      <c r="E39">
        <f t="shared" si="11"/>
        <v>28510</v>
      </c>
      <c r="F39">
        <f t="shared" si="12"/>
        <v>50</v>
      </c>
      <c r="I39">
        <f t="shared" si="6"/>
        <v>38</v>
      </c>
      <c r="J39">
        <f t="shared" si="7"/>
        <v>31006</v>
      </c>
      <c r="K39">
        <f t="shared" si="8"/>
        <v>16</v>
      </c>
      <c r="L39">
        <f t="shared" si="9"/>
        <v>28510</v>
      </c>
      <c r="M39">
        <f t="shared" si="10"/>
        <v>50</v>
      </c>
    </row>
    <row r="40" spans="2:13">
      <c r="B40">
        <v>39</v>
      </c>
      <c r="C40">
        <v>30006</v>
      </c>
      <c r="D40">
        <f t="shared" si="5"/>
        <v>17</v>
      </c>
      <c r="E40">
        <f t="shared" si="11"/>
        <v>28510</v>
      </c>
      <c r="F40">
        <f t="shared" si="12"/>
        <v>50</v>
      </c>
      <c r="I40">
        <f t="shared" si="6"/>
        <v>39</v>
      </c>
      <c r="J40">
        <f t="shared" si="7"/>
        <v>31006</v>
      </c>
      <c r="K40">
        <f t="shared" si="8"/>
        <v>17</v>
      </c>
      <c r="L40">
        <f t="shared" si="9"/>
        <v>28510</v>
      </c>
      <c r="M40">
        <f t="shared" si="10"/>
        <v>50</v>
      </c>
    </row>
    <row r="41" spans="2:13">
      <c r="B41">
        <v>40</v>
      </c>
      <c r="C41">
        <v>30006</v>
      </c>
      <c r="D41">
        <f t="shared" si="5"/>
        <v>18</v>
      </c>
      <c r="E41">
        <f t="shared" si="11"/>
        <v>28510</v>
      </c>
      <c r="F41">
        <f t="shared" si="12"/>
        <v>50</v>
      </c>
      <c r="I41">
        <f t="shared" si="6"/>
        <v>40</v>
      </c>
      <c r="J41">
        <f t="shared" si="7"/>
        <v>31006</v>
      </c>
      <c r="K41">
        <f t="shared" si="8"/>
        <v>18</v>
      </c>
      <c r="L41">
        <f t="shared" si="9"/>
        <v>28510</v>
      </c>
      <c r="M41">
        <f t="shared" si="10"/>
        <v>50</v>
      </c>
    </row>
    <row r="42" spans="2:13">
      <c r="B42">
        <v>41</v>
      </c>
      <c r="C42">
        <v>30006</v>
      </c>
      <c r="D42">
        <f t="shared" si="5"/>
        <v>19</v>
      </c>
      <c r="E42">
        <f t="shared" si="11"/>
        <v>28510</v>
      </c>
      <c r="F42">
        <f t="shared" si="12"/>
        <v>50</v>
      </c>
      <c r="I42">
        <f t="shared" si="6"/>
        <v>41</v>
      </c>
      <c r="J42">
        <f t="shared" si="7"/>
        <v>31006</v>
      </c>
      <c r="K42">
        <f t="shared" si="8"/>
        <v>19</v>
      </c>
      <c r="L42">
        <f t="shared" si="9"/>
        <v>28510</v>
      </c>
      <c r="M42">
        <f t="shared" si="10"/>
        <v>50</v>
      </c>
    </row>
    <row r="43" spans="2:13">
      <c r="B43">
        <v>42</v>
      </c>
      <c r="C43">
        <v>30006</v>
      </c>
      <c r="D43">
        <f t="shared" si="5"/>
        <v>20</v>
      </c>
      <c r="E43">
        <f t="shared" si="11"/>
        <v>28510</v>
      </c>
      <c r="F43">
        <f t="shared" si="12"/>
        <v>50</v>
      </c>
      <c r="I43">
        <f t="shared" si="6"/>
        <v>42</v>
      </c>
      <c r="J43">
        <f t="shared" si="7"/>
        <v>31006</v>
      </c>
      <c r="K43">
        <f t="shared" si="8"/>
        <v>20</v>
      </c>
      <c r="L43">
        <f t="shared" si="9"/>
        <v>28510</v>
      </c>
      <c r="M43">
        <f t="shared" si="10"/>
        <v>50</v>
      </c>
    </row>
    <row r="44" spans="2:13">
      <c r="B44">
        <v>43</v>
      </c>
      <c r="C44">
        <v>30006</v>
      </c>
      <c r="D44">
        <f t="shared" si="5"/>
        <v>21</v>
      </c>
      <c r="E44">
        <f t="shared" si="11"/>
        <v>28510</v>
      </c>
      <c r="F44">
        <f t="shared" si="12"/>
        <v>50</v>
      </c>
      <c r="I44">
        <f t="shared" si="6"/>
        <v>43</v>
      </c>
      <c r="J44">
        <f t="shared" si="7"/>
        <v>31006</v>
      </c>
      <c r="K44">
        <f t="shared" si="8"/>
        <v>21</v>
      </c>
      <c r="L44">
        <f t="shared" si="9"/>
        <v>28510</v>
      </c>
      <c r="M44">
        <f t="shared" si="10"/>
        <v>50</v>
      </c>
    </row>
    <row r="45" spans="2:13">
      <c r="B45">
        <v>44</v>
      </c>
      <c r="C45">
        <v>30006</v>
      </c>
      <c r="D45">
        <f t="shared" si="5"/>
        <v>22</v>
      </c>
      <c r="E45">
        <f t="shared" si="11"/>
        <v>28510</v>
      </c>
      <c r="F45">
        <f t="shared" si="12"/>
        <v>50</v>
      </c>
      <c r="I45">
        <f t="shared" si="6"/>
        <v>44</v>
      </c>
      <c r="J45">
        <f t="shared" si="7"/>
        <v>31006</v>
      </c>
      <c r="K45">
        <f t="shared" si="8"/>
        <v>22</v>
      </c>
      <c r="L45">
        <f t="shared" si="9"/>
        <v>28510</v>
      </c>
      <c r="M45">
        <f t="shared" si="10"/>
        <v>50</v>
      </c>
    </row>
    <row r="46" spans="2:13">
      <c r="B46">
        <v>45</v>
      </c>
      <c r="C46">
        <v>30006</v>
      </c>
      <c r="D46">
        <f t="shared" si="5"/>
        <v>23</v>
      </c>
      <c r="E46">
        <f t="shared" si="11"/>
        <v>28510</v>
      </c>
      <c r="F46">
        <f t="shared" si="12"/>
        <v>50</v>
      </c>
      <c r="I46">
        <f t="shared" si="6"/>
        <v>45</v>
      </c>
      <c r="J46">
        <f t="shared" si="7"/>
        <v>31006</v>
      </c>
      <c r="K46">
        <f t="shared" si="8"/>
        <v>23</v>
      </c>
      <c r="L46">
        <f t="shared" si="9"/>
        <v>28510</v>
      </c>
      <c r="M46">
        <f t="shared" si="10"/>
        <v>50</v>
      </c>
    </row>
    <row r="47" spans="2:13">
      <c r="B47">
        <v>46</v>
      </c>
      <c r="C47">
        <v>30006</v>
      </c>
      <c r="D47">
        <f t="shared" si="5"/>
        <v>24</v>
      </c>
      <c r="E47">
        <f t="shared" si="11"/>
        <v>28510</v>
      </c>
      <c r="F47">
        <f t="shared" si="12"/>
        <v>50</v>
      </c>
      <c r="I47">
        <f t="shared" si="6"/>
        <v>46</v>
      </c>
      <c r="J47">
        <f t="shared" si="7"/>
        <v>31006</v>
      </c>
      <c r="K47">
        <f t="shared" si="8"/>
        <v>24</v>
      </c>
      <c r="L47">
        <f t="shared" si="9"/>
        <v>28510</v>
      </c>
      <c r="M47">
        <f t="shared" si="10"/>
        <v>50</v>
      </c>
    </row>
    <row r="48" spans="2:13">
      <c r="B48">
        <v>47</v>
      </c>
      <c r="C48">
        <v>30006</v>
      </c>
      <c r="D48">
        <f t="shared" si="5"/>
        <v>25</v>
      </c>
      <c r="E48">
        <f t="shared" si="11"/>
        <v>28510</v>
      </c>
      <c r="F48">
        <f t="shared" si="12"/>
        <v>50</v>
      </c>
      <c r="I48">
        <f t="shared" si="6"/>
        <v>47</v>
      </c>
      <c r="J48">
        <f t="shared" si="7"/>
        <v>31006</v>
      </c>
      <c r="K48">
        <f t="shared" si="8"/>
        <v>25</v>
      </c>
      <c r="L48">
        <f t="shared" si="9"/>
        <v>28510</v>
      </c>
      <c r="M48">
        <f t="shared" si="10"/>
        <v>50</v>
      </c>
    </row>
    <row r="49" spans="2:13">
      <c r="B49">
        <v>48</v>
      </c>
      <c r="C49">
        <v>30006</v>
      </c>
      <c r="D49">
        <f t="shared" si="5"/>
        <v>26</v>
      </c>
      <c r="E49">
        <f t="shared" si="11"/>
        <v>28510</v>
      </c>
      <c r="F49">
        <f t="shared" si="12"/>
        <v>50</v>
      </c>
      <c r="I49">
        <f t="shared" si="6"/>
        <v>48</v>
      </c>
      <c r="J49">
        <f t="shared" si="7"/>
        <v>31006</v>
      </c>
      <c r="K49">
        <f t="shared" si="8"/>
        <v>26</v>
      </c>
      <c r="L49">
        <f t="shared" si="9"/>
        <v>28510</v>
      </c>
      <c r="M49">
        <f t="shared" si="10"/>
        <v>50</v>
      </c>
    </row>
    <row r="50" spans="2:13">
      <c r="B50">
        <v>49</v>
      </c>
      <c r="C50">
        <v>30006</v>
      </c>
      <c r="D50">
        <f t="shared" si="5"/>
        <v>27</v>
      </c>
      <c r="E50">
        <f t="shared" si="11"/>
        <v>28510</v>
      </c>
      <c r="F50">
        <f t="shared" si="12"/>
        <v>50</v>
      </c>
      <c r="I50">
        <f t="shared" si="6"/>
        <v>49</v>
      </c>
      <c r="J50">
        <f t="shared" si="7"/>
        <v>31006</v>
      </c>
      <c r="K50">
        <f t="shared" si="8"/>
        <v>27</v>
      </c>
      <c r="L50">
        <f t="shared" si="9"/>
        <v>28510</v>
      </c>
      <c r="M50">
        <f t="shared" si="10"/>
        <v>50</v>
      </c>
    </row>
    <row r="51" spans="2:13">
      <c r="B51">
        <v>50</v>
      </c>
      <c r="C51">
        <v>30006</v>
      </c>
      <c r="D51">
        <f t="shared" si="5"/>
        <v>28</v>
      </c>
      <c r="E51">
        <f t="shared" si="11"/>
        <v>28510</v>
      </c>
      <c r="F51">
        <f t="shared" si="12"/>
        <v>50</v>
      </c>
      <c r="I51">
        <f t="shared" si="6"/>
        <v>50</v>
      </c>
      <c r="J51">
        <f t="shared" si="7"/>
        <v>31006</v>
      </c>
      <c r="K51">
        <f t="shared" si="8"/>
        <v>28</v>
      </c>
      <c r="L51">
        <f t="shared" si="9"/>
        <v>28510</v>
      </c>
      <c r="M51">
        <f t="shared" si="10"/>
        <v>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D1" workbookViewId="0">
      <selection activeCell="J5" sqref="J5"/>
    </sheetView>
  </sheetViews>
  <sheetFormatPr defaultColWidth="9" defaultRowHeight="13.5"/>
  <cols>
    <col min="1" max="2" width="10.875" customWidth="1"/>
    <col min="3" max="3" width="15.125" customWidth="1"/>
    <col min="4" max="4" width="10.875" customWidth="1"/>
  </cols>
  <sheetData>
    <row r="1" spans="1:15">
      <c r="A1" s="1" t="s">
        <v>112</v>
      </c>
      <c r="B1" s="1" t="s">
        <v>113</v>
      </c>
      <c r="C1" s="1" t="s">
        <v>114</v>
      </c>
      <c r="D1" s="1" t="s">
        <v>115</v>
      </c>
      <c r="H1" s="2" t="s">
        <v>1</v>
      </c>
      <c r="I1" s="2" t="s">
        <v>116</v>
      </c>
      <c r="J1" s="2" t="s">
        <v>112</v>
      </c>
      <c r="K1" t="s">
        <v>117</v>
      </c>
      <c r="L1" s="2" t="s">
        <v>112</v>
      </c>
      <c r="M1" t="s">
        <v>117</v>
      </c>
      <c r="N1" s="2" t="s">
        <v>112</v>
      </c>
      <c r="O1" t="s">
        <v>117</v>
      </c>
    </row>
    <row r="2" spans="1:11">
      <c r="A2">
        <v>1</v>
      </c>
      <c r="B2" t="s">
        <v>118</v>
      </c>
      <c r="C2" t="s">
        <v>119</v>
      </c>
      <c r="D2">
        <v>1</v>
      </c>
      <c r="H2">
        <v>1</v>
      </c>
      <c r="I2">
        <v>1</v>
      </c>
      <c r="J2">
        <v>1</v>
      </c>
      <c r="K2">
        <v>5</v>
      </c>
    </row>
    <row r="3" spans="1:13">
      <c r="A3">
        <v>1</v>
      </c>
      <c r="B3">
        <v>102001</v>
      </c>
      <c r="C3" t="s">
        <v>120</v>
      </c>
      <c r="D3">
        <v>2</v>
      </c>
      <c r="H3">
        <v>2</v>
      </c>
      <c r="I3">
        <v>2</v>
      </c>
      <c r="J3">
        <v>2</v>
      </c>
      <c r="K3">
        <v>5</v>
      </c>
      <c r="L3">
        <v>2</v>
      </c>
      <c r="M3">
        <v>5</v>
      </c>
    </row>
    <row r="4" spans="1:15">
      <c r="A4">
        <v>1</v>
      </c>
      <c r="B4" t="s">
        <v>121</v>
      </c>
      <c r="C4" t="s">
        <v>122</v>
      </c>
      <c r="D4">
        <v>3</v>
      </c>
      <c r="H4">
        <v>3</v>
      </c>
      <c r="I4">
        <v>2</v>
      </c>
      <c r="J4">
        <v>3</v>
      </c>
      <c r="K4">
        <v>5</v>
      </c>
      <c r="L4">
        <v>2</v>
      </c>
      <c r="M4">
        <v>5</v>
      </c>
      <c r="N4">
        <v>3</v>
      </c>
      <c r="O4">
        <v>5</v>
      </c>
    </row>
    <row r="5" spans="1:15">
      <c r="A5">
        <v>1</v>
      </c>
      <c r="B5" t="s">
        <v>123</v>
      </c>
      <c r="C5" t="s">
        <v>124</v>
      </c>
      <c r="D5">
        <v>4</v>
      </c>
      <c r="H5">
        <v>4</v>
      </c>
      <c r="I5">
        <v>3</v>
      </c>
      <c r="J5">
        <f>IF(J4+1&gt;10,10,J4+1)</f>
        <v>4</v>
      </c>
      <c r="K5">
        <v>5</v>
      </c>
      <c r="L5">
        <f t="shared" ref="L5:L51" si="0">IF(L4+1&gt;10,10,L4+1)</f>
        <v>3</v>
      </c>
      <c r="M5">
        <v>5</v>
      </c>
      <c r="N5">
        <f t="shared" ref="N5:N51" si="1">IF(N4+1&gt;10,10,N4+1)</f>
        <v>4</v>
      </c>
      <c r="O5">
        <v>5</v>
      </c>
    </row>
    <row r="6" spans="1:15">
      <c r="A6">
        <v>1</v>
      </c>
      <c r="B6" t="s">
        <v>125</v>
      </c>
      <c r="C6" t="s">
        <v>126</v>
      </c>
      <c r="D6">
        <v>5</v>
      </c>
      <c r="H6">
        <v>5</v>
      </c>
      <c r="I6">
        <v>3</v>
      </c>
      <c r="J6">
        <f t="shared" ref="J6:J51" si="2">IF(J5+1&gt;10,10,J5+1)</f>
        <v>5</v>
      </c>
      <c r="K6">
        <v>5</v>
      </c>
      <c r="L6">
        <f t="shared" si="0"/>
        <v>4</v>
      </c>
      <c r="M6">
        <v>5</v>
      </c>
      <c r="N6">
        <f t="shared" si="1"/>
        <v>5</v>
      </c>
      <c r="O6">
        <v>5</v>
      </c>
    </row>
    <row r="7" spans="1:15">
      <c r="A7">
        <v>2</v>
      </c>
      <c r="B7" t="s">
        <v>127</v>
      </c>
      <c r="C7" t="s">
        <v>128</v>
      </c>
      <c r="D7">
        <v>1</v>
      </c>
      <c r="H7">
        <v>6</v>
      </c>
      <c r="I7">
        <v>4</v>
      </c>
      <c r="J7">
        <f t="shared" si="2"/>
        <v>6</v>
      </c>
      <c r="K7">
        <v>5</v>
      </c>
      <c r="L7">
        <f t="shared" si="0"/>
        <v>5</v>
      </c>
      <c r="M7">
        <v>5</v>
      </c>
      <c r="N7">
        <f t="shared" si="1"/>
        <v>6</v>
      </c>
      <c r="O7">
        <v>5</v>
      </c>
    </row>
    <row r="8" spans="1:15">
      <c r="A8">
        <v>2</v>
      </c>
      <c r="B8">
        <v>102002</v>
      </c>
      <c r="C8" t="s">
        <v>129</v>
      </c>
      <c r="D8">
        <v>2</v>
      </c>
      <c r="H8">
        <v>7</v>
      </c>
      <c r="I8">
        <v>4</v>
      </c>
      <c r="J8">
        <f t="shared" si="2"/>
        <v>7</v>
      </c>
      <c r="K8">
        <v>5</v>
      </c>
      <c r="L8">
        <f t="shared" si="0"/>
        <v>6</v>
      </c>
      <c r="M8">
        <v>5</v>
      </c>
      <c r="N8">
        <f t="shared" si="1"/>
        <v>7</v>
      </c>
      <c r="O8">
        <v>5</v>
      </c>
    </row>
    <row r="9" spans="1:15">
      <c r="A9">
        <v>2</v>
      </c>
      <c r="B9" t="s">
        <v>130</v>
      </c>
      <c r="C9" t="s">
        <v>131</v>
      </c>
      <c r="D9">
        <v>3</v>
      </c>
      <c r="H9">
        <v>8</v>
      </c>
      <c r="I9">
        <v>4</v>
      </c>
      <c r="J9">
        <f t="shared" si="2"/>
        <v>8</v>
      </c>
      <c r="K9">
        <v>5</v>
      </c>
      <c r="L9">
        <f t="shared" si="0"/>
        <v>7</v>
      </c>
      <c r="M9">
        <v>5</v>
      </c>
      <c r="N9">
        <f t="shared" si="1"/>
        <v>8</v>
      </c>
      <c r="O9">
        <v>5</v>
      </c>
    </row>
    <row r="10" spans="1:15">
      <c r="A10">
        <v>2</v>
      </c>
      <c r="B10" t="s">
        <v>132</v>
      </c>
      <c r="C10" t="s">
        <v>133</v>
      </c>
      <c r="D10">
        <v>4</v>
      </c>
      <c r="H10">
        <v>9</v>
      </c>
      <c r="I10">
        <v>4</v>
      </c>
      <c r="J10">
        <f t="shared" si="2"/>
        <v>9</v>
      </c>
      <c r="K10">
        <v>5</v>
      </c>
      <c r="L10">
        <f t="shared" si="0"/>
        <v>8</v>
      </c>
      <c r="M10">
        <v>5</v>
      </c>
      <c r="N10">
        <f t="shared" si="1"/>
        <v>9</v>
      </c>
      <c r="O10">
        <v>5</v>
      </c>
    </row>
    <row r="11" spans="1:15">
      <c r="A11">
        <v>2</v>
      </c>
      <c r="B11" t="s">
        <v>134</v>
      </c>
      <c r="C11" t="s">
        <v>135</v>
      </c>
      <c r="D11">
        <v>5</v>
      </c>
      <c r="H11">
        <v>10</v>
      </c>
      <c r="I11">
        <v>4</v>
      </c>
      <c r="J11">
        <f t="shared" si="2"/>
        <v>10</v>
      </c>
      <c r="K11">
        <v>5</v>
      </c>
      <c r="L11">
        <f t="shared" si="0"/>
        <v>9</v>
      </c>
      <c r="M11">
        <v>5</v>
      </c>
      <c r="N11">
        <f t="shared" si="1"/>
        <v>10</v>
      </c>
      <c r="O11">
        <v>5</v>
      </c>
    </row>
    <row r="12" spans="1:15">
      <c r="A12">
        <v>3</v>
      </c>
      <c r="B12" t="s">
        <v>136</v>
      </c>
      <c r="C12" t="s">
        <v>137</v>
      </c>
      <c r="D12">
        <v>1</v>
      </c>
      <c r="H12">
        <v>11</v>
      </c>
      <c r="I12">
        <v>4</v>
      </c>
      <c r="J12">
        <f t="shared" si="2"/>
        <v>10</v>
      </c>
      <c r="K12">
        <v>5</v>
      </c>
      <c r="L12">
        <f t="shared" si="0"/>
        <v>10</v>
      </c>
      <c r="M12">
        <v>5</v>
      </c>
      <c r="N12">
        <f t="shared" si="1"/>
        <v>10</v>
      </c>
      <c r="O12">
        <v>5</v>
      </c>
    </row>
    <row r="13" spans="1:15">
      <c r="A13">
        <v>3</v>
      </c>
      <c r="B13">
        <v>102003</v>
      </c>
      <c r="C13" t="s">
        <v>138</v>
      </c>
      <c r="D13">
        <v>2</v>
      </c>
      <c r="H13">
        <v>12</v>
      </c>
      <c r="I13">
        <v>4</v>
      </c>
      <c r="J13">
        <f t="shared" si="2"/>
        <v>10</v>
      </c>
      <c r="K13">
        <v>5</v>
      </c>
      <c r="L13">
        <f t="shared" si="0"/>
        <v>10</v>
      </c>
      <c r="M13">
        <v>5</v>
      </c>
      <c r="N13">
        <f t="shared" si="1"/>
        <v>10</v>
      </c>
      <c r="O13">
        <v>5</v>
      </c>
    </row>
    <row r="14" spans="1:15">
      <c r="A14">
        <v>3</v>
      </c>
      <c r="B14" t="s">
        <v>139</v>
      </c>
      <c r="C14" t="s">
        <v>140</v>
      </c>
      <c r="D14">
        <v>3</v>
      </c>
      <c r="H14">
        <v>13</v>
      </c>
      <c r="I14">
        <v>4</v>
      </c>
      <c r="J14">
        <f t="shared" si="2"/>
        <v>10</v>
      </c>
      <c r="K14">
        <v>5</v>
      </c>
      <c r="L14">
        <f t="shared" si="0"/>
        <v>10</v>
      </c>
      <c r="M14">
        <v>5</v>
      </c>
      <c r="N14">
        <f t="shared" si="1"/>
        <v>10</v>
      </c>
      <c r="O14">
        <v>5</v>
      </c>
    </row>
    <row r="15" spans="1:15">
      <c r="A15">
        <v>3</v>
      </c>
      <c r="B15" t="s">
        <v>141</v>
      </c>
      <c r="C15" t="s">
        <v>142</v>
      </c>
      <c r="D15">
        <v>4</v>
      </c>
      <c r="H15">
        <v>14</v>
      </c>
      <c r="I15">
        <v>4</v>
      </c>
      <c r="J15">
        <f t="shared" si="2"/>
        <v>10</v>
      </c>
      <c r="K15">
        <v>5</v>
      </c>
      <c r="L15">
        <f t="shared" si="0"/>
        <v>10</v>
      </c>
      <c r="M15">
        <v>5</v>
      </c>
      <c r="N15">
        <f t="shared" si="1"/>
        <v>10</v>
      </c>
      <c r="O15">
        <v>5</v>
      </c>
    </row>
    <row r="16" spans="1:15">
      <c r="A16">
        <v>3</v>
      </c>
      <c r="B16" t="s">
        <v>143</v>
      </c>
      <c r="C16" t="s">
        <v>144</v>
      </c>
      <c r="D16">
        <v>5</v>
      </c>
      <c r="H16">
        <v>15</v>
      </c>
      <c r="I16">
        <v>4</v>
      </c>
      <c r="J16">
        <f t="shared" si="2"/>
        <v>10</v>
      </c>
      <c r="K16">
        <v>5</v>
      </c>
      <c r="L16">
        <f t="shared" si="0"/>
        <v>10</v>
      </c>
      <c r="M16">
        <v>5</v>
      </c>
      <c r="N16">
        <f t="shared" si="1"/>
        <v>10</v>
      </c>
      <c r="O16">
        <v>5</v>
      </c>
    </row>
    <row r="17" spans="1:15">
      <c r="A17">
        <v>4</v>
      </c>
      <c r="B17" t="s">
        <v>145</v>
      </c>
      <c r="C17" t="s">
        <v>146</v>
      </c>
      <c r="D17">
        <v>1</v>
      </c>
      <c r="H17">
        <v>16</v>
      </c>
      <c r="I17">
        <v>4</v>
      </c>
      <c r="J17">
        <f t="shared" si="2"/>
        <v>10</v>
      </c>
      <c r="K17">
        <v>5</v>
      </c>
      <c r="L17">
        <f t="shared" si="0"/>
        <v>10</v>
      </c>
      <c r="M17">
        <v>5</v>
      </c>
      <c r="N17">
        <f t="shared" si="1"/>
        <v>10</v>
      </c>
      <c r="O17">
        <v>5</v>
      </c>
    </row>
    <row r="18" spans="1:15">
      <c r="A18">
        <v>4</v>
      </c>
      <c r="B18">
        <v>102004</v>
      </c>
      <c r="C18" t="s">
        <v>147</v>
      </c>
      <c r="D18">
        <v>2</v>
      </c>
      <c r="H18">
        <v>17</v>
      </c>
      <c r="I18">
        <v>4</v>
      </c>
      <c r="J18">
        <f t="shared" si="2"/>
        <v>10</v>
      </c>
      <c r="K18">
        <v>5</v>
      </c>
      <c r="L18">
        <f t="shared" si="0"/>
        <v>10</v>
      </c>
      <c r="M18">
        <v>5</v>
      </c>
      <c r="N18">
        <f t="shared" si="1"/>
        <v>10</v>
      </c>
      <c r="O18">
        <v>5</v>
      </c>
    </row>
    <row r="19" spans="1:15">
      <c r="A19">
        <v>4</v>
      </c>
      <c r="B19" t="s">
        <v>148</v>
      </c>
      <c r="C19" t="s">
        <v>149</v>
      </c>
      <c r="D19">
        <v>3</v>
      </c>
      <c r="H19">
        <v>18</v>
      </c>
      <c r="I19">
        <v>4</v>
      </c>
      <c r="J19">
        <f t="shared" si="2"/>
        <v>10</v>
      </c>
      <c r="K19">
        <v>5</v>
      </c>
      <c r="L19">
        <f t="shared" si="0"/>
        <v>10</v>
      </c>
      <c r="M19">
        <v>5</v>
      </c>
      <c r="N19">
        <f t="shared" si="1"/>
        <v>10</v>
      </c>
      <c r="O19">
        <v>5</v>
      </c>
    </row>
    <row r="20" spans="1:15">
      <c r="A20">
        <v>4</v>
      </c>
      <c r="B20" t="s">
        <v>150</v>
      </c>
      <c r="C20" t="s">
        <v>151</v>
      </c>
      <c r="D20">
        <v>4</v>
      </c>
      <c r="H20">
        <v>19</v>
      </c>
      <c r="I20">
        <v>4</v>
      </c>
      <c r="J20">
        <f t="shared" si="2"/>
        <v>10</v>
      </c>
      <c r="K20">
        <v>5</v>
      </c>
      <c r="L20">
        <f t="shared" si="0"/>
        <v>10</v>
      </c>
      <c r="M20">
        <v>5</v>
      </c>
      <c r="N20">
        <f t="shared" si="1"/>
        <v>10</v>
      </c>
      <c r="O20">
        <v>5</v>
      </c>
    </row>
    <row r="21" spans="1:15">
      <c r="A21">
        <v>4</v>
      </c>
      <c r="B21" t="s">
        <v>152</v>
      </c>
      <c r="C21" t="s">
        <v>153</v>
      </c>
      <c r="D21">
        <v>5</v>
      </c>
      <c r="H21">
        <v>20</v>
      </c>
      <c r="I21">
        <v>4</v>
      </c>
      <c r="J21">
        <f t="shared" si="2"/>
        <v>10</v>
      </c>
      <c r="K21">
        <v>5</v>
      </c>
      <c r="L21">
        <f t="shared" si="0"/>
        <v>10</v>
      </c>
      <c r="M21">
        <v>5</v>
      </c>
      <c r="N21">
        <f t="shared" si="1"/>
        <v>10</v>
      </c>
      <c r="O21">
        <v>5</v>
      </c>
    </row>
    <row r="22" spans="1:15">
      <c r="A22">
        <v>5</v>
      </c>
      <c r="B22" t="s">
        <v>154</v>
      </c>
      <c r="C22" t="s">
        <v>155</v>
      </c>
      <c r="D22">
        <v>1</v>
      </c>
      <c r="H22">
        <v>21</v>
      </c>
      <c r="I22">
        <v>4</v>
      </c>
      <c r="J22">
        <f t="shared" si="2"/>
        <v>10</v>
      </c>
      <c r="K22">
        <v>5</v>
      </c>
      <c r="L22">
        <f t="shared" si="0"/>
        <v>10</v>
      </c>
      <c r="M22">
        <v>5</v>
      </c>
      <c r="N22">
        <f t="shared" si="1"/>
        <v>10</v>
      </c>
      <c r="O22">
        <v>5</v>
      </c>
    </row>
    <row r="23" spans="1:15">
      <c r="A23">
        <v>5</v>
      </c>
      <c r="B23">
        <v>102005</v>
      </c>
      <c r="C23" t="s">
        <v>156</v>
      </c>
      <c r="D23">
        <v>2</v>
      </c>
      <c r="H23">
        <v>22</v>
      </c>
      <c r="I23">
        <v>4</v>
      </c>
      <c r="J23">
        <f t="shared" si="2"/>
        <v>10</v>
      </c>
      <c r="K23">
        <v>5</v>
      </c>
      <c r="L23">
        <f t="shared" si="0"/>
        <v>10</v>
      </c>
      <c r="M23">
        <v>5</v>
      </c>
      <c r="N23">
        <f t="shared" si="1"/>
        <v>10</v>
      </c>
      <c r="O23">
        <v>5</v>
      </c>
    </row>
    <row r="24" spans="1:15">
      <c r="A24">
        <v>5</v>
      </c>
      <c r="B24" t="s">
        <v>157</v>
      </c>
      <c r="C24" t="s">
        <v>158</v>
      </c>
      <c r="D24">
        <v>3</v>
      </c>
      <c r="H24">
        <v>23</v>
      </c>
      <c r="I24">
        <v>4</v>
      </c>
      <c r="J24">
        <f t="shared" si="2"/>
        <v>10</v>
      </c>
      <c r="K24">
        <v>5</v>
      </c>
      <c r="L24">
        <f t="shared" si="0"/>
        <v>10</v>
      </c>
      <c r="M24">
        <v>5</v>
      </c>
      <c r="N24">
        <f t="shared" si="1"/>
        <v>10</v>
      </c>
      <c r="O24">
        <v>5</v>
      </c>
    </row>
    <row r="25" spans="1:15">
      <c r="A25">
        <v>5</v>
      </c>
      <c r="B25" t="s">
        <v>159</v>
      </c>
      <c r="C25" t="s">
        <v>160</v>
      </c>
      <c r="D25">
        <v>4</v>
      </c>
      <c r="H25">
        <v>24</v>
      </c>
      <c r="I25">
        <v>4</v>
      </c>
      <c r="J25">
        <f t="shared" si="2"/>
        <v>10</v>
      </c>
      <c r="K25">
        <v>5</v>
      </c>
      <c r="L25">
        <f t="shared" si="0"/>
        <v>10</v>
      </c>
      <c r="M25">
        <v>5</v>
      </c>
      <c r="N25">
        <f t="shared" si="1"/>
        <v>10</v>
      </c>
      <c r="O25">
        <v>5</v>
      </c>
    </row>
    <row r="26" spans="1:15">
      <c r="A26">
        <v>5</v>
      </c>
      <c r="B26" t="s">
        <v>161</v>
      </c>
      <c r="C26" t="s">
        <v>162</v>
      </c>
      <c r="D26">
        <v>5</v>
      </c>
      <c r="H26">
        <v>25</v>
      </c>
      <c r="I26">
        <v>4</v>
      </c>
      <c r="J26">
        <f t="shared" si="2"/>
        <v>10</v>
      </c>
      <c r="K26">
        <v>5</v>
      </c>
      <c r="L26">
        <f t="shared" si="0"/>
        <v>10</v>
      </c>
      <c r="M26">
        <v>5</v>
      </c>
      <c r="N26">
        <f t="shared" si="1"/>
        <v>10</v>
      </c>
      <c r="O26">
        <v>5</v>
      </c>
    </row>
    <row r="27" spans="1:15">
      <c r="A27">
        <v>6</v>
      </c>
      <c r="B27" t="s">
        <v>163</v>
      </c>
      <c r="C27" t="s">
        <v>164</v>
      </c>
      <c r="D27">
        <v>1</v>
      </c>
      <c r="H27">
        <v>26</v>
      </c>
      <c r="I27">
        <v>4</v>
      </c>
      <c r="J27">
        <f t="shared" si="2"/>
        <v>10</v>
      </c>
      <c r="K27">
        <v>5</v>
      </c>
      <c r="L27">
        <f t="shared" si="0"/>
        <v>10</v>
      </c>
      <c r="M27">
        <v>5</v>
      </c>
      <c r="N27">
        <f t="shared" si="1"/>
        <v>10</v>
      </c>
      <c r="O27">
        <v>5</v>
      </c>
    </row>
    <row r="28" spans="1:15">
      <c r="A28">
        <v>6</v>
      </c>
      <c r="B28">
        <v>102006</v>
      </c>
      <c r="C28" t="s">
        <v>165</v>
      </c>
      <c r="D28">
        <v>2</v>
      </c>
      <c r="H28">
        <v>27</v>
      </c>
      <c r="I28">
        <v>4</v>
      </c>
      <c r="J28">
        <f t="shared" si="2"/>
        <v>10</v>
      </c>
      <c r="K28">
        <v>5</v>
      </c>
      <c r="L28">
        <f t="shared" si="0"/>
        <v>10</v>
      </c>
      <c r="M28">
        <v>5</v>
      </c>
      <c r="N28">
        <f t="shared" si="1"/>
        <v>10</v>
      </c>
      <c r="O28">
        <v>5</v>
      </c>
    </row>
    <row r="29" spans="1:15">
      <c r="A29">
        <v>6</v>
      </c>
      <c r="B29" t="s">
        <v>166</v>
      </c>
      <c r="C29" t="s">
        <v>167</v>
      </c>
      <c r="D29">
        <v>3</v>
      </c>
      <c r="H29">
        <v>28</v>
      </c>
      <c r="I29">
        <v>4</v>
      </c>
      <c r="J29">
        <f t="shared" si="2"/>
        <v>10</v>
      </c>
      <c r="K29">
        <v>5</v>
      </c>
      <c r="L29">
        <f t="shared" si="0"/>
        <v>10</v>
      </c>
      <c r="M29">
        <v>5</v>
      </c>
      <c r="N29">
        <f t="shared" si="1"/>
        <v>10</v>
      </c>
      <c r="O29">
        <v>5</v>
      </c>
    </row>
    <row r="30" spans="1:15">
      <c r="A30">
        <v>6</v>
      </c>
      <c r="B30" t="s">
        <v>168</v>
      </c>
      <c r="C30" t="s">
        <v>169</v>
      </c>
      <c r="D30">
        <v>4</v>
      </c>
      <c r="H30">
        <v>29</v>
      </c>
      <c r="I30">
        <v>4</v>
      </c>
      <c r="J30">
        <f t="shared" si="2"/>
        <v>10</v>
      </c>
      <c r="K30">
        <v>5</v>
      </c>
      <c r="L30">
        <f t="shared" si="0"/>
        <v>10</v>
      </c>
      <c r="M30">
        <v>5</v>
      </c>
      <c r="N30">
        <f t="shared" si="1"/>
        <v>10</v>
      </c>
      <c r="O30">
        <v>5</v>
      </c>
    </row>
    <row r="31" spans="1:15">
      <c r="A31">
        <v>6</v>
      </c>
      <c r="B31" t="s">
        <v>170</v>
      </c>
      <c r="C31" t="s">
        <v>171</v>
      </c>
      <c r="D31">
        <v>5</v>
      </c>
      <c r="H31">
        <v>30</v>
      </c>
      <c r="I31">
        <v>4</v>
      </c>
      <c r="J31">
        <f t="shared" si="2"/>
        <v>10</v>
      </c>
      <c r="K31">
        <v>5</v>
      </c>
      <c r="L31">
        <f t="shared" si="0"/>
        <v>10</v>
      </c>
      <c r="M31">
        <v>5</v>
      </c>
      <c r="N31">
        <f t="shared" si="1"/>
        <v>10</v>
      </c>
      <c r="O31">
        <v>5</v>
      </c>
    </row>
    <row r="32" spans="1:15">
      <c r="A32">
        <v>7</v>
      </c>
      <c r="B32" t="s">
        <v>172</v>
      </c>
      <c r="C32" t="s">
        <v>173</v>
      </c>
      <c r="D32">
        <v>1</v>
      </c>
      <c r="H32">
        <v>31</v>
      </c>
      <c r="I32">
        <v>4</v>
      </c>
      <c r="J32">
        <f t="shared" si="2"/>
        <v>10</v>
      </c>
      <c r="K32">
        <v>5</v>
      </c>
      <c r="L32">
        <f t="shared" si="0"/>
        <v>10</v>
      </c>
      <c r="M32">
        <v>5</v>
      </c>
      <c r="N32">
        <f t="shared" si="1"/>
        <v>10</v>
      </c>
      <c r="O32">
        <v>5</v>
      </c>
    </row>
    <row r="33" spans="1:15">
      <c r="A33">
        <v>7</v>
      </c>
      <c r="B33">
        <v>102007</v>
      </c>
      <c r="C33" t="s">
        <v>174</v>
      </c>
      <c r="D33">
        <v>2</v>
      </c>
      <c r="H33">
        <v>32</v>
      </c>
      <c r="I33">
        <v>4</v>
      </c>
      <c r="J33">
        <f t="shared" si="2"/>
        <v>10</v>
      </c>
      <c r="K33">
        <v>5</v>
      </c>
      <c r="L33">
        <f t="shared" si="0"/>
        <v>10</v>
      </c>
      <c r="M33">
        <v>5</v>
      </c>
      <c r="N33">
        <f t="shared" si="1"/>
        <v>10</v>
      </c>
      <c r="O33">
        <v>5</v>
      </c>
    </row>
    <row r="34" spans="1:15">
      <c r="A34">
        <v>7</v>
      </c>
      <c r="B34" t="s">
        <v>175</v>
      </c>
      <c r="C34" t="s">
        <v>176</v>
      </c>
      <c r="D34">
        <v>3</v>
      </c>
      <c r="H34">
        <v>33</v>
      </c>
      <c r="I34">
        <v>4</v>
      </c>
      <c r="J34">
        <f t="shared" si="2"/>
        <v>10</v>
      </c>
      <c r="K34">
        <v>5</v>
      </c>
      <c r="L34">
        <f t="shared" si="0"/>
        <v>10</v>
      </c>
      <c r="M34">
        <v>5</v>
      </c>
      <c r="N34">
        <f t="shared" si="1"/>
        <v>10</v>
      </c>
      <c r="O34">
        <v>5</v>
      </c>
    </row>
    <row r="35" spans="1:15">
      <c r="A35">
        <v>7</v>
      </c>
      <c r="B35" t="s">
        <v>177</v>
      </c>
      <c r="C35" t="s">
        <v>178</v>
      </c>
      <c r="D35">
        <v>4</v>
      </c>
      <c r="H35">
        <v>34</v>
      </c>
      <c r="I35">
        <v>4</v>
      </c>
      <c r="J35">
        <f t="shared" si="2"/>
        <v>10</v>
      </c>
      <c r="K35">
        <v>5</v>
      </c>
      <c r="L35">
        <f t="shared" si="0"/>
        <v>10</v>
      </c>
      <c r="M35">
        <v>5</v>
      </c>
      <c r="N35">
        <f t="shared" si="1"/>
        <v>10</v>
      </c>
      <c r="O35">
        <v>5</v>
      </c>
    </row>
    <row r="36" spans="1:15">
      <c r="A36">
        <v>7</v>
      </c>
      <c r="B36" t="s">
        <v>179</v>
      </c>
      <c r="C36" t="s">
        <v>180</v>
      </c>
      <c r="D36">
        <v>5</v>
      </c>
      <c r="H36">
        <v>35</v>
      </c>
      <c r="I36">
        <v>4</v>
      </c>
      <c r="J36">
        <f t="shared" si="2"/>
        <v>10</v>
      </c>
      <c r="K36">
        <v>5</v>
      </c>
      <c r="L36">
        <f t="shared" si="0"/>
        <v>10</v>
      </c>
      <c r="M36">
        <v>5</v>
      </c>
      <c r="N36">
        <f t="shared" si="1"/>
        <v>10</v>
      </c>
      <c r="O36">
        <v>5</v>
      </c>
    </row>
    <row r="37" spans="1:15">
      <c r="A37">
        <v>8</v>
      </c>
      <c r="B37" t="s">
        <v>181</v>
      </c>
      <c r="C37" t="s">
        <v>182</v>
      </c>
      <c r="D37">
        <v>1</v>
      </c>
      <c r="H37">
        <v>36</v>
      </c>
      <c r="I37">
        <v>4</v>
      </c>
      <c r="J37">
        <f t="shared" si="2"/>
        <v>10</v>
      </c>
      <c r="K37">
        <v>5</v>
      </c>
      <c r="L37">
        <f t="shared" si="0"/>
        <v>10</v>
      </c>
      <c r="M37">
        <v>5</v>
      </c>
      <c r="N37">
        <f t="shared" si="1"/>
        <v>10</v>
      </c>
      <c r="O37">
        <v>5</v>
      </c>
    </row>
    <row r="38" spans="1:15">
      <c r="A38">
        <v>8</v>
      </c>
      <c r="B38">
        <v>102008</v>
      </c>
      <c r="C38" t="s">
        <v>183</v>
      </c>
      <c r="D38">
        <v>2</v>
      </c>
      <c r="H38">
        <v>37</v>
      </c>
      <c r="I38">
        <v>4</v>
      </c>
      <c r="J38">
        <f t="shared" si="2"/>
        <v>10</v>
      </c>
      <c r="K38">
        <v>5</v>
      </c>
      <c r="L38">
        <f t="shared" si="0"/>
        <v>10</v>
      </c>
      <c r="M38">
        <v>5</v>
      </c>
      <c r="N38">
        <f t="shared" si="1"/>
        <v>10</v>
      </c>
      <c r="O38">
        <v>5</v>
      </c>
    </row>
    <row r="39" spans="1:15">
      <c r="A39">
        <v>8</v>
      </c>
      <c r="B39" t="s">
        <v>184</v>
      </c>
      <c r="C39" t="s">
        <v>185</v>
      </c>
      <c r="D39">
        <v>3</v>
      </c>
      <c r="H39">
        <v>38</v>
      </c>
      <c r="I39">
        <v>4</v>
      </c>
      <c r="J39">
        <f t="shared" si="2"/>
        <v>10</v>
      </c>
      <c r="K39">
        <v>5</v>
      </c>
      <c r="L39">
        <f t="shared" si="0"/>
        <v>10</v>
      </c>
      <c r="M39">
        <v>5</v>
      </c>
      <c r="N39">
        <f t="shared" si="1"/>
        <v>10</v>
      </c>
      <c r="O39">
        <v>5</v>
      </c>
    </row>
    <row r="40" spans="1:15">
      <c r="A40">
        <v>8</v>
      </c>
      <c r="B40" t="s">
        <v>186</v>
      </c>
      <c r="C40" t="s">
        <v>187</v>
      </c>
      <c r="D40">
        <v>4</v>
      </c>
      <c r="H40">
        <v>39</v>
      </c>
      <c r="I40">
        <v>4</v>
      </c>
      <c r="J40">
        <f t="shared" si="2"/>
        <v>10</v>
      </c>
      <c r="K40">
        <v>5</v>
      </c>
      <c r="L40">
        <f t="shared" si="0"/>
        <v>10</v>
      </c>
      <c r="M40">
        <v>5</v>
      </c>
      <c r="N40">
        <f t="shared" si="1"/>
        <v>10</v>
      </c>
      <c r="O40">
        <v>5</v>
      </c>
    </row>
    <row r="41" spans="1:15">
      <c r="A41">
        <v>8</v>
      </c>
      <c r="B41" t="s">
        <v>188</v>
      </c>
      <c r="C41" t="s">
        <v>189</v>
      </c>
      <c r="D41">
        <v>5</v>
      </c>
      <c r="H41">
        <v>40</v>
      </c>
      <c r="I41">
        <v>4</v>
      </c>
      <c r="J41">
        <f t="shared" si="2"/>
        <v>10</v>
      </c>
      <c r="K41">
        <v>5</v>
      </c>
      <c r="L41">
        <f t="shared" si="0"/>
        <v>10</v>
      </c>
      <c r="M41">
        <v>5</v>
      </c>
      <c r="N41">
        <f t="shared" si="1"/>
        <v>10</v>
      </c>
      <c r="O41">
        <v>5</v>
      </c>
    </row>
    <row r="42" spans="1:15">
      <c r="A42">
        <v>9</v>
      </c>
      <c r="B42" t="s">
        <v>190</v>
      </c>
      <c r="C42" t="s">
        <v>191</v>
      </c>
      <c r="D42">
        <v>1</v>
      </c>
      <c r="H42">
        <v>41</v>
      </c>
      <c r="I42">
        <v>4</v>
      </c>
      <c r="J42">
        <f t="shared" si="2"/>
        <v>10</v>
      </c>
      <c r="K42">
        <v>5</v>
      </c>
      <c r="L42">
        <f t="shared" si="0"/>
        <v>10</v>
      </c>
      <c r="M42">
        <v>5</v>
      </c>
      <c r="N42">
        <f t="shared" si="1"/>
        <v>10</v>
      </c>
      <c r="O42">
        <v>5</v>
      </c>
    </row>
    <row r="43" spans="1:15">
      <c r="A43">
        <v>9</v>
      </c>
      <c r="B43">
        <v>102009</v>
      </c>
      <c r="C43" t="s">
        <v>192</v>
      </c>
      <c r="D43">
        <v>2</v>
      </c>
      <c r="H43">
        <v>42</v>
      </c>
      <c r="I43">
        <v>4</v>
      </c>
      <c r="J43">
        <f t="shared" si="2"/>
        <v>10</v>
      </c>
      <c r="K43">
        <v>5</v>
      </c>
      <c r="L43">
        <f t="shared" si="0"/>
        <v>10</v>
      </c>
      <c r="M43">
        <v>5</v>
      </c>
      <c r="N43">
        <f t="shared" si="1"/>
        <v>10</v>
      </c>
      <c r="O43">
        <v>5</v>
      </c>
    </row>
    <row r="44" spans="1:15">
      <c r="A44">
        <v>9</v>
      </c>
      <c r="B44" t="s">
        <v>193</v>
      </c>
      <c r="C44" t="s">
        <v>194</v>
      </c>
      <c r="D44">
        <v>3</v>
      </c>
      <c r="H44">
        <v>43</v>
      </c>
      <c r="I44">
        <v>4</v>
      </c>
      <c r="J44">
        <f t="shared" si="2"/>
        <v>10</v>
      </c>
      <c r="K44">
        <v>5</v>
      </c>
      <c r="L44">
        <f t="shared" si="0"/>
        <v>10</v>
      </c>
      <c r="M44">
        <v>5</v>
      </c>
      <c r="N44">
        <f t="shared" si="1"/>
        <v>10</v>
      </c>
      <c r="O44">
        <v>5</v>
      </c>
    </row>
    <row r="45" spans="1:15">
      <c r="A45">
        <v>9</v>
      </c>
      <c r="B45" t="s">
        <v>195</v>
      </c>
      <c r="C45" t="s">
        <v>196</v>
      </c>
      <c r="D45">
        <v>4</v>
      </c>
      <c r="H45">
        <v>44</v>
      </c>
      <c r="I45">
        <v>4</v>
      </c>
      <c r="J45">
        <f t="shared" si="2"/>
        <v>10</v>
      </c>
      <c r="K45">
        <v>5</v>
      </c>
      <c r="L45">
        <f t="shared" si="0"/>
        <v>10</v>
      </c>
      <c r="M45">
        <v>5</v>
      </c>
      <c r="N45">
        <f t="shared" si="1"/>
        <v>10</v>
      </c>
      <c r="O45">
        <v>5</v>
      </c>
    </row>
    <row r="46" spans="1:15">
      <c r="A46">
        <v>9</v>
      </c>
      <c r="B46" t="s">
        <v>197</v>
      </c>
      <c r="C46" t="s">
        <v>198</v>
      </c>
      <c r="D46">
        <v>5</v>
      </c>
      <c r="H46">
        <v>45</v>
      </c>
      <c r="I46">
        <v>4</v>
      </c>
      <c r="J46">
        <f t="shared" si="2"/>
        <v>10</v>
      </c>
      <c r="K46">
        <v>5</v>
      </c>
      <c r="L46">
        <f t="shared" si="0"/>
        <v>10</v>
      </c>
      <c r="M46">
        <v>5</v>
      </c>
      <c r="N46">
        <f t="shared" si="1"/>
        <v>10</v>
      </c>
      <c r="O46">
        <v>5</v>
      </c>
    </row>
    <row r="47" spans="1:15">
      <c r="A47">
        <v>10</v>
      </c>
      <c r="B47" t="s">
        <v>199</v>
      </c>
      <c r="C47" t="s">
        <v>200</v>
      </c>
      <c r="D47">
        <v>1</v>
      </c>
      <c r="H47">
        <v>46</v>
      </c>
      <c r="I47">
        <v>4</v>
      </c>
      <c r="J47">
        <f t="shared" si="2"/>
        <v>10</v>
      </c>
      <c r="K47">
        <v>5</v>
      </c>
      <c r="L47">
        <f t="shared" si="0"/>
        <v>10</v>
      </c>
      <c r="M47">
        <v>5</v>
      </c>
      <c r="N47">
        <f t="shared" si="1"/>
        <v>10</v>
      </c>
      <c r="O47">
        <v>5</v>
      </c>
    </row>
    <row r="48" spans="1:15">
      <c r="A48">
        <v>10</v>
      </c>
      <c r="B48">
        <v>102010</v>
      </c>
      <c r="C48" t="s">
        <v>201</v>
      </c>
      <c r="D48">
        <v>2</v>
      </c>
      <c r="H48">
        <v>47</v>
      </c>
      <c r="I48">
        <v>4</v>
      </c>
      <c r="J48">
        <f t="shared" si="2"/>
        <v>10</v>
      </c>
      <c r="K48">
        <v>5</v>
      </c>
      <c r="L48">
        <f t="shared" si="0"/>
        <v>10</v>
      </c>
      <c r="M48">
        <v>5</v>
      </c>
      <c r="N48">
        <f t="shared" si="1"/>
        <v>10</v>
      </c>
      <c r="O48">
        <v>5</v>
      </c>
    </row>
    <row r="49" spans="1:15">
      <c r="A49">
        <v>10</v>
      </c>
      <c r="B49" t="s">
        <v>202</v>
      </c>
      <c r="C49" t="s">
        <v>203</v>
      </c>
      <c r="D49">
        <v>3</v>
      </c>
      <c r="H49">
        <v>48</v>
      </c>
      <c r="I49">
        <v>4</v>
      </c>
      <c r="J49">
        <f t="shared" si="2"/>
        <v>10</v>
      </c>
      <c r="K49">
        <v>5</v>
      </c>
      <c r="L49">
        <f t="shared" si="0"/>
        <v>10</v>
      </c>
      <c r="M49">
        <v>5</v>
      </c>
      <c r="N49">
        <f t="shared" si="1"/>
        <v>10</v>
      </c>
      <c r="O49">
        <v>5</v>
      </c>
    </row>
    <row r="50" spans="1:15">
      <c r="A50">
        <v>10</v>
      </c>
      <c r="B50" t="s">
        <v>204</v>
      </c>
      <c r="C50" t="s">
        <v>205</v>
      </c>
      <c r="D50">
        <v>4</v>
      </c>
      <c r="H50">
        <v>49</v>
      </c>
      <c r="I50">
        <v>4</v>
      </c>
      <c r="J50">
        <f t="shared" si="2"/>
        <v>10</v>
      </c>
      <c r="K50">
        <v>5</v>
      </c>
      <c r="L50">
        <f t="shared" si="0"/>
        <v>10</v>
      </c>
      <c r="M50">
        <v>5</v>
      </c>
      <c r="N50">
        <f t="shared" si="1"/>
        <v>10</v>
      </c>
      <c r="O50">
        <v>5</v>
      </c>
    </row>
    <row r="51" spans="1:15">
      <c r="A51">
        <v>10</v>
      </c>
      <c r="B51" t="s">
        <v>206</v>
      </c>
      <c r="C51" t="s">
        <v>207</v>
      </c>
      <c r="D51">
        <v>5</v>
      </c>
      <c r="H51">
        <v>50</v>
      </c>
      <c r="I51">
        <v>4</v>
      </c>
      <c r="J51">
        <f t="shared" si="2"/>
        <v>10</v>
      </c>
      <c r="K51">
        <v>5</v>
      </c>
      <c r="L51">
        <f t="shared" si="0"/>
        <v>10</v>
      </c>
      <c r="M51">
        <v>5</v>
      </c>
      <c r="N51">
        <f t="shared" si="1"/>
        <v>10</v>
      </c>
      <c r="O51">
        <v>5</v>
      </c>
    </row>
    <row r="52" spans="1:4">
      <c r="A52">
        <v>11</v>
      </c>
      <c r="B52">
        <v>102011</v>
      </c>
      <c r="C52" t="s">
        <v>208</v>
      </c>
      <c r="D52">
        <v>2</v>
      </c>
    </row>
    <row r="53" spans="1:4">
      <c r="A53">
        <v>12</v>
      </c>
      <c r="B53">
        <v>102012</v>
      </c>
      <c r="C53" t="s">
        <v>209</v>
      </c>
      <c r="D53">
        <v>2</v>
      </c>
    </row>
    <row r="54" spans="1:4">
      <c r="A54">
        <v>13</v>
      </c>
      <c r="B54">
        <v>102013</v>
      </c>
      <c r="C54" t="s">
        <v>210</v>
      </c>
      <c r="D54">
        <v>2</v>
      </c>
    </row>
    <row r="55" spans="1:4">
      <c r="A55">
        <v>14</v>
      </c>
      <c r="B55">
        <v>102014</v>
      </c>
      <c r="C55" t="s">
        <v>211</v>
      </c>
      <c r="D55">
        <v>2</v>
      </c>
    </row>
    <row r="56" spans="1:4">
      <c r="A56">
        <v>15</v>
      </c>
      <c r="B56">
        <v>102015</v>
      </c>
      <c r="C56" t="s">
        <v>212</v>
      </c>
      <c r="D56">
        <v>2</v>
      </c>
    </row>
    <row r="57" spans="1:4">
      <c r="A57">
        <v>16</v>
      </c>
      <c r="B57">
        <v>102016</v>
      </c>
      <c r="C57" t="s">
        <v>213</v>
      </c>
      <c r="D57">
        <v>2</v>
      </c>
    </row>
    <row r="58" spans="1:4">
      <c r="A58">
        <v>17</v>
      </c>
      <c r="B58">
        <v>102017</v>
      </c>
      <c r="C58" t="s">
        <v>214</v>
      </c>
      <c r="D58">
        <v>2</v>
      </c>
    </row>
    <row r="59" spans="1:4">
      <c r="A59">
        <v>18</v>
      </c>
      <c r="B59">
        <v>102018</v>
      </c>
      <c r="C59" t="s">
        <v>215</v>
      </c>
      <c r="D59">
        <v>2</v>
      </c>
    </row>
    <row r="60" spans="1:4">
      <c r="A60">
        <v>19</v>
      </c>
      <c r="B60">
        <v>102019</v>
      </c>
      <c r="C60" t="s">
        <v>216</v>
      </c>
      <c r="D60">
        <v>2</v>
      </c>
    </row>
    <row r="61" spans="1:4">
      <c r="A61">
        <v>20</v>
      </c>
      <c r="B61">
        <v>102020</v>
      </c>
      <c r="C61" t="s">
        <v>217</v>
      </c>
      <c r="D61">
        <v>2</v>
      </c>
    </row>
  </sheetData>
  <sortState ref="A2:D61">
    <sortCondition ref="A2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1"/>
  <sheetViews>
    <sheetView workbookViewId="0">
      <selection activeCell="V6" sqref="V6"/>
    </sheetView>
  </sheetViews>
  <sheetFormatPr defaultColWidth="9" defaultRowHeight="13.5"/>
  <sheetData>
    <row r="1" spans="1:29">
      <c r="A1" s="2" t="s">
        <v>1</v>
      </c>
      <c r="B1" s="3" t="s">
        <v>112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117</v>
      </c>
      <c r="I1" s="3" t="s">
        <v>112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117</v>
      </c>
      <c r="P1" s="3" t="s">
        <v>112</v>
      </c>
      <c r="Q1" s="2" t="s">
        <v>218</v>
      </c>
      <c r="R1" s="2" t="s">
        <v>219</v>
      </c>
      <c r="S1" s="2" t="s">
        <v>220</v>
      </c>
      <c r="T1" s="2" t="s">
        <v>221</v>
      </c>
      <c r="U1" s="2" t="s">
        <v>222</v>
      </c>
      <c r="V1" s="2" t="s">
        <v>117</v>
      </c>
      <c r="X1" s="2" t="s">
        <v>112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</row>
    <row r="2" spans="1:29">
      <c r="A2">
        <v>1</v>
      </c>
      <c r="B2">
        <f>菜品数据!J2</f>
        <v>1</v>
      </c>
      <c r="C2" t="str">
        <f>IF($B2=0,0,VLOOKUP($B2,$X:$AC,2,FALSE))</f>
        <v>101001</v>
      </c>
      <c r="D2">
        <f>IF($B2=0,0,VLOOKUP($B2,$X:$AC,3,FALSE))</f>
        <v>102001</v>
      </c>
      <c r="E2" t="str">
        <f>IF($B2=0,0,VLOOKUP($B2,$X:$AC,4,FALSE))</f>
        <v>103001</v>
      </c>
      <c r="F2" t="str">
        <f>IF($B2=0,0,VLOOKUP($B2,$X:$AC,5,FALSE))</f>
        <v>104001</v>
      </c>
      <c r="G2" t="str">
        <f>IF($B2=0,0,VLOOKUP($B2,$X:$AC,6,FALSE))</f>
        <v>105001</v>
      </c>
      <c r="H2">
        <f>菜品数据!K2</f>
        <v>5</v>
      </c>
      <c r="I2">
        <f>菜品数据!L2</f>
        <v>0</v>
      </c>
      <c r="J2">
        <f>IF($I2=0,0,VLOOKUP($I2,$X:$AC,2,FALSE))</f>
        <v>0</v>
      </c>
      <c r="K2">
        <f>IF($I2=0,0,VLOOKUP($I2,$X:$AC,3,FALSE))</f>
        <v>0</v>
      </c>
      <c r="L2">
        <f>IF($I2=0,0,VLOOKUP($I2,$X:$AC,4,FALSE))</f>
        <v>0</v>
      </c>
      <c r="M2">
        <f>IF($I2=0,0,VLOOKUP($I2,$X:$AC,5,FALSE))</f>
        <v>0</v>
      </c>
      <c r="N2">
        <f>IF($I2=0,0,VLOOKUP($I2,$X:$AC,6,FALSE))</f>
        <v>0</v>
      </c>
      <c r="O2">
        <f>菜品数据!M2</f>
        <v>0</v>
      </c>
      <c r="P2">
        <f>菜品数据!N2</f>
        <v>0</v>
      </c>
      <c r="Q2">
        <f>IF($P2=0,0,VLOOKUP($P2,$X:$AC,2,FALSE))</f>
        <v>0</v>
      </c>
      <c r="R2">
        <f>IF($P2=0,0,VLOOKUP($P2,$X:$AC,3,FALSE))</f>
        <v>0</v>
      </c>
      <c r="S2">
        <f>IF($P2=0,0,VLOOKUP($P2,$X:$AC,4,FALSE))</f>
        <v>0</v>
      </c>
      <c r="T2">
        <f>IF($P2=0,0,VLOOKUP($P2,$X:$AC,5,FALSE))</f>
        <v>0</v>
      </c>
      <c r="U2">
        <f>IF($P2=0,0,VLOOKUP($P2,$X:$AC,6,FALSE))</f>
        <v>0</v>
      </c>
      <c r="V2">
        <f>菜品数据!O2</f>
        <v>0</v>
      </c>
      <c r="X2">
        <v>1</v>
      </c>
      <c r="Y2" t="s">
        <v>118</v>
      </c>
      <c r="Z2">
        <v>102001</v>
      </c>
      <c r="AA2" t="s">
        <v>121</v>
      </c>
      <c r="AB2" t="s">
        <v>123</v>
      </c>
      <c r="AC2" t="s">
        <v>125</v>
      </c>
    </row>
    <row r="3" spans="1:29">
      <c r="A3">
        <v>2</v>
      </c>
      <c r="B3">
        <f>菜品数据!J3</f>
        <v>2</v>
      </c>
      <c r="C3">
        <f>IF($B3=0,0,VLOOKUP($B3,$X:$AC,2,FALSE))</f>
        <v>101002</v>
      </c>
      <c r="D3">
        <f>IF($B3=0,0,VLOOKUP($B3,$X:$AC,3,FALSE))</f>
        <v>102002</v>
      </c>
      <c r="E3">
        <f>IF($B3=0,0,VLOOKUP($B3,$X:$AC,4,FALSE))</f>
        <v>103002</v>
      </c>
      <c r="F3">
        <f>IF($B3=0,0,VLOOKUP($B3,$X:$AC,5,FALSE))</f>
        <v>104002</v>
      </c>
      <c r="G3">
        <f>IF($B3=0,0,VLOOKUP($B3,$X:$AC,6,FALSE))</f>
        <v>105002</v>
      </c>
      <c r="H3">
        <f>菜品数据!K3</f>
        <v>5</v>
      </c>
      <c r="I3">
        <f>菜品数据!L3</f>
        <v>2</v>
      </c>
      <c r="J3">
        <f>IF($I3=0,0,VLOOKUP($I3,$X:$AC,2,FALSE))</f>
        <v>101002</v>
      </c>
      <c r="K3">
        <f>IF($I3=0,0,VLOOKUP($I3,$X:$AC,3,FALSE))</f>
        <v>102002</v>
      </c>
      <c r="L3">
        <f>IF($I3=0,0,VLOOKUP($I3,$X:$AC,4,FALSE))</f>
        <v>103002</v>
      </c>
      <c r="M3">
        <f>IF($I3=0,0,VLOOKUP($I3,$X:$AC,5,FALSE))</f>
        <v>104002</v>
      </c>
      <c r="N3">
        <f>IF($I3=0,0,VLOOKUP($I3,$X:$AC,6,FALSE))</f>
        <v>105002</v>
      </c>
      <c r="O3">
        <f>菜品数据!M3</f>
        <v>5</v>
      </c>
      <c r="P3">
        <f>菜品数据!N3</f>
        <v>0</v>
      </c>
      <c r="Q3">
        <f>IF($P3=0,0,VLOOKUP($P3,$X:$AC,2,FALSE))</f>
        <v>0</v>
      </c>
      <c r="R3">
        <f>IF($P3=0,0,VLOOKUP($P3,$X:$AC,3,FALSE))</f>
        <v>0</v>
      </c>
      <c r="S3">
        <f>IF($P3=0,0,VLOOKUP($P3,$X:$AC,4,FALSE))</f>
        <v>0</v>
      </c>
      <c r="T3">
        <f>IF($P3=0,0,VLOOKUP($P3,$X:$AC,5,FALSE))</f>
        <v>0</v>
      </c>
      <c r="U3">
        <f>IF($P3=0,0,VLOOKUP($P3,$X:$AC,6,FALSE))</f>
        <v>0</v>
      </c>
      <c r="V3">
        <f>菜品数据!O3</f>
        <v>0</v>
      </c>
      <c r="X3">
        <v>2</v>
      </c>
      <c r="Y3">
        <f t="shared" ref="Y3:AC3" si="0">Y2+1</f>
        <v>101002</v>
      </c>
      <c r="Z3">
        <f t="shared" si="0"/>
        <v>102002</v>
      </c>
      <c r="AA3">
        <f t="shared" si="0"/>
        <v>103002</v>
      </c>
      <c r="AB3">
        <f t="shared" si="0"/>
        <v>104002</v>
      </c>
      <c r="AC3">
        <f t="shared" si="0"/>
        <v>105002</v>
      </c>
    </row>
    <row r="4" spans="1:29">
      <c r="A4">
        <v>3</v>
      </c>
      <c r="B4">
        <f>菜品数据!J4</f>
        <v>3</v>
      </c>
      <c r="C4">
        <f>IF($B4=0,0,VLOOKUP($B4,$X:$AC,2,FALSE))</f>
        <v>101003</v>
      </c>
      <c r="D4">
        <f>IF($B4=0,0,VLOOKUP($B4,$X:$AC,3,FALSE))</f>
        <v>102003</v>
      </c>
      <c r="E4">
        <f>IF($B4=0,0,VLOOKUP($B4,$X:$AC,4,FALSE))</f>
        <v>103003</v>
      </c>
      <c r="F4">
        <f>IF($B4=0,0,VLOOKUP($B4,$X:$AC,5,FALSE))</f>
        <v>104003</v>
      </c>
      <c r="G4">
        <f>IF($B4=0,0,VLOOKUP($B4,$X:$AC,6,FALSE))</f>
        <v>105003</v>
      </c>
      <c r="H4">
        <f>菜品数据!K4</f>
        <v>5</v>
      </c>
      <c r="I4">
        <f>菜品数据!L4</f>
        <v>2</v>
      </c>
      <c r="J4">
        <f t="shared" ref="J4:J51" si="1">IF($I4=0,0,VLOOKUP($I4,$X:$AC,2,FALSE))</f>
        <v>101002</v>
      </c>
      <c r="K4">
        <f t="shared" ref="K4:K51" si="2">IF($I4=0,0,VLOOKUP($I4,$X:$AC,3,FALSE))</f>
        <v>102002</v>
      </c>
      <c r="L4">
        <f t="shared" ref="L4:L51" si="3">IF($I4=0,0,VLOOKUP($I4,$X:$AC,4,FALSE))</f>
        <v>103002</v>
      </c>
      <c r="M4">
        <f t="shared" ref="M4:M51" si="4">IF($I4=0,0,VLOOKUP($I4,$X:$AC,5,FALSE))</f>
        <v>104002</v>
      </c>
      <c r="N4">
        <f t="shared" ref="N4:N51" si="5">IF($I4=0,0,VLOOKUP($I4,$X:$AC,6,FALSE))</f>
        <v>105002</v>
      </c>
      <c r="O4">
        <f>菜品数据!M4</f>
        <v>5</v>
      </c>
      <c r="P4">
        <f>菜品数据!N4</f>
        <v>3</v>
      </c>
      <c r="Q4">
        <f t="shared" ref="Q4:Q51" si="6">IF($P4=0,0,VLOOKUP($P4,$X:$AC,2,FALSE))</f>
        <v>101003</v>
      </c>
      <c r="R4">
        <f t="shared" ref="R4:R51" si="7">IF($P4=0,0,VLOOKUP($P4,$X:$AC,3,FALSE))</f>
        <v>102003</v>
      </c>
      <c r="S4">
        <f t="shared" ref="S4:S51" si="8">IF($P4=0,0,VLOOKUP($P4,$X:$AC,4,FALSE))</f>
        <v>103003</v>
      </c>
      <c r="T4">
        <f t="shared" ref="T4:T51" si="9">IF($P4=0,0,VLOOKUP($P4,$X:$AC,5,FALSE))</f>
        <v>104003</v>
      </c>
      <c r="U4">
        <f t="shared" ref="U4:U51" si="10">IF($P4=0,0,VLOOKUP($P4,$X:$AC,6,FALSE))</f>
        <v>105003</v>
      </c>
      <c r="V4">
        <f>菜品数据!O4</f>
        <v>5</v>
      </c>
      <c r="X4">
        <v>3</v>
      </c>
      <c r="Y4">
        <f t="shared" ref="Y4:AC4" si="11">Y3+1</f>
        <v>101003</v>
      </c>
      <c r="Z4">
        <f t="shared" si="11"/>
        <v>102003</v>
      </c>
      <c r="AA4">
        <f t="shared" si="11"/>
        <v>103003</v>
      </c>
      <c r="AB4">
        <f t="shared" si="11"/>
        <v>104003</v>
      </c>
      <c r="AC4">
        <f t="shared" si="11"/>
        <v>105003</v>
      </c>
    </row>
    <row r="5" spans="1:29">
      <c r="A5">
        <v>4</v>
      </c>
      <c r="B5">
        <f>菜品数据!J5</f>
        <v>4</v>
      </c>
      <c r="C5">
        <f t="shared" ref="C5:C51" si="12">IF($B5=0,0,VLOOKUP($B5,$X:$AC,2,FALSE))</f>
        <v>101004</v>
      </c>
      <c r="D5">
        <f t="shared" ref="D5:D51" si="13">IF($B5=0,0,VLOOKUP($B5,$X:$AC,3,FALSE))</f>
        <v>102004</v>
      </c>
      <c r="E5">
        <f t="shared" ref="E5:E51" si="14">IF($B5=0,0,VLOOKUP($B5,$X:$AC,4,FALSE))</f>
        <v>103004</v>
      </c>
      <c r="F5">
        <f t="shared" ref="F5:F51" si="15">IF($B5=0,0,VLOOKUP($B5,$X:$AC,5,FALSE))</f>
        <v>104004</v>
      </c>
      <c r="G5">
        <f t="shared" ref="G5:G51" si="16">IF($B5=0,0,VLOOKUP($B5,$X:$AC,6,FALSE))</f>
        <v>105004</v>
      </c>
      <c r="H5">
        <f>菜品数据!K5</f>
        <v>5</v>
      </c>
      <c r="I5">
        <f>菜品数据!L5</f>
        <v>3</v>
      </c>
      <c r="J5">
        <f t="shared" si="1"/>
        <v>101003</v>
      </c>
      <c r="K5">
        <f t="shared" si="2"/>
        <v>102003</v>
      </c>
      <c r="L5">
        <f t="shared" si="3"/>
        <v>103003</v>
      </c>
      <c r="M5">
        <f t="shared" si="4"/>
        <v>104003</v>
      </c>
      <c r="N5">
        <f t="shared" si="5"/>
        <v>105003</v>
      </c>
      <c r="O5">
        <f>菜品数据!M5</f>
        <v>5</v>
      </c>
      <c r="P5">
        <f>菜品数据!N5</f>
        <v>4</v>
      </c>
      <c r="Q5">
        <f t="shared" si="6"/>
        <v>101004</v>
      </c>
      <c r="R5">
        <f t="shared" si="7"/>
        <v>102004</v>
      </c>
      <c r="S5">
        <f t="shared" si="8"/>
        <v>103004</v>
      </c>
      <c r="T5">
        <f t="shared" si="9"/>
        <v>104004</v>
      </c>
      <c r="U5">
        <f t="shared" si="10"/>
        <v>105004</v>
      </c>
      <c r="V5">
        <f>菜品数据!O5</f>
        <v>5</v>
      </c>
      <c r="X5">
        <v>4</v>
      </c>
      <c r="Y5">
        <f t="shared" ref="Y5:AC5" si="17">Y4+1</f>
        <v>101004</v>
      </c>
      <c r="Z5">
        <f t="shared" si="17"/>
        <v>102004</v>
      </c>
      <c r="AA5">
        <f t="shared" si="17"/>
        <v>103004</v>
      </c>
      <c r="AB5">
        <f t="shared" si="17"/>
        <v>104004</v>
      </c>
      <c r="AC5">
        <f t="shared" si="17"/>
        <v>105004</v>
      </c>
    </row>
    <row r="6" spans="1:29">
      <c r="A6">
        <v>5</v>
      </c>
      <c r="B6">
        <f>菜品数据!J6</f>
        <v>5</v>
      </c>
      <c r="C6">
        <f t="shared" si="12"/>
        <v>101005</v>
      </c>
      <c r="D6">
        <f t="shared" si="13"/>
        <v>102005</v>
      </c>
      <c r="E6">
        <f t="shared" si="14"/>
        <v>103005</v>
      </c>
      <c r="F6">
        <f t="shared" si="15"/>
        <v>104005</v>
      </c>
      <c r="G6">
        <f t="shared" si="16"/>
        <v>105005</v>
      </c>
      <c r="H6">
        <f>菜品数据!K6</f>
        <v>5</v>
      </c>
      <c r="I6">
        <f>菜品数据!L6</f>
        <v>4</v>
      </c>
      <c r="J6">
        <f t="shared" si="1"/>
        <v>101004</v>
      </c>
      <c r="K6">
        <f t="shared" si="2"/>
        <v>102004</v>
      </c>
      <c r="L6">
        <f t="shared" si="3"/>
        <v>103004</v>
      </c>
      <c r="M6">
        <f t="shared" si="4"/>
        <v>104004</v>
      </c>
      <c r="N6">
        <f t="shared" si="5"/>
        <v>105004</v>
      </c>
      <c r="O6">
        <f>菜品数据!M6</f>
        <v>5</v>
      </c>
      <c r="P6">
        <f>菜品数据!N6</f>
        <v>5</v>
      </c>
      <c r="Q6">
        <f t="shared" si="6"/>
        <v>101005</v>
      </c>
      <c r="R6">
        <f t="shared" si="7"/>
        <v>102005</v>
      </c>
      <c r="S6">
        <f t="shared" si="8"/>
        <v>103005</v>
      </c>
      <c r="T6">
        <f t="shared" si="9"/>
        <v>104005</v>
      </c>
      <c r="U6">
        <f t="shared" si="10"/>
        <v>105005</v>
      </c>
      <c r="V6">
        <f>菜品数据!O6</f>
        <v>5</v>
      </c>
      <c r="X6">
        <v>5</v>
      </c>
      <c r="Y6">
        <f t="shared" ref="Y6:AC6" si="18">Y5+1</f>
        <v>101005</v>
      </c>
      <c r="Z6">
        <f t="shared" si="18"/>
        <v>102005</v>
      </c>
      <c r="AA6">
        <f t="shared" si="18"/>
        <v>103005</v>
      </c>
      <c r="AB6">
        <f t="shared" si="18"/>
        <v>104005</v>
      </c>
      <c r="AC6">
        <f t="shared" si="18"/>
        <v>105005</v>
      </c>
    </row>
    <row r="7" spans="1:29">
      <c r="A7">
        <v>6</v>
      </c>
      <c r="B7">
        <f>菜品数据!J7</f>
        <v>6</v>
      </c>
      <c r="C7">
        <f t="shared" si="12"/>
        <v>101006</v>
      </c>
      <c r="D7">
        <f t="shared" si="13"/>
        <v>102006</v>
      </c>
      <c r="E7">
        <f t="shared" si="14"/>
        <v>103006</v>
      </c>
      <c r="F7">
        <f t="shared" si="15"/>
        <v>104006</v>
      </c>
      <c r="G7">
        <f t="shared" si="16"/>
        <v>105006</v>
      </c>
      <c r="H7">
        <f>菜品数据!K7</f>
        <v>5</v>
      </c>
      <c r="I7">
        <f>菜品数据!L7</f>
        <v>5</v>
      </c>
      <c r="J7">
        <f t="shared" si="1"/>
        <v>101005</v>
      </c>
      <c r="K7">
        <f t="shared" si="2"/>
        <v>102005</v>
      </c>
      <c r="L7">
        <f t="shared" si="3"/>
        <v>103005</v>
      </c>
      <c r="M7">
        <f t="shared" si="4"/>
        <v>104005</v>
      </c>
      <c r="N7">
        <f t="shared" si="5"/>
        <v>105005</v>
      </c>
      <c r="O7">
        <f>菜品数据!M7</f>
        <v>5</v>
      </c>
      <c r="P7">
        <f>菜品数据!N7</f>
        <v>6</v>
      </c>
      <c r="Q7">
        <f t="shared" si="6"/>
        <v>101006</v>
      </c>
      <c r="R7">
        <f t="shared" si="7"/>
        <v>102006</v>
      </c>
      <c r="S7">
        <f t="shared" si="8"/>
        <v>103006</v>
      </c>
      <c r="T7">
        <f t="shared" si="9"/>
        <v>104006</v>
      </c>
      <c r="U7">
        <f t="shared" si="10"/>
        <v>105006</v>
      </c>
      <c r="V7">
        <f>菜品数据!O7</f>
        <v>5</v>
      </c>
      <c r="X7">
        <v>6</v>
      </c>
      <c r="Y7">
        <f t="shared" ref="Y7:AC7" si="19">Y6+1</f>
        <v>101006</v>
      </c>
      <c r="Z7">
        <f t="shared" si="19"/>
        <v>102006</v>
      </c>
      <c r="AA7">
        <f t="shared" si="19"/>
        <v>103006</v>
      </c>
      <c r="AB7">
        <f t="shared" si="19"/>
        <v>104006</v>
      </c>
      <c r="AC7">
        <f t="shared" si="19"/>
        <v>105006</v>
      </c>
    </row>
    <row r="8" spans="1:29">
      <c r="A8">
        <v>7</v>
      </c>
      <c r="B8">
        <f>菜品数据!J8</f>
        <v>7</v>
      </c>
      <c r="C8">
        <f t="shared" si="12"/>
        <v>101007</v>
      </c>
      <c r="D8">
        <f t="shared" si="13"/>
        <v>102007</v>
      </c>
      <c r="E8">
        <f t="shared" si="14"/>
        <v>103007</v>
      </c>
      <c r="F8">
        <f t="shared" si="15"/>
        <v>104007</v>
      </c>
      <c r="G8">
        <f t="shared" si="16"/>
        <v>105007</v>
      </c>
      <c r="H8">
        <f>菜品数据!K8</f>
        <v>5</v>
      </c>
      <c r="I8">
        <f>菜品数据!L8</f>
        <v>6</v>
      </c>
      <c r="J8">
        <f t="shared" si="1"/>
        <v>101006</v>
      </c>
      <c r="K8">
        <f t="shared" si="2"/>
        <v>102006</v>
      </c>
      <c r="L8">
        <f t="shared" si="3"/>
        <v>103006</v>
      </c>
      <c r="M8">
        <f t="shared" si="4"/>
        <v>104006</v>
      </c>
      <c r="N8">
        <f t="shared" si="5"/>
        <v>105006</v>
      </c>
      <c r="O8">
        <f>菜品数据!M8</f>
        <v>5</v>
      </c>
      <c r="P8">
        <f>菜品数据!N8</f>
        <v>7</v>
      </c>
      <c r="Q8">
        <f t="shared" si="6"/>
        <v>101007</v>
      </c>
      <c r="R8">
        <f t="shared" si="7"/>
        <v>102007</v>
      </c>
      <c r="S8">
        <f t="shared" si="8"/>
        <v>103007</v>
      </c>
      <c r="T8">
        <f t="shared" si="9"/>
        <v>104007</v>
      </c>
      <c r="U8">
        <f t="shared" si="10"/>
        <v>105007</v>
      </c>
      <c r="V8">
        <f>菜品数据!O8</f>
        <v>5</v>
      </c>
      <c r="X8">
        <v>7</v>
      </c>
      <c r="Y8">
        <f t="shared" ref="Y8:AC8" si="20">Y7+1</f>
        <v>101007</v>
      </c>
      <c r="Z8">
        <f t="shared" si="20"/>
        <v>102007</v>
      </c>
      <c r="AA8">
        <f t="shared" si="20"/>
        <v>103007</v>
      </c>
      <c r="AB8">
        <f t="shared" si="20"/>
        <v>104007</v>
      </c>
      <c r="AC8">
        <f t="shared" si="20"/>
        <v>105007</v>
      </c>
    </row>
    <row r="9" spans="1:29">
      <c r="A9">
        <v>8</v>
      </c>
      <c r="B9">
        <f>菜品数据!J9</f>
        <v>8</v>
      </c>
      <c r="C9">
        <f t="shared" si="12"/>
        <v>101008</v>
      </c>
      <c r="D9">
        <f t="shared" si="13"/>
        <v>102008</v>
      </c>
      <c r="E9">
        <f t="shared" si="14"/>
        <v>103008</v>
      </c>
      <c r="F9">
        <f t="shared" si="15"/>
        <v>104008</v>
      </c>
      <c r="G9">
        <f t="shared" si="16"/>
        <v>105008</v>
      </c>
      <c r="H9">
        <f>菜品数据!K9</f>
        <v>5</v>
      </c>
      <c r="I9">
        <f>菜品数据!L9</f>
        <v>7</v>
      </c>
      <c r="J9">
        <f t="shared" si="1"/>
        <v>101007</v>
      </c>
      <c r="K9">
        <f t="shared" si="2"/>
        <v>102007</v>
      </c>
      <c r="L9">
        <f t="shared" si="3"/>
        <v>103007</v>
      </c>
      <c r="M9">
        <f t="shared" si="4"/>
        <v>104007</v>
      </c>
      <c r="N9">
        <f t="shared" si="5"/>
        <v>105007</v>
      </c>
      <c r="O9">
        <f>菜品数据!M9</f>
        <v>5</v>
      </c>
      <c r="P9">
        <f>菜品数据!N9</f>
        <v>8</v>
      </c>
      <c r="Q9">
        <f t="shared" si="6"/>
        <v>101008</v>
      </c>
      <c r="R9">
        <f t="shared" si="7"/>
        <v>102008</v>
      </c>
      <c r="S9">
        <f t="shared" si="8"/>
        <v>103008</v>
      </c>
      <c r="T9">
        <f t="shared" si="9"/>
        <v>104008</v>
      </c>
      <c r="U9">
        <f t="shared" si="10"/>
        <v>105008</v>
      </c>
      <c r="V9">
        <f>菜品数据!O9</f>
        <v>5</v>
      </c>
      <c r="X9">
        <v>8</v>
      </c>
      <c r="Y9">
        <f t="shared" ref="Y9:AC9" si="21">Y8+1</f>
        <v>101008</v>
      </c>
      <c r="Z9">
        <f t="shared" si="21"/>
        <v>102008</v>
      </c>
      <c r="AA9">
        <f t="shared" si="21"/>
        <v>103008</v>
      </c>
      <c r="AB9">
        <f t="shared" si="21"/>
        <v>104008</v>
      </c>
      <c r="AC9">
        <f t="shared" si="21"/>
        <v>105008</v>
      </c>
    </row>
    <row r="10" spans="1:29">
      <c r="A10">
        <v>9</v>
      </c>
      <c r="B10">
        <f>菜品数据!J10</f>
        <v>9</v>
      </c>
      <c r="C10">
        <f t="shared" si="12"/>
        <v>101009</v>
      </c>
      <c r="D10">
        <f t="shared" si="13"/>
        <v>102009</v>
      </c>
      <c r="E10">
        <f t="shared" si="14"/>
        <v>103009</v>
      </c>
      <c r="F10">
        <f t="shared" si="15"/>
        <v>104009</v>
      </c>
      <c r="G10">
        <f t="shared" si="16"/>
        <v>105009</v>
      </c>
      <c r="H10">
        <f>菜品数据!K10</f>
        <v>5</v>
      </c>
      <c r="I10">
        <f>菜品数据!L10</f>
        <v>8</v>
      </c>
      <c r="J10">
        <f t="shared" si="1"/>
        <v>101008</v>
      </c>
      <c r="K10">
        <f t="shared" si="2"/>
        <v>102008</v>
      </c>
      <c r="L10">
        <f t="shared" si="3"/>
        <v>103008</v>
      </c>
      <c r="M10">
        <f t="shared" si="4"/>
        <v>104008</v>
      </c>
      <c r="N10">
        <f t="shared" si="5"/>
        <v>105008</v>
      </c>
      <c r="O10">
        <f>菜品数据!M10</f>
        <v>5</v>
      </c>
      <c r="P10">
        <f>菜品数据!N10</f>
        <v>9</v>
      </c>
      <c r="Q10">
        <f t="shared" si="6"/>
        <v>101009</v>
      </c>
      <c r="R10">
        <f t="shared" si="7"/>
        <v>102009</v>
      </c>
      <c r="S10">
        <f t="shared" si="8"/>
        <v>103009</v>
      </c>
      <c r="T10">
        <f t="shared" si="9"/>
        <v>104009</v>
      </c>
      <c r="U10">
        <f t="shared" si="10"/>
        <v>105009</v>
      </c>
      <c r="V10">
        <f>菜品数据!O10</f>
        <v>5</v>
      </c>
      <c r="X10">
        <v>9</v>
      </c>
      <c r="Y10">
        <f t="shared" ref="Y10:AC10" si="22">Y9+1</f>
        <v>101009</v>
      </c>
      <c r="Z10">
        <f t="shared" si="22"/>
        <v>102009</v>
      </c>
      <c r="AA10">
        <f t="shared" si="22"/>
        <v>103009</v>
      </c>
      <c r="AB10">
        <f t="shared" si="22"/>
        <v>104009</v>
      </c>
      <c r="AC10">
        <f t="shared" si="22"/>
        <v>105009</v>
      </c>
    </row>
    <row r="11" spans="1:29">
      <c r="A11">
        <v>10</v>
      </c>
      <c r="B11">
        <f>菜品数据!J11</f>
        <v>10</v>
      </c>
      <c r="C11">
        <f t="shared" si="12"/>
        <v>101010</v>
      </c>
      <c r="D11">
        <f t="shared" si="13"/>
        <v>102010</v>
      </c>
      <c r="E11">
        <f t="shared" si="14"/>
        <v>103010</v>
      </c>
      <c r="F11">
        <f t="shared" si="15"/>
        <v>104010</v>
      </c>
      <c r="G11">
        <f t="shared" si="16"/>
        <v>105010</v>
      </c>
      <c r="H11">
        <f>菜品数据!K11</f>
        <v>5</v>
      </c>
      <c r="I11">
        <f>菜品数据!L11</f>
        <v>9</v>
      </c>
      <c r="J11">
        <f t="shared" si="1"/>
        <v>101009</v>
      </c>
      <c r="K11">
        <f t="shared" si="2"/>
        <v>102009</v>
      </c>
      <c r="L11">
        <f t="shared" si="3"/>
        <v>103009</v>
      </c>
      <c r="M11">
        <f t="shared" si="4"/>
        <v>104009</v>
      </c>
      <c r="N11">
        <f t="shared" si="5"/>
        <v>105009</v>
      </c>
      <c r="O11">
        <f>菜品数据!M11</f>
        <v>5</v>
      </c>
      <c r="P11">
        <f>菜品数据!N11</f>
        <v>10</v>
      </c>
      <c r="Q11">
        <f t="shared" si="6"/>
        <v>101010</v>
      </c>
      <c r="R11">
        <f t="shared" si="7"/>
        <v>102010</v>
      </c>
      <c r="S11">
        <f t="shared" si="8"/>
        <v>103010</v>
      </c>
      <c r="T11">
        <f t="shared" si="9"/>
        <v>104010</v>
      </c>
      <c r="U11">
        <f t="shared" si="10"/>
        <v>105010</v>
      </c>
      <c r="V11">
        <f>菜品数据!O11</f>
        <v>5</v>
      </c>
      <c r="X11">
        <v>10</v>
      </c>
      <c r="Y11">
        <f t="shared" ref="Y11:AC11" si="23">Y10+1</f>
        <v>101010</v>
      </c>
      <c r="Z11">
        <f t="shared" si="23"/>
        <v>102010</v>
      </c>
      <c r="AA11">
        <f t="shared" si="23"/>
        <v>103010</v>
      </c>
      <c r="AB11">
        <f t="shared" si="23"/>
        <v>104010</v>
      </c>
      <c r="AC11">
        <f t="shared" si="23"/>
        <v>105010</v>
      </c>
    </row>
    <row r="12" spans="1:22">
      <c r="A12">
        <v>11</v>
      </c>
      <c r="B12">
        <f>菜品数据!J12</f>
        <v>10</v>
      </c>
      <c r="C12">
        <f t="shared" si="12"/>
        <v>101010</v>
      </c>
      <c r="D12">
        <f t="shared" si="13"/>
        <v>102010</v>
      </c>
      <c r="E12">
        <f t="shared" si="14"/>
        <v>103010</v>
      </c>
      <c r="F12">
        <f t="shared" si="15"/>
        <v>104010</v>
      </c>
      <c r="G12">
        <f t="shared" si="16"/>
        <v>105010</v>
      </c>
      <c r="H12">
        <f>菜品数据!K12</f>
        <v>5</v>
      </c>
      <c r="I12">
        <f>菜品数据!L12</f>
        <v>10</v>
      </c>
      <c r="J12">
        <f t="shared" si="1"/>
        <v>101010</v>
      </c>
      <c r="K12">
        <f t="shared" si="2"/>
        <v>102010</v>
      </c>
      <c r="L12">
        <f t="shared" si="3"/>
        <v>103010</v>
      </c>
      <c r="M12">
        <f t="shared" si="4"/>
        <v>104010</v>
      </c>
      <c r="N12">
        <f t="shared" si="5"/>
        <v>105010</v>
      </c>
      <c r="O12">
        <f>菜品数据!M12</f>
        <v>5</v>
      </c>
      <c r="P12">
        <f>菜品数据!N12</f>
        <v>10</v>
      </c>
      <c r="Q12">
        <f t="shared" si="6"/>
        <v>101010</v>
      </c>
      <c r="R12">
        <f t="shared" si="7"/>
        <v>102010</v>
      </c>
      <c r="S12">
        <f t="shared" si="8"/>
        <v>103010</v>
      </c>
      <c r="T12">
        <f t="shared" si="9"/>
        <v>104010</v>
      </c>
      <c r="U12">
        <f t="shared" si="10"/>
        <v>105010</v>
      </c>
      <c r="V12">
        <f>菜品数据!O12</f>
        <v>5</v>
      </c>
    </row>
    <row r="13" spans="1:22">
      <c r="A13">
        <v>12</v>
      </c>
      <c r="B13">
        <f>菜品数据!J13</f>
        <v>10</v>
      </c>
      <c r="C13">
        <f t="shared" si="12"/>
        <v>101010</v>
      </c>
      <c r="D13">
        <f t="shared" si="13"/>
        <v>102010</v>
      </c>
      <c r="E13">
        <f t="shared" si="14"/>
        <v>103010</v>
      </c>
      <c r="F13">
        <f t="shared" si="15"/>
        <v>104010</v>
      </c>
      <c r="G13">
        <f t="shared" si="16"/>
        <v>105010</v>
      </c>
      <c r="H13">
        <f>菜品数据!K13</f>
        <v>5</v>
      </c>
      <c r="I13">
        <f>菜品数据!L13</f>
        <v>10</v>
      </c>
      <c r="J13">
        <f t="shared" si="1"/>
        <v>101010</v>
      </c>
      <c r="K13">
        <f t="shared" si="2"/>
        <v>102010</v>
      </c>
      <c r="L13">
        <f t="shared" si="3"/>
        <v>103010</v>
      </c>
      <c r="M13">
        <f t="shared" si="4"/>
        <v>104010</v>
      </c>
      <c r="N13">
        <f t="shared" si="5"/>
        <v>105010</v>
      </c>
      <c r="O13">
        <f>菜品数据!M13</f>
        <v>5</v>
      </c>
      <c r="P13">
        <f>菜品数据!N13</f>
        <v>10</v>
      </c>
      <c r="Q13">
        <f t="shared" si="6"/>
        <v>101010</v>
      </c>
      <c r="R13">
        <f t="shared" si="7"/>
        <v>102010</v>
      </c>
      <c r="S13">
        <f t="shared" si="8"/>
        <v>103010</v>
      </c>
      <c r="T13">
        <f t="shared" si="9"/>
        <v>104010</v>
      </c>
      <c r="U13">
        <f t="shared" si="10"/>
        <v>105010</v>
      </c>
      <c r="V13">
        <f>菜品数据!O13</f>
        <v>5</v>
      </c>
    </row>
    <row r="14" spans="1:22">
      <c r="A14">
        <v>13</v>
      </c>
      <c r="B14">
        <f>菜品数据!J14</f>
        <v>10</v>
      </c>
      <c r="C14">
        <f t="shared" si="12"/>
        <v>101010</v>
      </c>
      <c r="D14">
        <f t="shared" si="13"/>
        <v>102010</v>
      </c>
      <c r="E14">
        <f t="shared" si="14"/>
        <v>103010</v>
      </c>
      <c r="F14">
        <f t="shared" si="15"/>
        <v>104010</v>
      </c>
      <c r="G14">
        <f t="shared" si="16"/>
        <v>105010</v>
      </c>
      <c r="H14">
        <f>菜品数据!K14</f>
        <v>5</v>
      </c>
      <c r="I14">
        <f>菜品数据!L14</f>
        <v>10</v>
      </c>
      <c r="J14">
        <f t="shared" si="1"/>
        <v>101010</v>
      </c>
      <c r="K14">
        <f t="shared" si="2"/>
        <v>102010</v>
      </c>
      <c r="L14">
        <f t="shared" si="3"/>
        <v>103010</v>
      </c>
      <c r="M14">
        <f t="shared" si="4"/>
        <v>104010</v>
      </c>
      <c r="N14">
        <f t="shared" si="5"/>
        <v>105010</v>
      </c>
      <c r="O14">
        <f>菜品数据!M14</f>
        <v>5</v>
      </c>
      <c r="P14">
        <f>菜品数据!N14</f>
        <v>10</v>
      </c>
      <c r="Q14">
        <f t="shared" si="6"/>
        <v>101010</v>
      </c>
      <c r="R14">
        <f t="shared" si="7"/>
        <v>102010</v>
      </c>
      <c r="S14">
        <f t="shared" si="8"/>
        <v>103010</v>
      </c>
      <c r="T14">
        <f t="shared" si="9"/>
        <v>104010</v>
      </c>
      <c r="U14">
        <f t="shared" si="10"/>
        <v>105010</v>
      </c>
      <c r="V14">
        <f>菜品数据!O14</f>
        <v>5</v>
      </c>
    </row>
    <row r="15" spans="1:22">
      <c r="A15">
        <v>14</v>
      </c>
      <c r="B15">
        <f>菜品数据!J15</f>
        <v>10</v>
      </c>
      <c r="C15">
        <f t="shared" si="12"/>
        <v>101010</v>
      </c>
      <c r="D15">
        <f t="shared" si="13"/>
        <v>102010</v>
      </c>
      <c r="E15">
        <f t="shared" si="14"/>
        <v>103010</v>
      </c>
      <c r="F15">
        <f t="shared" si="15"/>
        <v>104010</v>
      </c>
      <c r="G15">
        <f t="shared" si="16"/>
        <v>105010</v>
      </c>
      <c r="H15">
        <f>菜品数据!K15</f>
        <v>5</v>
      </c>
      <c r="I15">
        <f>菜品数据!L15</f>
        <v>10</v>
      </c>
      <c r="J15">
        <f t="shared" si="1"/>
        <v>101010</v>
      </c>
      <c r="K15">
        <f t="shared" si="2"/>
        <v>102010</v>
      </c>
      <c r="L15">
        <f t="shared" si="3"/>
        <v>103010</v>
      </c>
      <c r="M15">
        <f t="shared" si="4"/>
        <v>104010</v>
      </c>
      <c r="N15">
        <f t="shared" si="5"/>
        <v>105010</v>
      </c>
      <c r="O15">
        <f>菜品数据!M15</f>
        <v>5</v>
      </c>
      <c r="P15">
        <f>菜品数据!N15</f>
        <v>10</v>
      </c>
      <c r="Q15">
        <f t="shared" si="6"/>
        <v>101010</v>
      </c>
      <c r="R15">
        <f t="shared" si="7"/>
        <v>102010</v>
      </c>
      <c r="S15">
        <f t="shared" si="8"/>
        <v>103010</v>
      </c>
      <c r="T15">
        <f t="shared" si="9"/>
        <v>104010</v>
      </c>
      <c r="U15">
        <f t="shared" si="10"/>
        <v>105010</v>
      </c>
      <c r="V15">
        <f>菜品数据!O15</f>
        <v>5</v>
      </c>
    </row>
    <row r="16" spans="1:22">
      <c r="A16">
        <v>15</v>
      </c>
      <c r="B16">
        <f>菜品数据!J16</f>
        <v>10</v>
      </c>
      <c r="C16">
        <f t="shared" si="12"/>
        <v>101010</v>
      </c>
      <c r="D16">
        <f t="shared" si="13"/>
        <v>102010</v>
      </c>
      <c r="E16">
        <f t="shared" si="14"/>
        <v>103010</v>
      </c>
      <c r="F16">
        <f t="shared" si="15"/>
        <v>104010</v>
      </c>
      <c r="G16">
        <f t="shared" si="16"/>
        <v>105010</v>
      </c>
      <c r="H16">
        <f>菜品数据!K16</f>
        <v>5</v>
      </c>
      <c r="I16">
        <f>菜品数据!L16</f>
        <v>10</v>
      </c>
      <c r="J16">
        <f t="shared" si="1"/>
        <v>101010</v>
      </c>
      <c r="K16">
        <f t="shared" si="2"/>
        <v>102010</v>
      </c>
      <c r="L16">
        <f t="shared" si="3"/>
        <v>103010</v>
      </c>
      <c r="M16">
        <f t="shared" si="4"/>
        <v>104010</v>
      </c>
      <c r="N16">
        <f t="shared" si="5"/>
        <v>105010</v>
      </c>
      <c r="O16">
        <f>菜品数据!M16</f>
        <v>5</v>
      </c>
      <c r="P16">
        <f>菜品数据!N16</f>
        <v>10</v>
      </c>
      <c r="Q16">
        <f t="shared" si="6"/>
        <v>101010</v>
      </c>
      <c r="R16">
        <f t="shared" si="7"/>
        <v>102010</v>
      </c>
      <c r="S16">
        <f t="shared" si="8"/>
        <v>103010</v>
      </c>
      <c r="T16">
        <f t="shared" si="9"/>
        <v>104010</v>
      </c>
      <c r="U16">
        <f t="shared" si="10"/>
        <v>105010</v>
      </c>
      <c r="V16">
        <f>菜品数据!O16</f>
        <v>5</v>
      </c>
    </row>
    <row r="17" spans="1:22">
      <c r="A17">
        <v>16</v>
      </c>
      <c r="B17">
        <f>菜品数据!J17</f>
        <v>10</v>
      </c>
      <c r="C17">
        <f t="shared" si="12"/>
        <v>101010</v>
      </c>
      <c r="D17">
        <f t="shared" si="13"/>
        <v>102010</v>
      </c>
      <c r="E17">
        <f t="shared" si="14"/>
        <v>103010</v>
      </c>
      <c r="F17">
        <f t="shared" si="15"/>
        <v>104010</v>
      </c>
      <c r="G17">
        <f t="shared" si="16"/>
        <v>105010</v>
      </c>
      <c r="H17">
        <f>菜品数据!K17</f>
        <v>5</v>
      </c>
      <c r="I17">
        <f>菜品数据!L17</f>
        <v>10</v>
      </c>
      <c r="J17">
        <f t="shared" si="1"/>
        <v>101010</v>
      </c>
      <c r="K17">
        <f t="shared" si="2"/>
        <v>102010</v>
      </c>
      <c r="L17">
        <f t="shared" si="3"/>
        <v>103010</v>
      </c>
      <c r="M17">
        <f t="shared" si="4"/>
        <v>104010</v>
      </c>
      <c r="N17">
        <f t="shared" si="5"/>
        <v>105010</v>
      </c>
      <c r="O17">
        <f>菜品数据!M17</f>
        <v>5</v>
      </c>
      <c r="P17">
        <f>菜品数据!N17</f>
        <v>10</v>
      </c>
      <c r="Q17">
        <f t="shared" si="6"/>
        <v>101010</v>
      </c>
      <c r="R17">
        <f t="shared" si="7"/>
        <v>102010</v>
      </c>
      <c r="S17">
        <f t="shared" si="8"/>
        <v>103010</v>
      </c>
      <c r="T17">
        <f t="shared" si="9"/>
        <v>104010</v>
      </c>
      <c r="U17">
        <f t="shared" si="10"/>
        <v>105010</v>
      </c>
      <c r="V17">
        <f>菜品数据!O17</f>
        <v>5</v>
      </c>
    </row>
    <row r="18" spans="1:22">
      <c r="A18">
        <v>17</v>
      </c>
      <c r="B18">
        <f>菜品数据!J18</f>
        <v>10</v>
      </c>
      <c r="C18">
        <f t="shared" si="12"/>
        <v>101010</v>
      </c>
      <c r="D18">
        <f t="shared" si="13"/>
        <v>102010</v>
      </c>
      <c r="E18">
        <f t="shared" si="14"/>
        <v>103010</v>
      </c>
      <c r="F18">
        <f t="shared" si="15"/>
        <v>104010</v>
      </c>
      <c r="G18">
        <f t="shared" si="16"/>
        <v>105010</v>
      </c>
      <c r="H18">
        <f>菜品数据!K18</f>
        <v>5</v>
      </c>
      <c r="I18">
        <f>菜品数据!L18</f>
        <v>10</v>
      </c>
      <c r="J18">
        <f t="shared" si="1"/>
        <v>101010</v>
      </c>
      <c r="K18">
        <f t="shared" si="2"/>
        <v>102010</v>
      </c>
      <c r="L18">
        <f t="shared" si="3"/>
        <v>103010</v>
      </c>
      <c r="M18">
        <f t="shared" si="4"/>
        <v>104010</v>
      </c>
      <c r="N18">
        <f t="shared" si="5"/>
        <v>105010</v>
      </c>
      <c r="O18">
        <f>菜品数据!M18</f>
        <v>5</v>
      </c>
      <c r="P18">
        <f>菜品数据!N18</f>
        <v>10</v>
      </c>
      <c r="Q18">
        <f t="shared" si="6"/>
        <v>101010</v>
      </c>
      <c r="R18">
        <f t="shared" si="7"/>
        <v>102010</v>
      </c>
      <c r="S18">
        <f t="shared" si="8"/>
        <v>103010</v>
      </c>
      <c r="T18">
        <f t="shared" si="9"/>
        <v>104010</v>
      </c>
      <c r="U18">
        <f t="shared" si="10"/>
        <v>105010</v>
      </c>
      <c r="V18">
        <f>菜品数据!O18</f>
        <v>5</v>
      </c>
    </row>
    <row r="19" spans="1:22">
      <c r="A19">
        <v>18</v>
      </c>
      <c r="B19">
        <f>菜品数据!J19</f>
        <v>10</v>
      </c>
      <c r="C19">
        <f t="shared" si="12"/>
        <v>101010</v>
      </c>
      <c r="D19">
        <f t="shared" si="13"/>
        <v>102010</v>
      </c>
      <c r="E19">
        <f t="shared" si="14"/>
        <v>103010</v>
      </c>
      <c r="F19">
        <f t="shared" si="15"/>
        <v>104010</v>
      </c>
      <c r="G19">
        <f t="shared" si="16"/>
        <v>105010</v>
      </c>
      <c r="H19">
        <f>菜品数据!K19</f>
        <v>5</v>
      </c>
      <c r="I19">
        <f>菜品数据!L19</f>
        <v>10</v>
      </c>
      <c r="J19">
        <f t="shared" si="1"/>
        <v>101010</v>
      </c>
      <c r="K19">
        <f t="shared" si="2"/>
        <v>102010</v>
      </c>
      <c r="L19">
        <f t="shared" si="3"/>
        <v>103010</v>
      </c>
      <c r="M19">
        <f t="shared" si="4"/>
        <v>104010</v>
      </c>
      <c r="N19">
        <f t="shared" si="5"/>
        <v>105010</v>
      </c>
      <c r="O19">
        <f>菜品数据!M19</f>
        <v>5</v>
      </c>
      <c r="P19">
        <f>菜品数据!N19</f>
        <v>10</v>
      </c>
      <c r="Q19">
        <f t="shared" si="6"/>
        <v>101010</v>
      </c>
      <c r="R19">
        <f t="shared" si="7"/>
        <v>102010</v>
      </c>
      <c r="S19">
        <f t="shared" si="8"/>
        <v>103010</v>
      </c>
      <c r="T19">
        <f t="shared" si="9"/>
        <v>104010</v>
      </c>
      <c r="U19">
        <f t="shared" si="10"/>
        <v>105010</v>
      </c>
      <c r="V19">
        <f>菜品数据!O19</f>
        <v>5</v>
      </c>
    </row>
    <row r="20" spans="1:22">
      <c r="A20">
        <v>19</v>
      </c>
      <c r="B20">
        <f>菜品数据!J20</f>
        <v>10</v>
      </c>
      <c r="C20">
        <f t="shared" si="12"/>
        <v>101010</v>
      </c>
      <c r="D20">
        <f t="shared" si="13"/>
        <v>102010</v>
      </c>
      <c r="E20">
        <f t="shared" si="14"/>
        <v>103010</v>
      </c>
      <c r="F20">
        <f t="shared" si="15"/>
        <v>104010</v>
      </c>
      <c r="G20">
        <f t="shared" si="16"/>
        <v>105010</v>
      </c>
      <c r="H20">
        <f>菜品数据!K20</f>
        <v>5</v>
      </c>
      <c r="I20">
        <f>菜品数据!L20</f>
        <v>10</v>
      </c>
      <c r="J20">
        <f t="shared" si="1"/>
        <v>101010</v>
      </c>
      <c r="K20">
        <f t="shared" si="2"/>
        <v>102010</v>
      </c>
      <c r="L20">
        <f t="shared" si="3"/>
        <v>103010</v>
      </c>
      <c r="M20">
        <f t="shared" si="4"/>
        <v>104010</v>
      </c>
      <c r="N20">
        <f t="shared" si="5"/>
        <v>105010</v>
      </c>
      <c r="O20">
        <f>菜品数据!M20</f>
        <v>5</v>
      </c>
      <c r="P20">
        <f>菜品数据!N20</f>
        <v>10</v>
      </c>
      <c r="Q20">
        <f t="shared" si="6"/>
        <v>101010</v>
      </c>
      <c r="R20">
        <f t="shared" si="7"/>
        <v>102010</v>
      </c>
      <c r="S20">
        <f t="shared" si="8"/>
        <v>103010</v>
      </c>
      <c r="T20">
        <f t="shared" si="9"/>
        <v>104010</v>
      </c>
      <c r="U20">
        <f t="shared" si="10"/>
        <v>105010</v>
      </c>
      <c r="V20">
        <f>菜品数据!O20</f>
        <v>5</v>
      </c>
    </row>
    <row r="21" spans="1:22">
      <c r="A21">
        <v>20</v>
      </c>
      <c r="B21">
        <f>菜品数据!J21</f>
        <v>10</v>
      </c>
      <c r="C21">
        <f t="shared" si="12"/>
        <v>101010</v>
      </c>
      <c r="D21">
        <f t="shared" si="13"/>
        <v>102010</v>
      </c>
      <c r="E21">
        <f t="shared" si="14"/>
        <v>103010</v>
      </c>
      <c r="F21">
        <f t="shared" si="15"/>
        <v>104010</v>
      </c>
      <c r="G21">
        <f t="shared" si="16"/>
        <v>105010</v>
      </c>
      <c r="H21">
        <f>菜品数据!K21</f>
        <v>5</v>
      </c>
      <c r="I21">
        <f>菜品数据!L21</f>
        <v>10</v>
      </c>
      <c r="J21">
        <f t="shared" si="1"/>
        <v>101010</v>
      </c>
      <c r="K21">
        <f t="shared" si="2"/>
        <v>102010</v>
      </c>
      <c r="L21">
        <f t="shared" si="3"/>
        <v>103010</v>
      </c>
      <c r="M21">
        <f t="shared" si="4"/>
        <v>104010</v>
      </c>
      <c r="N21">
        <f t="shared" si="5"/>
        <v>105010</v>
      </c>
      <c r="O21">
        <f>菜品数据!M21</f>
        <v>5</v>
      </c>
      <c r="P21">
        <f>菜品数据!N21</f>
        <v>10</v>
      </c>
      <c r="Q21">
        <f t="shared" si="6"/>
        <v>101010</v>
      </c>
      <c r="R21">
        <f t="shared" si="7"/>
        <v>102010</v>
      </c>
      <c r="S21">
        <f t="shared" si="8"/>
        <v>103010</v>
      </c>
      <c r="T21">
        <f t="shared" si="9"/>
        <v>104010</v>
      </c>
      <c r="U21">
        <f t="shared" si="10"/>
        <v>105010</v>
      </c>
      <c r="V21">
        <f>菜品数据!O21</f>
        <v>5</v>
      </c>
    </row>
    <row r="22" spans="1:22">
      <c r="A22">
        <v>21</v>
      </c>
      <c r="B22">
        <f>菜品数据!J22</f>
        <v>10</v>
      </c>
      <c r="C22">
        <f t="shared" si="12"/>
        <v>101010</v>
      </c>
      <c r="D22">
        <f t="shared" si="13"/>
        <v>102010</v>
      </c>
      <c r="E22">
        <f t="shared" si="14"/>
        <v>103010</v>
      </c>
      <c r="F22">
        <f t="shared" si="15"/>
        <v>104010</v>
      </c>
      <c r="G22">
        <f t="shared" si="16"/>
        <v>105010</v>
      </c>
      <c r="H22">
        <f>菜品数据!K22</f>
        <v>5</v>
      </c>
      <c r="I22">
        <f>菜品数据!L22</f>
        <v>10</v>
      </c>
      <c r="J22">
        <f t="shared" si="1"/>
        <v>101010</v>
      </c>
      <c r="K22">
        <f t="shared" si="2"/>
        <v>102010</v>
      </c>
      <c r="L22">
        <f t="shared" si="3"/>
        <v>103010</v>
      </c>
      <c r="M22">
        <f t="shared" si="4"/>
        <v>104010</v>
      </c>
      <c r="N22">
        <f t="shared" si="5"/>
        <v>105010</v>
      </c>
      <c r="O22">
        <f>菜品数据!M22</f>
        <v>5</v>
      </c>
      <c r="P22">
        <f>菜品数据!N22</f>
        <v>10</v>
      </c>
      <c r="Q22">
        <f t="shared" si="6"/>
        <v>101010</v>
      </c>
      <c r="R22">
        <f t="shared" si="7"/>
        <v>102010</v>
      </c>
      <c r="S22">
        <f t="shared" si="8"/>
        <v>103010</v>
      </c>
      <c r="T22">
        <f t="shared" si="9"/>
        <v>104010</v>
      </c>
      <c r="U22">
        <f t="shared" si="10"/>
        <v>105010</v>
      </c>
      <c r="V22">
        <f>菜品数据!O22</f>
        <v>5</v>
      </c>
    </row>
    <row r="23" spans="1:22">
      <c r="A23">
        <v>22</v>
      </c>
      <c r="B23">
        <f>菜品数据!J23</f>
        <v>10</v>
      </c>
      <c r="C23">
        <f t="shared" si="12"/>
        <v>101010</v>
      </c>
      <c r="D23">
        <f t="shared" si="13"/>
        <v>102010</v>
      </c>
      <c r="E23">
        <f t="shared" si="14"/>
        <v>103010</v>
      </c>
      <c r="F23">
        <f t="shared" si="15"/>
        <v>104010</v>
      </c>
      <c r="G23">
        <f t="shared" si="16"/>
        <v>105010</v>
      </c>
      <c r="H23">
        <f>菜品数据!K23</f>
        <v>5</v>
      </c>
      <c r="I23">
        <f>菜品数据!L23</f>
        <v>10</v>
      </c>
      <c r="J23">
        <f t="shared" si="1"/>
        <v>101010</v>
      </c>
      <c r="K23">
        <f t="shared" si="2"/>
        <v>102010</v>
      </c>
      <c r="L23">
        <f t="shared" si="3"/>
        <v>103010</v>
      </c>
      <c r="M23">
        <f t="shared" si="4"/>
        <v>104010</v>
      </c>
      <c r="N23">
        <f t="shared" si="5"/>
        <v>105010</v>
      </c>
      <c r="O23">
        <f>菜品数据!M23</f>
        <v>5</v>
      </c>
      <c r="P23">
        <f>菜品数据!N23</f>
        <v>10</v>
      </c>
      <c r="Q23">
        <f t="shared" si="6"/>
        <v>101010</v>
      </c>
      <c r="R23">
        <f t="shared" si="7"/>
        <v>102010</v>
      </c>
      <c r="S23">
        <f t="shared" si="8"/>
        <v>103010</v>
      </c>
      <c r="T23">
        <f t="shared" si="9"/>
        <v>104010</v>
      </c>
      <c r="U23">
        <f t="shared" si="10"/>
        <v>105010</v>
      </c>
      <c r="V23">
        <f>菜品数据!O23</f>
        <v>5</v>
      </c>
    </row>
    <row r="24" spans="1:22">
      <c r="A24">
        <v>23</v>
      </c>
      <c r="B24">
        <f>菜品数据!J24</f>
        <v>10</v>
      </c>
      <c r="C24">
        <f t="shared" si="12"/>
        <v>101010</v>
      </c>
      <c r="D24">
        <f t="shared" si="13"/>
        <v>102010</v>
      </c>
      <c r="E24">
        <f t="shared" si="14"/>
        <v>103010</v>
      </c>
      <c r="F24">
        <f t="shared" si="15"/>
        <v>104010</v>
      </c>
      <c r="G24">
        <f t="shared" si="16"/>
        <v>105010</v>
      </c>
      <c r="H24">
        <f>菜品数据!K24</f>
        <v>5</v>
      </c>
      <c r="I24">
        <f>菜品数据!L24</f>
        <v>10</v>
      </c>
      <c r="J24">
        <f t="shared" si="1"/>
        <v>101010</v>
      </c>
      <c r="K24">
        <f t="shared" si="2"/>
        <v>102010</v>
      </c>
      <c r="L24">
        <f t="shared" si="3"/>
        <v>103010</v>
      </c>
      <c r="M24">
        <f t="shared" si="4"/>
        <v>104010</v>
      </c>
      <c r="N24">
        <f t="shared" si="5"/>
        <v>105010</v>
      </c>
      <c r="O24">
        <f>菜品数据!M24</f>
        <v>5</v>
      </c>
      <c r="P24">
        <f>菜品数据!N24</f>
        <v>10</v>
      </c>
      <c r="Q24">
        <f t="shared" si="6"/>
        <v>101010</v>
      </c>
      <c r="R24">
        <f t="shared" si="7"/>
        <v>102010</v>
      </c>
      <c r="S24">
        <f t="shared" si="8"/>
        <v>103010</v>
      </c>
      <c r="T24">
        <f t="shared" si="9"/>
        <v>104010</v>
      </c>
      <c r="U24">
        <f t="shared" si="10"/>
        <v>105010</v>
      </c>
      <c r="V24">
        <f>菜品数据!O24</f>
        <v>5</v>
      </c>
    </row>
    <row r="25" spans="1:22">
      <c r="A25">
        <v>24</v>
      </c>
      <c r="B25">
        <f>菜品数据!J25</f>
        <v>10</v>
      </c>
      <c r="C25">
        <f t="shared" si="12"/>
        <v>101010</v>
      </c>
      <c r="D25">
        <f t="shared" si="13"/>
        <v>102010</v>
      </c>
      <c r="E25">
        <f t="shared" si="14"/>
        <v>103010</v>
      </c>
      <c r="F25">
        <f t="shared" si="15"/>
        <v>104010</v>
      </c>
      <c r="G25">
        <f t="shared" si="16"/>
        <v>105010</v>
      </c>
      <c r="H25">
        <f>菜品数据!K25</f>
        <v>5</v>
      </c>
      <c r="I25">
        <f>菜品数据!L25</f>
        <v>10</v>
      </c>
      <c r="J25">
        <f t="shared" si="1"/>
        <v>101010</v>
      </c>
      <c r="K25">
        <f t="shared" si="2"/>
        <v>102010</v>
      </c>
      <c r="L25">
        <f t="shared" si="3"/>
        <v>103010</v>
      </c>
      <c r="M25">
        <f t="shared" si="4"/>
        <v>104010</v>
      </c>
      <c r="N25">
        <f t="shared" si="5"/>
        <v>105010</v>
      </c>
      <c r="O25">
        <f>菜品数据!M25</f>
        <v>5</v>
      </c>
      <c r="P25">
        <f>菜品数据!N25</f>
        <v>10</v>
      </c>
      <c r="Q25">
        <f t="shared" si="6"/>
        <v>101010</v>
      </c>
      <c r="R25">
        <f t="shared" si="7"/>
        <v>102010</v>
      </c>
      <c r="S25">
        <f t="shared" si="8"/>
        <v>103010</v>
      </c>
      <c r="T25">
        <f t="shared" si="9"/>
        <v>104010</v>
      </c>
      <c r="U25">
        <f t="shared" si="10"/>
        <v>105010</v>
      </c>
      <c r="V25">
        <f>菜品数据!O25</f>
        <v>5</v>
      </c>
    </row>
    <row r="26" spans="1:22">
      <c r="A26">
        <v>25</v>
      </c>
      <c r="B26">
        <f>菜品数据!J26</f>
        <v>10</v>
      </c>
      <c r="C26">
        <f t="shared" si="12"/>
        <v>101010</v>
      </c>
      <c r="D26">
        <f t="shared" si="13"/>
        <v>102010</v>
      </c>
      <c r="E26">
        <f t="shared" si="14"/>
        <v>103010</v>
      </c>
      <c r="F26">
        <f t="shared" si="15"/>
        <v>104010</v>
      </c>
      <c r="G26">
        <f t="shared" si="16"/>
        <v>105010</v>
      </c>
      <c r="H26">
        <f>菜品数据!K26</f>
        <v>5</v>
      </c>
      <c r="I26">
        <f>菜品数据!L26</f>
        <v>10</v>
      </c>
      <c r="J26">
        <f t="shared" si="1"/>
        <v>101010</v>
      </c>
      <c r="K26">
        <f t="shared" si="2"/>
        <v>102010</v>
      </c>
      <c r="L26">
        <f t="shared" si="3"/>
        <v>103010</v>
      </c>
      <c r="M26">
        <f t="shared" si="4"/>
        <v>104010</v>
      </c>
      <c r="N26">
        <f t="shared" si="5"/>
        <v>105010</v>
      </c>
      <c r="O26">
        <f>菜品数据!M26</f>
        <v>5</v>
      </c>
      <c r="P26">
        <f>菜品数据!N26</f>
        <v>10</v>
      </c>
      <c r="Q26">
        <f t="shared" si="6"/>
        <v>101010</v>
      </c>
      <c r="R26">
        <f t="shared" si="7"/>
        <v>102010</v>
      </c>
      <c r="S26">
        <f t="shared" si="8"/>
        <v>103010</v>
      </c>
      <c r="T26">
        <f t="shared" si="9"/>
        <v>104010</v>
      </c>
      <c r="U26">
        <f t="shared" si="10"/>
        <v>105010</v>
      </c>
      <c r="V26">
        <f>菜品数据!O26</f>
        <v>5</v>
      </c>
    </row>
    <row r="27" spans="1:22">
      <c r="A27">
        <v>26</v>
      </c>
      <c r="B27">
        <f>菜品数据!J27</f>
        <v>10</v>
      </c>
      <c r="C27">
        <f t="shared" si="12"/>
        <v>101010</v>
      </c>
      <c r="D27">
        <f t="shared" si="13"/>
        <v>102010</v>
      </c>
      <c r="E27">
        <f t="shared" si="14"/>
        <v>103010</v>
      </c>
      <c r="F27">
        <f t="shared" si="15"/>
        <v>104010</v>
      </c>
      <c r="G27">
        <f t="shared" si="16"/>
        <v>105010</v>
      </c>
      <c r="H27">
        <f>菜品数据!K27</f>
        <v>5</v>
      </c>
      <c r="I27">
        <f>菜品数据!L27</f>
        <v>10</v>
      </c>
      <c r="J27">
        <f t="shared" si="1"/>
        <v>101010</v>
      </c>
      <c r="K27">
        <f t="shared" si="2"/>
        <v>102010</v>
      </c>
      <c r="L27">
        <f t="shared" si="3"/>
        <v>103010</v>
      </c>
      <c r="M27">
        <f t="shared" si="4"/>
        <v>104010</v>
      </c>
      <c r="N27">
        <f t="shared" si="5"/>
        <v>105010</v>
      </c>
      <c r="O27">
        <f>菜品数据!M27</f>
        <v>5</v>
      </c>
      <c r="P27">
        <f>菜品数据!N27</f>
        <v>10</v>
      </c>
      <c r="Q27">
        <f t="shared" si="6"/>
        <v>101010</v>
      </c>
      <c r="R27">
        <f t="shared" si="7"/>
        <v>102010</v>
      </c>
      <c r="S27">
        <f t="shared" si="8"/>
        <v>103010</v>
      </c>
      <c r="T27">
        <f t="shared" si="9"/>
        <v>104010</v>
      </c>
      <c r="U27">
        <f t="shared" si="10"/>
        <v>105010</v>
      </c>
      <c r="V27">
        <f>菜品数据!O27</f>
        <v>5</v>
      </c>
    </row>
    <row r="28" spans="1:22">
      <c r="A28">
        <v>27</v>
      </c>
      <c r="B28">
        <f>菜品数据!J28</f>
        <v>10</v>
      </c>
      <c r="C28">
        <f t="shared" si="12"/>
        <v>101010</v>
      </c>
      <c r="D28">
        <f t="shared" si="13"/>
        <v>102010</v>
      </c>
      <c r="E28">
        <f t="shared" si="14"/>
        <v>103010</v>
      </c>
      <c r="F28">
        <f t="shared" si="15"/>
        <v>104010</v>
      </c>
      <c r="G28">
        <f t="shared" si="16"/>
        <v>105010</v>
      </c>
      <c r="H28">
        <f>菜品数据!K28</f>
        <v>5</v>
      </c>
      <c r="I28">
        <f>菜品数据!L28</f>
        <v>10</v>
      </c>
      <c r="J28">
        <f t="shared" si="1"/>
        <v>101010</v>
      </c>
      <c r="K28">
        <f t="shared" si="2"/>
        <v>102010</v>
      </c>
      <c r="L28">
        <f t="shared" si="3"/>
        <v>103010</v>
      </c>
      <c r="M28">
        <f t="shared" si="4"/>
        <v>104010</v>
      </c>
      <c r="N28">
        <f t="shared" si="5"/>
        <v>105010</v>
      </c>
      <c r="O28">
        <f>菜品数据!M28</f>
        <v>5</v>
      </c>
      <c r="P28">
        <f>菜品数据!N28</f>
        <v>10</v>
      </c>
      <c r="Q28">
        <f t="shared" si="6"/>
        <v>101010</v>
      </c>
      <c r="R28">
        <f t="shared" si="7"/>
        <v>102010</v>
      </c>
      <c r="S28">
        <f t="shared" si="8"/>
        <v>103010</v>
      </c>
      <c r="T28">
        <f t="shared" si="9"/>
        <v>104010</v>
      </c>
      <c r="U28">
        <f t="shared" si="10"/>
        <v>105010</v>
      </c>
      <c r="V28">
        <f>菜品数据!O28</f>
        <v>5</v>
      </c>
    </row>
    <row r="29" spans="1:22">
      <c r="A29">
        <v>28</v>
      </c>
      <c r="B29">
        <f>菜品数据!J29</f>
        <v>10</v>
      </c>
      <c r="C29">
        <f t="shared" si="12"/>
        <v>101010</v>
      </c>
      <c r="D29">
        <f t="shared" si="13"/>
        <v>102010</v>
      </c>
      <c r="E29">
        <f t="shared" si="14"/>
        <v>103010</v>
      </c>
      <c r="F29">
        <f t="shared" si="15"/>
        <v>104010</v>
      </c>
      <c r="G29">
        <f t="shared" si="16"/>
        <v>105010</v>
      </c>
      <c r="H29">
        <f>菜品数据!K29</f>
        <v>5</v>
      </c>
      <c r="I29">
        <f>菜品数据!L29</f>
        <v>10</v>
      </c>
      <c r="J29">
        <f t="shared" si="1"/>
        <v>101010</v>
      </c>
      <c r="K29">
        <f t="shared" si="2"/>
        <v>102010</v>
      </c>
      <c r="L29">
        <f t="shared" si="3"/>
        <v>103010</v>
      </c>
      <c r="M29">
        <f t="shared" si="4"/>
        <v>104010</v>
      </c>
      <c r="N29">
        <f t="shared" si="5"/>
        <v>105010</v>
      </c>
      <c r="O29">
        <f>菜品数据!M29</f>
        <v>5</v>
      </c>
      <c r="P29">
        <f>菜品数据!N29</f>
        <v>10</v>
      </c>
      <c r="Q29">
        <f t="shared" si="6"/>
        <v>101010</v>
      </c>
      <c r="R29">
        <f t="shared" si="7"/>
        <v>102010</v>
      </c>
      <c r="S29">
        <f t="shared" si="8"/>
        <v>103010</v>
      </c>
      <c r="T29">
        <f t="shared" si="9"/>
        <v>104010</v>
      </c>
      <c r="U29">
        <f t="shared" si="10"/>
        <v>105010</v>
      </c>
      <c r="V29">
        <f>菜品数据!O29</f>
        <v>5</v>
      </c>
    </row>
    <row r="30" spans="1:22">
      <c r="A30">
        <v>29</v>
      </c>
      <c r="B30">
        <f>菜品数据!J30</f>
        <v>10</v>
      </c>
      <c r="C30">
        <f t="shared" si="12"/>
        <v>101010</v>
      </c>
      <c r="D30">
        <f t="shared" si="13"/>
        <v>102010</v>
      </c>
      <c r="E30">
        <f t="shared" si="14"/>
        <v>103010</v>
      </c>
      <c r="F30">
        <f t="shared" si="15"/>
        <v>104010</v>
      </c>
      <c r="G30">
        <f t="shared" si="16"/>
        <v>105010</v>
      </c>
      <c r="H30">
        <f>菜品数据!K30</f>
        <v>5</v>
      </c>
      <c r="I30">
        <f>菜品数据!L30</f>
        <v>10</v>
      </c>
      <c r="J30">
        <f t="shared" si="1"/>
        <v>101010</v>
      </c>
      <c r="K30">
        <f t="shared" si="2"/>
        <v>102010</v>
      </c>
      <c r="L30">
        <f t="shared" si="3"/>
        <v>103010</v>
      </c>
      <c r="M30">
        <f t="shared" si="4"/>
        <v>104010</v>
      </c>
      <c r="N30">
        <f t="shared" si="5"/>
        <v>105010</v>
      </c>
      <c r="O30">
        <f>菜品数据!M30</f>
        <v>5</v>
      </c>
      <c r="P30">
        <f>菜品数据!N30</f>
        <v>10</v>
      </c>
      <c r="Q30">
        <f t="shared" si="6"/>
        <v>101010</v>
      </c>
      <c r="R30">
        <f t="shared" si="7"/>
        <v>102010</v>
      </c>
      <c r="S30">
        <f t="shared" si="8"/>
        <v>103010</v>
      </c>
      <c r="T30">
        <f t="shared" si="9"/>
        <v>104010</v>
      </c>
      <c r="U30">
        <f t="shared" si="10"/>
        <v>105010</v>
      </c>
      <c r="V30">
        <f>菜品数据!O30</f>
        <v>5</v>
      </c>
    </row>
    <row r="31" spans="1:22">
      <c r="A31">
        <v>30</v>
      </c>
      <c r="B31">
        <f>菜品数据!J31</f>
        <v>10</v>
      </c>
      <c r="C31">
        <f t="shared" si="12"/>
        <v>101010</v>
      </c>
      <c r="D31">
        <f t="shared" si="13"/>
        <v>102010</v>
      </c>
      <c r="E31">
        <f t="shared" si="14"/>
        <v>103010</v>
      </c>
      <c r="F31">
        <f t="shared" si="15"/>
        <v>104010</v>
      </c>
      <c r="G31">
        <f t="shared" si="16"/>
        <v>105010</v>
      </c>
      <c r="H31">
        <f>菜品数据!K31</f>
        <v>5</v>
      </c>
      <c r="I31">
        <f>菜品数据!L31</f>
        <v>10</v>
      </c>
      <c r="J31">
        <f t="shared" si="1"/>
        <v>101010</v>
      </c>
      <c r="K31">
        <f t="shared" si="2"/>
        <v>102010</v>
      </c>
      <c r="L31">
        <f t="shared" si="3"/>
        <v>103010</v>
      </c>
      <c r="M31">
        <f t="shared" si="4"/>
        <v>104010</v>
      </c>
      <c r="N31">
        <f t="shared" si="5"/>
        <v>105010</v>
      </c>
      <c r="O31">
        <f>菜品数据!M31</f>
        <v>5</v>
      </c>
      <c r="P31">
        <f>菜品数据!N31</f>
        <v>10</v>
      </c>
      <c r="Q31">
        <f t="shared" si="6"/>
        <v>101010</v>
      </c>
      <c r="R31">
        <f t="shared" si="7"/>
        <v>102010</v>
      </c>
      <c r="S31">
        <f t="shared" si="8"/>
        <v>103010</v>
      </c>
      <c r="T31">
        <f t="shared" si="9"/>
        <v>104010</v>
      </c>
      <c r="U31">
        <f t="shared" si="10"/>
        <v>105010</v>
      </c>
      <c r="V31">
        <f>菜品数据!O31</f>
        <v>5</v>
      </c>
    </row>
    <row r="32" spans="1:22">
      <c r="A32">
        <v>31</v>
      </c>
      <c r="B32">
        <f>菜品数据!J32</f>
        <v>10</v>
      </c>
      <c r="C32">
        <f t="shared" si="12"/>
        <v>101010</v>
      </c>
      <c r="D32">
        <f t="shared" si="13"/>
        <v>102010</v>
      </c>
      <c r="E32">
        <f t="shared" si="14"/>
        <v>103010</v>
      </c>
      <c r="F32">
        <f t="shared" si="15"/>
        <v>104010</v>
      </c>
      <c r="G32">
        <f t="shared" si="16"/>
        <v>105010</v>
      </c>
      <c r="H32">
        <f>菜品数据!K32</f>
        <v>5</v>
      </c>
      <c r="I32">
        <f>菜品数据!L32</f>
        <v>10</v>
      </c>
      <c r="J32">
        <f t="shared" si="1"/>
        <v>101010</v>
      </c>
      <c r="K32">
        <f t="shared" si="2"/>
        <v>102010</v>
      </c>
      <c r="L32">
        <f t="shared" si="3"/>
        <v>103010</v>
      </c>
      <c r="M32">
        <f t="shared" si="4"/>
        <v>104010</v>
      </c>
      <c r="N32">
        <f t="shared" si="5"/>
        <v>105010</v>
      </c>
      <c r="O32">
        <f>菜品数据!M32</f>
        <v>5</v>
      </c>
      <c r="P32">
        <f>菜品数据!N32</f>
        <v>10</v>
      </c>
      <c r="Q32">
        <f t="shared" si="6"/>
        <v>101010</v>
      </c>
      <c r="R32">
        <f t="shared" si="7"/>
        <v>102010</v>
      </c>
      <c r="S32">
        <f t="shared" si="8"/>
        <v>103010</v>
      </c>
      <c r="T32">
        <f t="shared" si="9"/>
        <v>104010</v>
      </c>
      <c r="U32">
        <f t="shared" si="10"/>
        <v>105010</v>
      </c>
      <c r="V32">
        <f>菜品数据!O32</f>
        <v>5</v>
      </c>
    </row>
    <row r="33" spans="1:22">
      <c r="A33">
        <v>32</v>
      </c>
      <c r="B33">
        <f>菜品数据!J33</f>
        <v>10</v>
      </c>
      <c r="C33">
        <f t="shared" si="12"/>
        <v>101010</v>
      </c>
      <c r="D33">
        <f t="shared" si="13"/>
        <v>102010</v>
      </c>
      <c r="E33">
        <f t="shared" si="14"/>
        <v>103010</v>
      </c>
      <c r="F33">
        <f t="shared" si="15"/>
        <v>104010</v>
      </c>
      <c r="G33">
        <f t="shared" si="16"/>
        <v>105010</v>
      </c>
      <c r="H33">
        <f>菜品数据!K33</f>
        <v>5</v>
      </c>
      <c r="I33">
        <f>菜品数据!L33</f>
        <v>10</v>
      </c>
      <c r="J33">
        <f t="shared" si="1"/>
        <v>101010</v>
      </c>
      <c r="K33">
        <f t="shared" si="2"/>
        <v>102010</v>
      </c>
      <c r="L33">
        <f t="shared" si="3"/>
        <v>103010</v>
      </c>
      <c r="M33">
        <f t="shared" si="4"/>
        <v>104010</v>
      </c>
      <c r="N33">
        <f t="shared" si="5"/>
        <v>105010</v>
      </c>
      <c r="O33">
        <f>菜品数据!M33</f>
        <v>5</v>
      </c>
      <c r="P33">
        <f>菜品数据!N33</f>
        <v>10</v>
      </c>
      <c r="Q33">
        <f t="shared" si="6"/>
        <v>101010</v>
      </c>
      <c r="R33">
        <f t="shared" si="7"/>
        <v>102010</v>
      </c>
      <c r="S33">
        <f t="shared" si="8"/>
        <v>103010</v>
      </c>
      <c r="T33">
        <f t="shared" si="9"/>
        <v>104010</v>
      </c>
      <c r="U33">
        <f t="shared" si="10"/>
        <v>105010</v>
      </c>
      <c r="V33">
        <f>菜品数据!O33</f>
        <v>5</v>
      </c>
    </row>
    <row r="34" spans="1:22">
      <c r="A34">
        <v>33</v>
      </c>
      <c r="B34">
        <f>菜品数据!J34</f>
        <v>10</v>
      </c>
      <c r="C34">
        <f t="shared" si="12"/>
        <v>101010</v>
      </c>
      <c r="D34">
        <f t="shared" si="13"/>
        <v>102010</v>
      </c>
      <c r="E34">
        <f t="shared" si="14"/>
        <v>103010</v>
      </c>
      <c r="F34">
        <f t="shared" si="15"/>
        <v>104010</v>
      </c>
      <c r="G34">
        <f t="shared" si="16"/>
        <v>105010</v>
      </c>
      <c r="H34">
        <f>菜品数据!K34</f>
        <v>5</v>
      </c>
      <c r="I34">
        <f>菜品数据!L34</f>
        <v>10</v>
      </c>
      <c r="J34">
        <f t="shared" si="1"/>
        <v>101010</v>
      </c>
      <c r="K34">
        <f t="shared" si="2"/>
        <v>102010</v>
      </c>
      <c r="L34">
        <f t="shared" si="3"/>
        <v>103010</v>
      </c>
      <c r="M34">
        <f t="shared" si="4"/>
        <v>104010</v>
      </c>
      <c r="N34">
        <f t="shared" si="5"/>
        <v>105010</v>
      </c>
      <c r="O34">
        <f>菜品数据!M34</f>
        <v>5</v>
      </c>
      <c r="P34">
        <f>菜品数据!N34</f>
        <v>10</v>
      </c>
      <c r="Q34">
        <f t="shared" si="6"/>
        <v>101010</v>
      </c>
      <c r="R34">
        <f t="shared" si="7"/>
        <v>102010</v>
      </c>
      <c r="S34">
        <f t="shared" si="8"/>
        <v>103010</v>
      </c>
      <c r="T34">
        <f t="shared" si="9"/>
        <v>104010</v>
      </c>
      <c r="U34">
        <f t="shared" si="10"/>
        <v>105010</v>
      </c>
      <c r="V34">
        <f>菜品数据!O34</f>
        <v>5</v>
      </c>
    </row>
    <row r="35" spans="1:22">
      <c r="A35">
        <v>34</v>
      </c>
      <c r="B35">
        <f>菜品数据!J35</f>
        <v>10</v>
      </c>
      <c r="C35">
        <f t="shared" si="12"/>
        <v>101010</v>
      </c>
      <c r="D35">
        <f t="shared" si="13"/>
        <v>102010</v>
      </c>
      <c r="E35">
        <f t="shared" si="14"/>
        <v>103010</v>
      </c>
      <c r="F35">
        <f t="shared" si="15"/>
        <v>104010</v>
      </c>
      <c r="G35">
        <f t="shared" si="16"/>
        <v>105010</v>
      </c>
      <c r="H35">
        <f>菜品数据!K35</f>
        <v>5</v>
      </c>
      <c r="I35">
        <f>菜品数据!L35</f>
        <v>10</v>
      </c>
      <c r="J35">
        <f t="shared" si="1"/>
        <v>101010</v>
      </c>
      <c r="K35">
        <f t="shared" si="2"/>
        <v>102010</v>
      </c>
      <c r="L35">
        <f t="shared" si="3"/>
        <v>103010</v>
      </c>
      <c r="M35">
        <f t="shared" si="4"/>
        <v>104010</v>
      </c>
      <c r="N35">
        <f t="shared" si="5"/>
        <v>105010</v>
      </c>
      <c r="O35">
        <f>菜品数据!M35</f>
        <v>5</v>
      </c>
      <c r="P35">
        <f>菜品数据!N35</f>
        <v>10</v>
      </c>
      <c r="Q35">
        <f t="shared" si="6"/>
        <v>101010</v>
      </c>
      <c r="R35">
        <f t="shared" si="7"/>
        <v>102010</v>
      </c>
      <c r="S35">
        <f t="shared" si="8"/>
        <v>103010</v>
      </c>
      <c r="T35">
        <f t="shared" si="9"/>
        <v>104010</v>
      </c>
      <c r="U35">
        <f t="shared" si="10"/>
        <v>105010</v>
      </c>
      <c r="V35">
        <f>菜品数据!O35</f>
        <v>5</v>
      </c>
    </row>
    <row r="36" spans="1:22">
      <c r="A36">
        <v>35</v>
      </c>
      <c r="B36">
        <f>菜品数据!J36</f>
        <v>10</v>
      </c>
      <c r="C36">
        <f t="shared" si="12"/>
        <v>101010</v>
      </c>
      <c r="D36">
        <f t="shared" si="13"/>
        <v>102010</v>
      </c>
      <c r="E36">
        <f t="shared" si="14"/>
        <v>103010</v>
      </c>
      <c r="F36">
        <f t="shared" si="15"/>
        <v>104010</v>
      </c>
      <c r="G36">
        <f t="shared" si="16"/>
        <v>105010</v>
      </c>
      <c r="H36">
        <f>菜品数据!K36</f>
        <v>5</v>
      </c>
      <c r="I36">
        <f>菜品数据!L36</f>
        <v>10</v>
      </c>
      <c r="J36">
        <f t="shared" si="1"/>
        <v>101010</v>
      </c>
      <c r="K36">
        <f t="shared" si="2"/>
        <v>102010</v>
      </c>
      <c r="L36">
        <f t="shared" si="3"/>
        <v>103010</v>
      </c>
      <c r="M36">
        <f t="shared" si="4"/>
        <v>104010</v>
      </c>
      <c r="N36">
        <f t="shared" si="5"/>
        <v>105010</v>
      </c>
      <c r="O36">
        <f>菜品数据!M36</f>
        <v>5</v>
      </c>
      <c r="P36">
        <f>菜品数据!N36</f>
        <v>10</v>
      </c>
      <c r="Q36">
        <f t="shared" si="6"/>
        <v>101010</v>
      </c>
      <c r="R36">
        <f t="shared" si="7"/>
        <v>102010</v>
      </c>
      <c r="S36">
        <f t="shared" si="8"/>
        <v>103010</v>
      </c>
      <c r="T36">
        <f t="shared" si="9"/>
        <v>104010</v>
      </c>
      <c r="U36">
        <f t="shared" si="10"/>
        <v>105010</v>
      </c>
      <c r="V36">
        <f>菜品数据!O36</f>
        <v>5</v>
      </c>
    </row>
    <row r="37" spans="1:22">
      <c r="A37">
        <v>36</v>
      </c>
      <c r="B37">
        <f>菜品数据!J37</f>
        <v>10</v>
      </c>
      <c r="C37">
        <f t="shared" si="12"/>
        <v>101010</v>
      </c>
      <c r="D37">
        <f t="shared" si="13"/>
        <v>102010</v>
      </c>
      <c r="E37">
        <f t="shared" si="14"/>
        <v>103010</v>
      </c>
      <c r="F37">
        <f t="shared" si="15"/>
        <v>104010</v>
      </c>
      <c r="G37">
        <f t="shared" si="16"/>
        <v>105010</v>
      </c>
      <c r="H37">
        <f>菜品数据!K37</f>
        <v>5</v>
      </c>
      <c r="I37">
        <f>菜品数据!L37</f>
        <v>10</v>
      </c>
      <c r="J37">
        <f t="shared" si="1"/>
        <v>101010</v>
      </c>
      <c r="K37">
        <f t="shared" si="2"/>
        <v>102010</v>
      </c>
      <c r="L37">
        <f t="shared" si="3"/>
        <v>103010</v>
      </c>
      <c r="M37">
        <f t="shared" si="4"/>
        <v>104010</v>
      </c>
      <c r="N37">
        <f t="shared" si="5"/>
        <v>105010</v>
      </c>
      <c r="O37">
        <f>菜品数据!M37</f>
        <v>5</v>
      </c>
      <c r="P37">
        <f>菜品数据!N37</f>
        <v>10</v>
      </c>
      <c r="Q37">
        <f t="shared" si="6"/>
        <v>101010</v>
      </c>
      <c r="R37">
        <f t="shared" si="7"/>
        <v>102010</v>
      </c>
      <c r="S37">
        <f t="shared" si="8"/>
        <v>103010</v>
      </c>
      <c r="T37">
        <f t="shared" si="9"/>
        <v>104010</v>
      </c>
      <c r="U37">
        <f t="shared" si="10"/>
        <v>105010</v>
      </c>
      <c r="V37">
        <f>菜品数据!O37</f>
        <v>5</v>
      </c>
    </row>
    <row r="38" spans="1:22">
      <c r="A38">
        <v>37</v>
      </c>
      <c r="B38">
        <f>菜品数据!J38</f>
        <v>10</v>
      </c>
      <c r="C38">
        <f t="shared" si="12"/>
        <v>101010</v>
      </c>
      <c r="D38">
        <f t="shared" si="13"/>
        <v>102010</v>
      </c>
      <c r="E38">
        <f t="shared" si="14"/>
        <v>103010</v>
      </c>
      <c r="F38">
        <f t="shared" si="15"/>
        <v>104010</v>
      </c>
      <c r="G38">
        <f t="shared" si="16"/>
        <v>105010</v>
      </c>
      <c r="H38">
        <f>菜品数据!K38</f>
        <v>5</v>
      </c>
      <c r="I38">
        <f>菜品数据!L38</f>
        <v>10</v>
      </c>
      <c r="J38">
        <f t="shared" si="1"/>
        <v>101010</v>
      </c>
      <c r="K38">
        <f t="shared" si="2"/>
        <v>102010</v>
      </c>
      <c r="L38">
        <f t="shared" si="3"/>
        <v>103010</v>
      </c>
      <c r="M38">
        <f t="shared" si="4"/>
        <v>104010</v>
      </c>
      <c r="N38">
        <f t="shared" si="5"/>
        <v>105010</v>
      </c>
      <c r="O38">
        <f>菜品数据!M38</f>
        <v>5</v>
      </c>
      <c r="P38">
        <f>菜品数据!N38</f>
        <v>10</v>
      </c>
      <c r="Q38">
        <f t="shared" si="6"/>
        <v>101010</v>
      </c>
      <c r="R38">
        <f t="shared" si="7"/>
        <v>102010</v>
      </c>
      <c r="S38">
        <f t="shared" si="8"/>
        <v>103010</v>
      </c>
      <c r="T38">
        <f t="shared" si="9"/>
        <v>104010</v>
      </c>
      <c r="U38">
        <f t="shared" si="10"/>
        <v>105010</v>
      </c>
      <c r="V38">
        <f>菜品数据!O38</f>
        <v>5</v>
      </c>
    </row>
    <row r="39" spans="1:22">
      <c r="A39">
        <v>38</v>
      </c>
      <c r="B39">
        <f>菜品数据!J39</f>
        <v>10</v>
      </c>
      <c r="C39">
        <f t="shared" si="12"/>
        <v>101010</v>
      </c>
      <c r="D39">
        <f t="shared" si="13"/>
        <v>102010</v>
      </c>
      <c r="E39">
        <f t="shared" si="14"/>
        <v>103010</v>
      </c>
      <c r="F39">
        <f t="shared" si="15"/>
        <v>104010</v>
      </c>
      <c r="G39">
        <f t="shared" si="16"/>
        <v>105010</v>
      </c>
      <c r="H39">
        <f>菜品数据!K39</f>
        <v>5</v>
      </c>
      <c r="I39">
        <f>菜品数据!L39</f>
        <v>10</v>
      </c>
      <c r="J39">
        <f t="shared" si="1"/>
        <v>101010</v>
      </c>
      <c r="K39">
        <f t="shared" si="2"/>
        <v>102010</v>
      </c>
      <c r="L39">
        <f t="shared" si="3"/>
        <v>103010</v>
      </c>
      <c r="M39">
        <f t="shared" si="4"/>
        <v>104010</v>
      </c>
      <c r="N39">
        <f t="shared" si="5"/>
        <v>105010</v>
      </c>
      <c r="O39">
        <f>菜品数据!M39</f>
        <v>5</v>
      </c>
      <c r="P39">
        <f>菜品数据!N39</f>
        <v>10</v>
      </c>
      <c r="Q39">
        <f t="shared" si="6"/>
        <v>101010</v>
      </c>
      <c r="R39">
        <f t="shared" si="7"/>
        <v>102010</v>
      </c>
      <c r="S39">
        <f t="shared" si="8"/>
        <v>103010</v>
      </c>
      <c r="T39">
        <f t="shared" si="9"/>
        <v>104010</v>
      </c>
      <c r="U39">
        <f t="shared" si="10"/>
        <v>105010</v>
      </c>
      <c r="V39">
        <f>菜品数据!O39</f>
        <v>5</v>
      </c>
    </row>
    <row r="40" spans="1:22">
      <c r="A40">
        <v>39</v>
      </c>
      <c r="B40">
        <f>菜品数据!J40</f>
        <v>10</v>
      </c>
      <c r="C40">
        <f t="shared" si="12"/>
        <v>101010</v>
      </c>
      <c r="D40">
        <f t="shared" si="13"/>
        <v>102010</v>
      </c>
      <c r="E40">
        <f t="shared" si="14"/>
        <v>103010</v>
      </c>
      <c r="F40">
        <f t="shared" si="15"/>
        <v>104010</v>
      </c>
      <c r="G40">
        <f t="shared" si="16"/>
        <v>105010</v>
      </c>
      <c r="H40">
        <f>菜品数据!K40</f>
        <v>5</v>
      </c>
      <c r="I40">
        <f>菜品数据!L40</f>
        <v>10</v>
      </c>
      <c r="J40">
        <f t="shared" si="1"/>
        <v>101010</v>
      </c>
      <c r="K40">
        <f t="shared" si="2"/>
        <v>102010</v>
      </c>
      <c r="L40">
        <f t="shared" si="3"/>
        <v>103010</v>
      </c>
      <c r="M40">
        <f t="shared" si="4"/>
        <v>104010</v>
      </c>
      <c r="N40">
        <f t="shared" si="5"/>
        <v>105010</v>
      </c>
      <c r="O40">
        <f>菜品数据!M40</f>
        <v>5</v>
      </c>
      <c r="P40">
        <f>菜品数据!N40</f>
        <v>10</v>
      </c>
      <c r="Q40">
        <f t="shared" si="6"/>
        <v>101010</v>
      </c>
      <c r="R40">
        <f t="shared" si="7"/>
        <v>102010</v>
      </c>
      <c r="S40">
        <f t="shared" si="8"/>
        <v>103010</v>
      </c>
      <c r="T40">
        <f t="shared" si="9"/>
        <v>104010</v>
      </c>
      <c r="U40">
        <f t="shared" si="10"/>
        <v>105010</v>
      </c>
      <c r="V40">
        <f>菜品数据!O40</f>
        <v>5</v>
      </c>
    </row>
    <row r="41" spans="1:22">
      <c r="A41">
        <v>40</v>
      </c>
      <c r="B41">
        <f>菜品数据!J41</f>
        <v>10</v>
      </c>
      <c r="C41">
        <f t="shared" si="12"/>
        <v>101010</v>
      </c>
      <c r="D41">
        <f t="shared" si="13"/>
        <v>102010</v>
      </c>
      <c r="E41">
        <f t="shared" si="14"/>
        <v>103010</v>
      </c>
      <c r="F41">
        <f t="shared" si="15"/>
        <v>104010</v>
      </c>
      <c r="G41">
        <f t="shared" si="16"/>
        <v>105010</v>
      </c>
      <c r="H41">
        <f>菜品数据!K41</f>
        <v>5</v>
      </c>
      <c r="I41">
        <f>菜品数据!L41</f>
        <v>10</v>
      </c>
      <c r="J41">
        <f t="shared" si="1"/>
        <v>101010</v>
      </c>
      <c r="K41">
        <f t="shared" si="2"/>
        <v>102010</v>
      </c>
      <c r="L41">
        <f t="shared" si="3"/>
        <v>103010</v>
      </c>
      <c r="M41">
        <f t="shared" si="4"/>
        <v>104010</v>
      </c>
      <c r="N41">
        <f t="shared" si="5"/>
        <v>105010</v>
      </c>
      <c r="O41">
        <f>菜品数据!M41</f>
        <v>5</v>
      </c>
      <c r="P41">
        <f>菜品数据!N41</f>
        <v>10</v>
      </c>
      <c r="Q41">
        <f t="shared" si="6"/>
        <v>101010</v>
      </c>
      <c r="R41">
        <f t="shared" si="7"/>
        <v>102010</v>
      </c>
      <c r="S41">
        <f t="shared" si="8"/>
        <v>103010</v>
      </c>
      <c r="T41">
        <f t="shared" si="9"/>
        <v>104010</v>
      </c>
      <c r="U41">
        <f t="shared" si="10"/>
        <v>105010</v>
      </c>
      <c r="V41">
        <f>菜品数据!O41</f>
        <v>5</v>
      </c>
    </row>
    <row r="42" spans="1:22">
      <c r="A42">
        <v>41</v>
      </c>
      <c r="B42">
        <f>菜品数据!J42</f>
        <v>10</v>
      </c>
      <c r="C42">
        <f t="shared" si="12"/>
        <v>101010</v>
      </c>
      <c r="D42">
        <f t="shared" si="13"/>
        <v>102010</v>
      </c>
      <c r="E42">
        <f t="shared" si="14"/>
        <v>103010</v>
      </c>
      <c r="F42">
        <f t="shared" si="15"/>
        <v>104010</v>
      </c>
      <c r="G42">
        <f t="shared" si="16"/>
        <v>105010</v>
      </c>
      <c r="H42">
        <f>菜品数据!K42</f>
        <v>5</v>
      </c>
      <c r="I42">
        <f>菜品数据!L42</f>
        <v>10</v>
      </c>
      <c r="J42">
        <f t="shared" si="1"/>
        <v>101010</v>
      </c>
      <c r="K42">
        <f t="shared" si="2"/>
        <v>102010</v>
      </c>
      <c r="L42">
        <f t="shared" si="3"/>
        <v>103010</v>
      </c>
      <c r="M42">
        <f t="shared" si="4"/>
        <v>104010</v>
      </c>
      <c r="N42">
        <f t="shared" si="5"/>
        <v>105010</v>
      </c>
      <c r="O42">
        <f>菜品数据!M42</f>
        <v>5</v>
      </c>
      <c r="P42">
        <f>菜品数据!N42</f>
        <v>10</v>
      </c>
      <c r="Q42">
        <f t="shared" si="6"/>
        <v>101010</v>
      </c>
      <c r="R42">
        <f t="shared" si="7"/>
        <v>102010</v>
      </c>
      <c r="S42">
        <f t="shared" si="8"/>
        <v>103010</v>
      </c>
      <c r="T42">
        <f t="shared" si="9"/>
        <v>104010</v>
      </c>
      <c r="U42">
        <f t="shared" si="10"/>
        <v>105010</v>
      </c>
      <c r="V42">
        <f>菜品数据!O42</f>
        <v>5</v>
      </c>
    </row>
    <row r="43" spans="1:22">
      <c r="A43">
        <v>42</v>
      </c>
      <c r="B43">
        <f>菜品数据!J43</f>
        <v>10</v>
      </c>
      <c r="C43">
        <f t="shared" si="12"/>
        <v>101010</v>
      </c>
      <c r="D43">
        <f t="shared" si="13"/>
        <v>102010</v>
      </c>
      <c r="E43">
        <f t="shared" si="14"/>
        <v>103010</v>
      </c>
      <c r="F43">
        <f t="shared" si="15"/>
        <v>104010</v>
      </c>
      <c r="G43">
        <f t="shared" si="16"/>
        <v>105010</v>
      </c>
      <c r="H43">
        <f>菜品数据!K43</f>
        <v>5</v>
      </c>
      <c r="I43">
        <f>菜品数据!L43</f>
        <v>10</v>
      </c>
      <c r="J43">
        <f t="shared" si="1"/>
        <v>101010</v>
      </c>
      <c r="K43">
        <f t="shared" si="2"/>
        <v>102010</v>
      </c>
      <c r="L43">
        <f t="shared" si="3"/>
        <v>103010</v>
      </c>
      <c r="M43">
        <f t="shared" si="4"/>
        <v>104010</v>
      </c>
      <c r="N43">
        <f t="shared" si="5"/>
        <v>105010</v>
      </c>
      <c r="O43">
        <f>菜品数据!M43</f>
        <v>5</v>
      </c>
      <c r="P43">
        <f>菜品数据!N43</f>
        <v>10</v>
      </c>
      <c r="Q43">
        <f t="shared" si="6"/>
        <v>101010</v>
      </c>
      <c r="R43">
        <f t="shared" si="7"/>
        <v>102010</v>
      </c>
      <c r="S43">
        <f t="shared" si="8"/>
        <v>103010</v>
      </c>
      <c r="T43">
        <f t="shared" si="9"/>
        <v>104010</v>
      </c>
      <c r="U43">
        <f t="shared" si="10"/>
        <v>105010</v>
      </c>
      <c r="V43">
        <f>菜品数据!O43</f>
        <v>5</v>
      </c>
    </row>
    <row r="44" spans="1:22">
      <c r="A44">
        <v>43</v>
      </c>
      <c r="B44">
        <f>菜品数据!J44</f>
        <v>10</v>
      </c>
      <c r="C44">
        <f t="shared" si="12"/>
        <v>101010</v>
      </c>
      <c r="D44">
        <f t="shared" si="13"/>
        <v>102010</v>
      </c>
      <c r="E44">
        <f t="shared" si="14"/>
        <v>103010</v>
      </c>
      <c r="F44">
        <f t="shared" si="15"/>
        <v>104010</v>
      </c>
      <c r="G44">
        <f t="shared" si="16"/>
        <v>105010</v>
      </c>
      <c r="H44">
        <f>菜品数据!K44</f>
        <v>5</v>
      </c>
      <c r="I44">
        <f>菜品数据!L44</f>
        <v>10</v>
      </c>
      <c r="J44">
        <f t="shared" si="1"/>
        <v>101010</v>
      </c>
      <c r="K44">
        <f t="shared" si="2"/>
        <v>102010</v>
      </c>
      <c r="L44">
        <f t="shared" si="3"/>
        <v>103010</v>
      </c>
      <c r="M44">
        <f t="shared" si="4"/>
        <v>104010</v>
      </c>
      <c r="N44">
        <f t="shared" si="5"/>
        <v>105010</v>
      </c>
      <c r="O44">
        <f>菜品数据!M44</f>
        <v>5</v>
      </c>
      <c r="P44">
        <f>菜品数据!N44</f>
        <v>10</v>
      </c>
      <c r="Q44">
        <f t="shared" si="6"/>
        <v>101010</v>
      </c>
      <c r="R44">
        <f t="shared" si="7"/>
        <v>102010</v>
      </c>
      <c r="S44">
        <f t="shared" si="8"/>
        <v>103010</v>
      </c>
      <c r="T44">
        <f t="shared" si="9"/>
        <v>104010</v>
      </c>
      <c r="U44">
        <f t="shared" si="10"/>
        <v>105010</v>
      </c>
      <c r="V44">
        <f>菜品数据!O44</f>
        <v>5</v>
      </c>
    </row>
    <row r="45" spans="1:22">
      <c r="A45">
        <v>44</v>
      </c>
      <c r="B45">
        <f>菜品数据!J45</f>
        <v>10</v>
      </c>
      <c r="C45">
        <f t="shared" si="12"/>
        <v>101010</v>
      </c>
      <c r="D45">
        <f t="shared" si="13"/>
        <v>102010</v>
      </c>
      <c r="E45">
        <f t="shared" si="14"/>
        <v>103010</v>
      </c>
      <c r="F45">
        <f t="shared" si="15"/>
        <v>104010</v>
      </c>
      <c r="G45">
        <f t="shared" si="16"/>
        <v>105010</v>
      </c>
      <c r="H45">
        <f>菜品数据!K45</f>
        <v>5</v>
      </c>
      <c r="I45">
        <f>菜品数据!L45</f>
        <v>10</v>
      </c>
      <c r="J45">
        <f t="shared" si="1"/>
        <v>101010</v>
      </c>
      <c r="K45">
        <f t="shared" si="2"/>
        <v>102010</v>
      </c>
      <c r="L45">
        <f t="shared" si="3"/>
        <v>103010</v>
      </c>
      <c r="M45">
        <f t="shared" si="4"/>
        <v>104010</v>
      </c>
      <c r="N45">
        <f t="shared" si="5"/>
        <v>105010</v>
      </c>
      <c r="O45">
        <f>菜品数据!M45</f>
        <v>5</v>
      </c>
      <c r="P45">
        <f>菜品数据!N45</f>
        <v>10</v>
      </c>
      <c r="Q45">
        <f t="shared" si="6"/>
        <v>101010</v>
      </c>
      <c r="R45">
        <f t="shared" si="7"/>
        <v>102010</v>
      </c>
      <c r="S45">
        <f t="shared" si="8"/>
        <v>103010</v>
      </c>
      <c r="T45">
        <f t="shared" si="9"/>
        <v>104010</v>
      </c>
      <c r="U45">
        <f t="shared" si="10"/>
        <v>105010</v>
      </c>
      <c r="V45">
        <f>菜品数据!O45</f>
        <v>5</v>
      </c>
    </row>
    <row r="46" spans="1:22">
      <c r="A46">
        <v>45</v>
      </c>
      <c r="B46">
        <f>菜品数据!J46</f>
        <v>10</v>
      </c>
      <c r="C46">
        <f t="shared" si="12"/>
        <v>101010</v>
      </c>
      <c r="D46">
        <f t="shared" si="13"/>
        <v>102010</v>
      </c>
      <c r="E46">
        <f t="shared" si="14"/>
        <v>103010</v>
      </c>
      <c r="F46">
        <f t="shared" si="15"/>
        <v>104010</v>
      </c>
      <c r="G46">
        <f t="shared" si="16"/>
        <v>105010</v>
      </c>
      <c r="H46">
        <f>菜品数据!K46</f>
        <v>5</v>
      </c>
      <c r="I46">
        <f>菜品数据!L46</f>
        <v>10</v>
      </c>
      <c r="J46">
        <f t="shared" si="1"/>
        <v>101010</v>
      </c>
      <c r="K46">
        <f t="shared" si="2"/>
        <v>102010</v>
      </c>
      <c r="L46">
        <f t="shared" si="3"/>
        <v>103010</v>
      </c>
      <c r="M46">
        <f t="shared" si="4"/>
        <v>104010</v>
      </c>
      <c r="N46">
        <f t="shared" si="5"/>
        <v>105010</v>
      </c>
      <c r="O46">
        <f>菜品数据!M46</f>
        <v>5</v>
      </c>
      <c r="P46">
        <f>菜品数据!N46</f>
        <v>10</v>
      </c>
      <c r="Q46">
        <f t="shared" si="6"/>
        <v>101010</v>
      </c>
      <c r="R46">
        <f t="shared" si="7"/>
        <v>102010</v>
      </c>
      <c r="S46">
        <f t="shared" si="8"/>
        <v>103010</v>
      </c>
      <c r="T46">
        <f t="shared" si="9"/>
        <v>104010</v>
      </c>
      <c r="U46">
        <f t="shared" si="10"/>
        <v>105010</v>
      </c>
      <c r="V46">
        <f>菜品数据!O46</f>
        <v>5</v>
      </c>
    </row>
    <row r="47" spans="1:22">
      <c r="A47">
        <v>46</v>
      </c>
      <c r="B47">
        <f>菜品数据!J47</f>
        <v>10</v>
      </c>
      <c r="C47">
        <f t="shared" si="12"/>
        <v>101010</v>
      </c>
      <c r="D47">
        <f t="shared" si="13"/>
        <v>102010</v>
      </c>
      <c r="E47">
        <f t="shared" si="14"/>
        <v>103010</v>
      </c>
      <c r="F47">
        <f t="shared" si="15"/>
        <v>104010</v>
      </c>
      <c r="G47">
        <f t="shared" si="16"/>
        <v>105010</v>
      </c>
      <c r="H47">
        <f>菜品数据!K47</f>
        <v>5</v>
      </c>
      <c r="I47">
        <f>菜品数据!L47</f>
        <v>10</v>
      </c>
      <c r="J47">
        <f t="shared" si="1"/>
        <v>101010</v>
      </c>
      <c r="K47">
        <f t="shared" si="2"/>
        <v>102010</v>
      </c>
      <c r="L47">
        <f t="shared" si="3"/>
        <v>103010</v>
      </c>
      <c r="M47">
        <f t="shared" si="4"/>
        <v>104010</v>
      </c>
      <c r="N47">
        <f t="shared" si="5"/>
        <v>105010</v>
      </c>
      <c r="O47">
        <f>菜品数据!M47</f>
        <v>5</v>
      </c>
      <c r="P47">
        <f>菜品数据!N47</f>
        <v>10</v>
      </c>
      <c r="Q47">
        <f t="shared" si="6"/>
        <v>101010</v>
      </c>
      <c r="R47">
        <f t="shared" si="7"/>
        <v>102010</v>
      </c>
      <c r="S47">
        <f t="shared" si="8"/>
        <v>103010</v>
      </c>
      <c r="T47">
        <f t="shared" si="9"/>
        <v>104010</v>
      </c>
      <c r="U47">
        <f t="shared" si="10"/>
        <v>105010</v>
      </c>
      <c r="V47">
        <f>菜品数据!O47</f>
        <v>5</v>
      </c>
    </row>
    <row r="48" spans="1:22">
      <c r="A48">
        <v>47</v>
      </c>
      <c r="B48">
        <f>菜品数据!J48</f>
        <v>10</v>
      </c>
      <c r="C48">
        <f t="shared" si="12"/>
        <v>101010</v>
      </c>
      <c r="D48">
        <f t="shared" si="13"/>
        <v>102010</v>
      </c>
      <c r="E48">
        <f t="shared" si="14"/>
        <v>103010</v>
      </c>
      <c r="F48">
        <f t="shared" si="15"/>
        <v>104010</v>
      </c>
      <c r="G48">
        <f t="shared" si="16"/>
        <v>105010</v>
      </c>
      <c r="H48">
        <f>菜品数据!K48</f>
        <v>5</v>
      </c>
      <c r="I48">
        <f>菜品数据!L48</f>
        <v>10</v>
      </c>
      <c r="J48">
        <f t="shared" si="1"/>
        <v>101010</v>
      </c>
      <c r="K48">
        <f t="shared" si="2"/>
        <v>102010</v>
      </c>
      <c r="L48">
        <f t="shared" si="3"/>
        <v>103010</v>
      </c>
      <c r="M48">
        <f t="shared" si="4"/>
        <v>104010</v>
      </c>
      <c r="N48">
        <f t="shared" si="5"/>
        <v>105010</v>
      </c>
      <c r="O48">
        <f>菜品数据!M48</f>
        <v>5</v>
      </c>
      <c r="P48">
        <f>菜品数据!N48</f>
        <v>10</v>
      </c>
      <c r="Q48">
        <f t="shared" si="6"/>
        <v>101010</v>
      </c>
      <c r="R48">
        <f t="shared" si="7"/>
        <v>102010</v>
      </c>
      <c r="S48">
        <f t="shared" si="8"/>
        <v>103010</v>
      </c>
      <c r="T48">
        <f t="shared" si="9"/>
        <v>104010</v>
      </c>
      <c r="U48">
        <f t="shared" si="10"/>
        <v>105010</v>
      </c>
      <c r="V48">
        <f>菜品数据!O48</f>
        <v>5</v>
      </c>
    </row>
    <row r="49" spans="1:22">
      <c r="A49">
        <v>48</v>
      </c>
      <c r="B49">
        <f>菜品数据!J49</f>
        <v>10</v>
      </c>
      <c r="C49">
        <f t="shared" si="12"/>
        <v>101010</v>
      </c>
      <c r="D49">
        <f t="shared" si="13"/>
        <v>102010</v>
      </c>
      <c r="E49">
        <f t="shared" si="14"/>
        <v>103010</v>
      </c>
      <c r="F49">
        <f t="shared" si="15"/>
        <v>104010</v>
      </c>
      <c r="G49">
        <f t="shared" si="16"/>
        <v>105010</v>
      </c>
      <c r="H49">
        <f>菜品数据!K49</f>
        <v>5</v>
      </c>
      <c r="I49">
        <f>菜品数据!L49</f>
        <v>10</v>
      </c>
      <c r="J49">
        <f t="shared" si="1"/>
        <v>101010</v>
      </c>
      <c r="K49">
        <f t="shared" si="2"/>
        <v>102010</v>
      </c>
      <c r="L49">
        <f t="shared" si="3"/>
        <v>103010</v>
      </c>
      <c r="M49">
        <f t="shared" si="4"/>
        <v>104010</v>
      </c>
      <c r="N49">
        <f t="shared" si="5"/>
        <v>105010</v>
      </c>
      <c r="O49">
        <f>菜品数据!M49</f>
        <v>5</v>
      </c>
      <c r="P49">
        <f>菜品数据!N49</f>
        <v>10</v>
      </c>
      <c r="Q49">
        <f t="shared" si="6"/>
        <v>101010</v>
      </c>
      <c r="R49">
        <f t="shared" si="7"/>
        <v>102010</v>
      </c>
      <c r="S49">
        <f t="shared" si="8"/>
        <v>103010</v>
      </c>
      <c r="T49">
        <f t="shared" si="9"/>
        <v>104010</v>
      </c>
      <c r="U49">
        <f t="shared" si="10"/>
        <v>105010</v>
      </c>
      <c r="V49">
        <f>菜品数据!O49</f>
        <v>5</v>
      </c>
    </row>
    <row r="50" spans="1:22">
      <c r="A50">
        <v>49</v>
      </c>
      <c r="B50">
        <f>菜品数据!J50</f>
        <v>10</v>
      </c>
      <c r="C50">
        <f t="shared" si="12"/>
        <v>101010</v>
      </c>
      <c r="D50">
        <f t="shared" si="13"/>
        <v>102010</v>
      </c>
      <c r="E50">
        <f t="shared" si="14"/>
        <v>103010</v>
      </c>
      <c r="F50">
        <f t="shared" si="15"/>
        <v>104010</v>
      </c>
      <c r="G50">
        <f t="shared" si="16"/>
        <v>105010</v>
      </c>
      <c r="H50">
        <f>菜品数据!K50</f>
        <v>5</v>
      </c>
      <c r="I50">
        <f>菜品数据!L50</f>
        <v>10</v>
      </c>
      <c r="J50">
        <f t="shared" si="1"/>
        <v>101010</v>
      </c>
      <c r="K50">
        <f t="shared" si="2"/>
        <v>102010</v>
      </c>
      <c r="L50">
        <f t="shared" si="3"/>
        <v>103010</v>
      </c>
      <c r="M50">
        <f t="shared" si="4"/>
        <v>104010</v>
      </c>
      <c r="N50">
        <f t="shared" si="5"/>
        <v>105010</v>
      </c>
      <c r="O50">
        <f>菜品数据!M50</f>
        <v>5</v>
      </c>
      <c r="P50">
        <f>菜品数据!N50</f>
        <v>10</v>
      </c>
      <c r="Q50">
        <f t="shared" si="6"/>
        <v>101010</v>
      </c>
      <c r="R50">
        <f t="shared" si="7"/>
        <v>102010</v>
      </c>
      <c r="S50">
        <f t="shared" si="8"/>
        <v>103010</v>
      </c>
      <c r="T50">
        <f t="shared" si="9"/>
        <v>104010</v>
      </c>
      <c r="U50">
        <f t="shared" si="10"/>
        <v>105010</v>
      </c>
      <c r="V50">
        <f>菜品数据!O50</f>
        <v>5</v>
      </c>
    </row>
    <row r="51" spans="1:22">
      <c r="A51">
        <v>50</v>
      </c>
      <c r="B51">
        <f>菜品数据!J51</f>
        <v>10</v>
      </c>
      <c r="C51">
        <f t="shared" si="12"/>
        <v>101010</v>
      </c>
      <c r="D51">
        <f t="shared" si="13"/>
        <v>102010</v>
      </c>
      <c r="E51">
        <f t="shared" si="14"/>
        <v>103010</v>
      </c>
      <c r="F51">
        <f t="shared" si="15"/>
        <v>104010</v>
      </c>
      <c r="G51">
        <f t="shared" si="16"/>
        <v>105010</v>
      </c>
      <c r="H51">
        <f>菜品数据!K51</f>
        <v>5</v>
      </c>
      <c r="I51">
        <f>菜品数据!L51</f>
        <v>10</v>
      </c>
      <c r="J51">
        <f t="shared" si="1"/>
        <v>101010</v>
      </c>
      <c r="K51">
        <f t="shared" si="2"/>
        <v>102010</v>
      </c>
      <c r="L51">
        <f t="shared" si="3"/>
        <v>103010</v>
      </c>
      <c r="M51">
        <f t="shared" si="4"/>
        <v>104010</v>
      </c>
      <c r="N51">
        <f t="shared" si="5"/>
        <v>105010</v>
      </c>
      <c r="O51">
        <f>菜品数据!M51</f>
        <v>5</v>
      </c>
      <c r="P51">
        <f>菜品数据!N51</f>
        <v>10</v>
      </c>
      <c r="Q51">
        <f t="shared" si="6"/>
        <v>101010</v>
      </c>
      <c r="R51">
        <f t="shared" si="7"/>
        <v>102010</v>
      </c>
      <c r="S51">
        <f t="shared" si="8"/>
        <v>103010</v>
      </c>
      <c r="T51">
        <f t="shared" si="9"/>
        <v>104010</v>
      </c>
      <c r="U51">
        <f t="shared" si="10"/>
        <v>105010</v>
      </c>
      <c r="V51">
        <f>菜品数据!O51</f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1"/>
  <sheetViews>
    <sheetView workbookViewId="0">
      <selection activeCell="B2" sqref="B2:B11"/>
    </sheetView>
  </sheetViews>
  <sheetFormatPr defaultColWidth="9" defaultRowHeight="13.5" outlineLevelCol="2"/>
  <cols>
    <col min="2" max="2" width="15.125" customWidth="1"/>
    <col min="3" max="3" width="106.375" customWidth="1"/>
  </cols>
  <sheetData>
    <row r="1" spans="2:3">
      <c r="B1" s="1" t="s">
        <v>228</v>
      </c>
      <c r="C1" s="1" t="s">
        <v>229</v>
      </c>
    </row>
    <row r="2" spans="2:2">
      <c r="B2" t="s">
        <v>0</v>
      </c>
    </row>
    <row r="3" spans="2:3">
      <c r="B3" t="s">
        <v>1</v>
      </c>
      <c r="C3" t="s">
        <v>230</v>
      </c>
    </row>
    <row r="4" spans="2:3">
      <c r="B4" t="s">
        <v>2</v>
      </c>
      <c r="C4" t="s">
        <v>231</v>
      </c>
    </row>
    <row r="5" spans="2:3">
      <c r="B5" t="s">
        <v>3</v>
      </c>
      <c r="C5" t="s">
        <v>232</v>
      </c>
    </row>
    <row r="6" spans="2:3">
      <c r="B6" t="s">
        <v>4</v>
      </c>
      <c r="C6" t="s">
        <v>233</v>
      </c>
    </row>
    <row r="7" spans="2:3">
      <c r="B7" t="s">
        <v>5</v>
      </c>
      <c r="C7" t="s">
        <v>234</v>
      </c>
    </row>
    <row r="8" spans="2:3">
      <c r="B8" t="s">
        <v>6</v>
      </c>
      <c r="C8" t="s">
        <v>235</v>
      </c>
    </row>
    <row r="9" spans="2:3">
      <c r="B9" t="s">
        <v>7</v>
      </c>
      <c r="C9" t="s">
        <v>236</v>
      </c>
    </row>
    <row r="10" spans="2:3">
      <c r="B10" t="s">
        <v>8</v>
      </c>
      <c r="C10" t="s">
        <v>237</v>
      </c>
    </row>
    <row r="11" spans="2:3">
      <c r="B11" t="s">
        <v>9</v>
      </c>
      <c r="C11" t="s">
        <v>238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订单任务表</vt:lpstr>
      <vt:lpstr>备份</vt:lpstr>
      <vt:lpstr>数据导入</vt:lpstr>
      <vt:lpstr>菜品数据</vt:lpstr>
      <vt:lpstr>菜品输入</vt:lpstr>
      <vt:lpstr>备注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英俊の炸毛</cp:lastModifiedBy>
  <dcterms:created xsi:type="dcterms:W3CDTF">2018-03-15T02:44:00Z</dcterms:created>
  <dcterms:modified xsi:type="dcterms:W3CDTF">2018-05-29T08:02:52Z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