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公式和函数" sheetId="1" r:id="rId1"/>
  </sheets>
  <definedNames>
    <definedName name="_KKK1">#REF!</definedName>
    <definedName name="格2">#REF!</definedName>
  </definedNames>
  <calcPr calcId="144525"/>
</workbook>
</file>

<file path=xl/sharedStrings.xml><?xml version="1.0" encoding="utf-8"?>
<sst xmlns="http://schemas.openxmlformats.org/spreadsheetml/2006/main" count="62" uniqueCount="43">
  <si>
    <t>新学号</t>
  </si>
  <si>
    <t>学号</t>
  </si>
  <si>
    <t>姓名</t>
  </si>
  <si>
    <t>性别</t>
  </si>
  <si>
    <t>班级</t>
  </si>
  <si>
    <t>数学</t>
  </si>
  <si>
    <t>外语</t>
  </si>
  <si>
    <t>化学</t>
  </si>
  <si>
    <t>总分  （函数）</t>
  </si>
  <si>
    <t>平均分（公式）</t>
  </si>
  <si>
    <t>评语</t>
  </si>
  <si>
    <t>王大林</t>
  </si>
  <si>
    <t>男</t>
  </si>
  <si>
    <t>一班</t>
  </si>
  <si>
    <t>朱梅花</t>
  </si>
  <si>
    <t>女</t>
  </si>
  <si>
    <t>二班</t>
  </si>
  <si>
    <t>王宁宁</t>
  </si>
  <si>
    <t>三班</t>
  </si>
  <si>
    <t>张力</t>
  </si>
  <si>
    <t>孙自力</t>
  </si>
  <si>
    <t>肖红举</t>
  </si>
  <si>
    <t>沈爱梅</t>
  </si>
  <si>
    <t>童天园</t>
  </si>
  <si>
    <t>陆玲</t>
  </si>
  <si>
    <t>任重</t>
  </si>
  <si>
    <t>王瑞芳</t>
  </si>
  <si>
    <t>张大山</t>
  </si>
  <si>
    <t>各科及格人数</t>
  </si>
  <si>
    <t>各科最低分</t>
  </si>
  <si>
    <t>各科最高分</t>
  </si>
  <si>
    <t>二班数学平均分</t>
  </si>
  <si>
    <t>不及格率</t>
  </si>
  <si>
    <t>及格率</t>
  </si>
  <si>
    <t>女生人数</t>
  </si>
  <si>
    <t>男生人数</t>
  </si>
  <si>
    <t>操作要求：</t>
  </si>
  <si>
    <r>
      <rPr>
        <b/>
        <sz val="12"/>
        <rFont val="宋体"/>
        <charset val="134"/>
      </rPr>
      <t>1、用</t>
    </r>
    <r>
      <rPr>
        <b/>
        <sz val="12"/>
        <color indexed="10"/>
        <rFont val="宋体"/>
        <charset val="134"/>
      </rPr>
      <t>公式和函数</t>
    </r>
    <r>
      <rPr>
        <b/>
        <sz val="12"/>
        <rFont val="宋体"/>
        <charset val="134"/>
      </rPr>
      <t>分别求每个学生的平均分和总分。</t>
    </r>
  </si>
  <si>
    <t>2、用函数求每个学生的评语，平均分大于等于60的是及格，其余的是不及格。</t>
  </si>
  <si>
    <r>
      <rPr>
        <b/>
        <sz val="12"/>
        <rFont val="宋体"/>
        <charset val="134"/>
      </rPr>
      <t>3、用函数求表格下方的各项数据。</t>
    </r>
    <r>
      <rPr>
        <b/>
        <sz val="12"/>
        <color indexed="10"/>
        <rFont val="宋体"/>
        <charset val="134"/>
      </rPr>
      <t>求及格率和不及格率，结果显示为百分数的格式。</t>
    </r>
  </si>
  <si>
    <r>
      <rPr>
        <b/>
        <sz val="12"/>
        <rFont val="宋体"/>
        <charset val="134"/>
      </rPr>
      <t>4、将</t>
    </r>
    <r>
      <rPr>
        <b/>
        <sz val="12"/>
        <color indexed="10"/>
        <rFont val="宋体"/>
        <charset val="134"/>
      </rPr>
      <t>所有显示成绩的</t>
    </r>
    <r>
      <rPr>
        <b/>
        <sz val="12"/>
        <rFont val="宋体"/>
        <charset val="134"/>
      </rPr>
      <t>单元格</t>
    </r>
    <r>
      <rPr>
        <b/>
        <sz val="12"/>
        <color indexed="10"/>
        <rFont val="宋体"/>
        <charset val="134"/>
      </rPr>
      <t>保留一位小数</t>
    </r>
    <r>
      <rPr>
        <b/>
        <sz val="12"/>
        <rFont val="宋体"/>
        <charset val="134"/>
      </rPr>
      <t>。</t>
    </r>
  </si>
  <si>
    <r>
      <rPr>
        <b/>
        <sz val="12"/>
        <rFont val="宋体"/>
        <charset val="134"/>
      </rPr>
      <t>5、在“姓名”前面插入一列，命名为“新学号”，给所有的学号前面加“0”，结果显示在“新学号”列。</t>
    </r>
    <r>
      <rPr>
        <b/>
        <sz val="12"/>
        <color indexed="10"/>
        <rFont val="宋体"/>
        <charset val="134"/>
      </rPr>
      <t>提示：使用文本连接运算符“&amp;”。</t>
    </r>
  </si>
  <si>
    <t>6、将工作簿另存为“学号-姓名--公式和函数.xlsx”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</si>
</sst>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#,##0.0_ "/>
  </numFmts>
  <fonts count="31">
    <font>
      <sz val="12"/>
      <name val="宋体"/>
      <charset val="134"/>
    </font>
    <font>
      <b/>
      <sz val="14"/>
      <color indexed="10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16"/>
      <color indexed="10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indexed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8" borderId="5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24" fillId="12" borderId="4" applyNumberFormat="0" applyAlignment="0" applyProtection="0">
      <alignment vertical="center"/>
    </xf>
    <xf numFmtId="0" fontId="25" fillId="13" borderId="9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/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39" applyFont="1" applyFill="1" applyBorder="1" applyAlignment="1">
      <alignment horizontal="center"/>
    </xf>
    <xf numFmtId="4" fontId="1" fillId="2" borderId="1" xfId="39" applyNumberFormat="1" applyFont="1" applyFill="1" applyBorder="1" applyAlignment="1">
      <alignment horizontal="center"/>
    </xf>
    <xf numFmtId="0" fontId="0" fillId="0" borderId="1" xfId="0" applyBorder="1" applyAlignment="1"/>
    <xf numFmtId="49" fontId="0" fillId="2" borderId="1" xfId="39" applyNumberFormat="1" applyFont="1" applyFill="1" applyBorder="1" applyAlignment="1">
      <alignment horizontal="center"/>
    </xf>
    <xf numFmtId="176" fontId="2" fillId="2" borderId="1" xfId="39" applyNumberFormat="1" applyFill="1" applyBorder="1"/>
    <xf numFmtId="0" fontId="0" fillId="2" borderId="1" xfId="39" applyFont="1" applyFill="1" applyBorder="1" applyAlignment="1">
      <alignment horizontal="center"/>
    </xf>
    <xf numFmtId="0" fontId="0" fillId="0" borderId="0" xfId="0" applyAlignment="1"/>
    <xf numFmtId="0" fontId="3" fillId="0" borderId="2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2" fillId="2" borderId="1" xfId="39" applyNumberFormat="1" applyFill="1" applyBorder="1"/>
    <xf numFmtId="0" fontId="4" fillId="2" borderId="1" xfId="39" applyNumberFormat="1" applyFont="1" applyFill="1" applyBorder="1" applyAlignment="1"/>
    <xf numFmtId="0" fontId="0" fillId="0" borderId="0" xfId="0" applyNumberFormat="1" applyAlignment="1"/>
    <xf numFmtId="0" fontId="0" fillId="0" borderId="0" xfId="0" applyAlignment="1">
      <alignment horizontal="center" vertical="center"/>
    </xf>
    <xf numFmtId="10" fontId="4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left"/>
    </xf>
    <xf numFmtId="0" fontId="5" fillId="0" borderId="1" xfId="0" applyNumberFormat="1" applyFont="1" applyBorder="1" applyAlignme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8" fillId="0" borderId="0" xfId="0" applyFont="1" applyAlignment="1"/>
    <xf numFmtId="14" fontId="8" fillId="0" borderId="0" xfId="0" applyNumberFormat="1" applyFont="1" applyAlignment="1"/>
    <xf numFmtId="14" fontId="7" fillId="0" borderId="0" xfId="0" applyNumberFormat="1" applyFont="1" applyAlignment="1"/>
    <xf numFmtId="0" fontId="8" fillId="0" borderId="0" xfId="0" applyFont="1" applyAlignment="1">
      <alignment horizontal="left" wrapText="1"/>
    </xf>
    <xf numFmtId="0" fontId="9" fillId="0" borderId="0" xfId="0" applyFont="1" applyFill="1" applyBorder="1" applyAlignment="1"/>
    <xf numFmtId="177" fontId="1" fillId="2" borderId="1" xfId="39" applyNumberFormat="1" applyFont="1" applyFill="1" applyBorder="1" applyAlignment="1">
      <alignment horizontal="center" wrapText="1"/>
    </xf>
    <xf numFmtId="177" fontId="1" fillId="2" borderId="1" xfId="39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1" fillId="2" borderId="1" xfId="39" applyFont="1" applyFill="1" applyBorder="1" applyAlignment="1" quotePrefix="1">
      <alignment horizontal="center"/>
    </xf>
    <xf numFmtId="49" fontId="0" fillId="2" borderId="1" xfId="39" applyNumberFormat="1" applyFont="1" applyFill="1" applyBorder="1" applyAlignment="1" quotePrefix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常规_TEST44B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F24" sqref="F24"/>
    </sheetView>
  </sheetViews>
  <sheetFormatPr defaultColWidth="9" defaultRowHeight="15.6"/>
  <cols>
    <col min="6" max="6" width="16.6"/>
    <col min="11" max="11" width="22.4" customWidth="1"/>
  </cols>
  <sheetData>
    <row r="1" ht="52.2" spans="1:11">
      <c r="A1" t="s">
        <v>0</v>
      </c>
      <c r="B1" s="28" t="s">
        <v>1</v>
      </c>
      <c r="C1" s="28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5" t="s">
        <v>8</v>
      </c>
      <c r="J1" s="25" t="s">
        <v>9</v>
      </c>
      <c r="K1" s="26" t="s">
        <v>10</v>
      </c>
    </row>
    <row r="2" spans="1:11">
      <c r="A2" t="str">
        <f>0&amp;B2</f>
        <v>09020112</v>
      </c>
      <c r="B2" s="3">
        <v>9020112</v>
      </c>
      <c r="C2" s="29" t="s">
        <v>11</v>
      </c>
      <c r="D2" s="4" t="s">
        <v>12</v>
      </c>
      <c r="E2" s="4" t="s">
        <v>13</v>
      </c>
      <c r="F2" s="5">
        <v>54</v>
      </c>
      <c r="G2" s="5">
        <v>78</v>
      </c>
      <c r="H2" s="5">
        <v>70</v>
      </c>
      <c r="I2" s="5">
        <f>SUM(F2:H2)</f>
        <v>202</v>
      </c>
      <c r="J2" s="5">
        <f>AVERAGE(F2:H2)</f>
        <v>67.3333333333333</v>
      </c>
      <c r="K2" s="27" t="str">
        <f>IF(J2&lt;60,"不及格","及格")</f>
        <v>及格</v>
      </c>
    </row>
    <row r="3" spans="1:11">
      <c r="A3" t="str">
        <f t="shared" ref="A3:A13" si="0">0&amp;B3</f>
        <v>09010102</v>
      </c>
      <c r="B3" s="3">
        <v>9010102</v>
      </c>
      <c r="C3" s="29" t="s">
        <v>14</v>
      </c>
      <c r="D3" s="4" t="s">
        <v>15</v>
      </c>
      <c r="E3" s="4" t="s">
        <v>16</v>
      </c>
      <c r="F3" s="5">
        <v>65</v>
      </c>
      <c r="G3" s="5">
        <v>69</v>
      </c>
      <c r="H3" s="5">
        <v>89</v>
      </c>
      <c r="I3" s="5">
        <f t="shared" ref="I3:I13" si="1">SUM(F3:H3)</f>
        <v>223</v>
      </c>
      <c r="J3" s="5">
        <f t="shared" ref="J3:J13" si="2">AVERAGE(F3:H3)</f>
        <v>74.3333333333333</v>
      </c>
      <c r="K3" s="27" t="str">
        <f t="shared" ref="K3:K12" si="3">IF(J3&lt;60,"不及格","及格")</f>
        <v>及格</v>
      </c>
    </row>
    <row r="4" spans="1:11">
      <c r="A4" t="str">
        <f t="shared" si="0"/>
        <v>09011012</v>
      </c>
      <c r="B4" s="3">
        <v>9011012</v>
      </c>
      <c r="C4" s="29" t="s">
        <v>17</v>
      </c>
      <c r="D4" s="4" t="s">
        <v>12</v>
      </c>
      <c r="E4" s="4" t="s">
        <v>18</v>
      </c>
      <c r="F4" s="5">
        <v>78</v>
      </c>
      <c r="G4" s="5">
        <v>83.5</v>
      </c>
      <c r="H4" s="5">
        <v>89</v>
      </c>
      <c r="I4" s="5">
        <f t="shared" si="1"/>
        <v>250.5</v>
      </c>
      <c r="J4" s="5">
        <f t="shared" si="2"/>
        <v>83.5</v>
      </c>
      <c r="K4" s="27" t="str">
        <f t="shared" si="3"/>
        <v>及格</v>
      </c>
    </row>
    <row r="5" spans="1:11">
      <c r="A5" t="str">
        <f t="shared" si="0"/>
        <v>09005008</v>
      </c>
      <c r="B5" s="3">
        <v>9005008</v>
      </c>
      <c r="C5" s="29" t="s">
        <v>19</v>
      </c>
      <c r="D5" s="4" t="s">
        <v>12</v>
      </c>
      <c r="E5" s="4" t="s">
        <v>13</v>
      </c>
      <c r="F5" s="5">
        <v>96.5</v>
      </c>
      <c r="G5" s="5">
        <v>95</v>
      </c>
      <c r="H5" s="5">
        <v>85</v>
      </c>
      <c r="I5" s="5">
        <f t="shared" si="1"/>
        <v>276.5</v>
      </c>
      <c r="J5" s="5">
        <f t="shared" si="2"/>
        <v>92.1666666666667</v>
      </c>
      <c r="K5" s="27" t="str">
        <f t="shared" si="3"/>
        <v>及格</v>
      </c>
    </row>
    <row r="6" spans="1:11">
      <c r="A6" t="str">
        <f t="shared" si="0"/>
        <v>09012120</v>
      </c>
      <c r="B6" s="3">
        <v>9012120</v>
      </c>
      <c r="C6" s="29" t="s">
        <v>20</v>
      </c>
      <c r="D6" s="4" t="s">
        <v>12</v>
      </c>
      <c r="E6" s="4" t="s">
        <v>16</v>
      </c>
      <c r="F6" s="5">
        <v>59</v>
      </c>
      <c r="G6" s="5">
        <v>35</v>
      </c>
      <c r="H6" s="5">
        <v>78</v>
      </c>
      <c r="I6" s="5">
        <f t="shared" si="1"/>
        <v>172</v>
      </c>
      <c r="J6" s="5">
        <f t="shared" si="2"/>
        <v>57.3333333333333</v>
      </c>
      <c r="K6" s="27" t="str">
        <f t="shared" si="3"/>
        <v>不及格</v>
      </c>
    </row>
    <row r="7" spans="1:11">
      <c r="A7" t="str">
        <f t="shared" si="0"/>
        <v>09044011</v>
      </c>
      <c r="B7" s="3">
        <v>9044011</v>
      </c>
      <c r="C7" s="29" t="s">
        <v>21</v>
      </c>
      <c r="D7" s="4" t="s">
        <v>15</v>
      </c>
      <c r="E7" s="4" t="s">
        <v>13</v>
      </c>
      <c r="F7" s="5">
        <v>65</v>
      </c>
      <c r="G7" s="5">
        <v>69</v>
      </c>
      <c r="H7" s="5">
        <v>78</v>
      </c>
      <c r="I7" s="5">
        <f t="shared" si="1"/>
        <v>212</v>
      </c>
      <c r="J7" s="5">
        <f t="shared" si="2"/>
        <v>70.6666666666667</v>
      </c>
      <c r="K7" s="27" t="str">
        <f t="shared" si="3"/>
        <v>及格</v>
      </c>
    </row>
    <row r="8" spans="1:11">
      <c r="A8" t="str">
        <f t="shared" si="0"/>
        <v>09032145</v>
      </c>
      <c r="B8" s="3">
        <v>9032145</v>
      </c>
      <c r="C8" s="29" t="s">
        <v>22</v>
      </c>
      <c r="D8" s="4" t="s">
        <v>15</v>
      </c>
      <c r="E8" s="4" t="s">
        <v>16</v>
      </c>
      <c r="F8" s="5">
        <v>97</v>
      </c>
      <c r="G8" s="5">
        <v>89</v>
      </c>
      <c r="H8" s="5">
        <v>78</v>
      </c>
      <c r="I8" s="5">
        <f t="shared" si="1"/>
        <v>264</v>
      </c>
      <c r="J8" s="5">
        <f t="shared" si="2"/>
        <v>88</v>
      </c>
      <c r="K8" s="27" t="str">
        <f t="shared" si="3"/>
        <v>及格</v>
      </c>
    </row>
    <row r="9" spans="1:11">
      <c r="A9" t="str">
        <f t="shared" si="0"/>
        <v>09028066</v>
      </c>
      <c r="B9" s="3">
        <v>9028066</v>
      </c>
      <c r="C9" s="4" t="s">
        <v>23</v>
      </c>
      <c r="D9" s="4" t="s">
        <v>15</v>
      </c>
      <c r="E9" s="4" t="s">
        <v>16</v>
      </c>
      <c r="F9" s="5">
        <v>89</v>
      </c>
      <c r="G9" s="5">
        <v>87</v>
      </c>
      <c r="H9" s="5">
        <v>78</v>
      </c>
      <c r="I9" s="5">
        <f t="shared" si="1"/>
        <v>254</v>
      </c>
      <c r="J9" s="5">
        <f t="shared" si="2"/>
        <v>84.6666666666667</v>
      </c>
      <c r="K9" s="27" t="str">
        <f t="shared" si="3"/>
        <v>及格</v>
      </c>
    </row>
    <row r="10" spans="1:11">
      <c r="A10" t="str">
        <f t="shared" si="0"/>
        <v>09023500</v>
      </c>
      <c r="B10" s="3">
        <v>9023500</v>
      </c>
      <c r="C10" s="4" t="s">
        <v>24</v>
      </c>
      <c r="D10" s="4" t="s">
        <v>15</v>
      </c>
      <c r="E10" s="4" t="s">
        <v>16</v>
      </c>
      <c r="F10" s="5">
        <v>96</v>
      </c>
      <c r="G10" s="5">
        <v>91</v>
      </c>
      <c r="H10" s="5">
        <v>78</v>
      </c>
      <c r="I10" s="5">
        <f t="shared" si="1"/>
        <v>265</v>
      </c>
      <c r="J10" s="5">
        <f t="shared" si="2"/>
        <v>88.3333333333333</v>
      </c>
      <c r="K10" s="27" t="str">
        <f t="shared" si="3"/>
        <v>及格</v>
      </c>
    </row>
    <row r="11" spans="1:11">
      <c r="A11" t="str">
        <f t="shared" si="0"/>
        <v>09011023</v>
      </c>
      <c r="B11" s="3">
        <v>9011023</v>
      </c>
      <c r="C11" s="4" t="s">
        <v>25</v>
      </c>
      <c r="D11" s="4" t="s">
        <v>12</v>
      </c>
      <c r="E11" s="4" t="s">
        <v>16</v>
      </c>
      <c r="F11" s="5">
        <v>68</v>
      </c>
      <c r="G11" s="5">
        <v>58</v>
      </c>
      <c r="H11" s="5">
        <v>67.5</v>
      </c>
      <c r="I11" s="5">
        <f t="shared" si="1"/>
        <v>193.5</v>
      </c>
      <c r="J11" s="5">
        <f t="shared" si="2"/>
        <v>64.5</v>
      </c>
      <c r="K11" s="27" t="str">
        <f t="shared" si="3"/>
        <v>及格</v>
      </c>
    </row>
    <row r="12" spans="1:11">
      <c r="A12" t="str">
        <f t="shared" si="0"/>
        <v>09017077</v>
      </c>
      <c r="B12" s="3">
        <v>9017077</v>
      </c>
      <c r="C12" s="6" t="s">
        <v>26</v>
      </c>
      <c r="D12" s="4" t="s">
        <v>15</v>
      </c>
      <c r="E12" s="4" t="s">
        <v>18</v>
      </c>
      <c r="F12" s="5">
        <v>78</v>
      </c>
      <c r="G12" s="5">
        <v>83.5</v>
      </c>
      <c r="H12" s="5">
        <v>57.5</v>
      </c>
      <c r="I12" s="5">
        <f t="shared" si="1"/>
        <v>219</v>
      </c>
      <c r="J12" s="5">
        <f t="shared" si="2"/>
        <v>73</v>
      </c>
      <c r="K12" s="27" t="str">
        <f t="shared" si="3"/>
        <v>及格</v>
      </c>
    </row>
    <row r="13" spans="1:11">
      <c r="A13" t="str">
        <f t="shared" si="0"/>
        <v>09018022</v>
      </c>
      <c r="B13" s="3">
        <v>9018022</v>
      </c>
      <c r="C13" s="29" t="s">
        <v>27</v>
      </c>
      <c r="D13" s="4" t="s">
        <v>12</v>
      </c>
      <c r="E13" s="4" t="s">
        <v>13</v>
      </c>
      <c r="F13" s="5">
        <v>89</v>
      </c>
      <c r="G13" s="5">
        <v>73.5</v>
      </c>
      <c r="H13" s="5">
        <v>65</v>
      </c>
      <c r="I13" s="5">
        <f t="shared" si="1"/>
        <v>227.5</v>
      </c>
      <c r="J13" s="5">
        <f>AVERAGE(F13:H13)</f>
        <v>75.8333333333333</v>
      </c>
      <c r="K13" s="27" t="str">
        <f>IF(J13&lt;60,"不及格","及格")</f>
        <v>及格</v>
      </c>
    </row>
    <row r="14" ht="18.75" customHeight="1" spans="2:11">
      <c r="B14" s="7"/>
      <c r="C14" s="7"/>
      <c r="D14" s="8" t="s">
        <v>28</v>
      </c>
      <c r="E14" s="9"/>
      <c r="F14" s="10">
        <f>COUNT(F2:F13,"&lt;60")</f>
        <v>12</v>
      </c>
      <c r="G14" s="10">
        <f>COUNT(G2:G13,"&lt;60")</f>
        <v>12</v>
      </c>
      <c r="H14" s="10">
        <f>COUNT(H2:H13,"&lt;60")</f>
        <v>12</v>
      </c>
      <c r="I14" s="7"/>
      <c r="J14" s="7"/>
      <c r="K14" s="7"/>
    </row>
    <row r="15" ht="18.75" customHeight="1" spans="2:11">
      <c r="B15" s="7"/>
      <c r="C15" s="7"/>
      <c r="D15" s="8" t="s">
        <v>29</v>
      </c>
      <c r="E15" s="9"/>
      <c r="F15" s="10">
        <f>MIN(F2:F13)</f>
        <v>54</v>
      </c>
      <c r="G15" s="10">
        <f>MIN(G2:G13)</f>
        <v>35</v>
      </c>
      <c r="H15" s="10">
        <f>MIN(H2:H13)</f>
        <v>57.5</v>
      </c>
      <c r="I15" s="7"/>
      <c r="J15" s="7"/>
      <c r="K15" s="7"/>
    </row>
    <row r="16" ht="18.75" customHeight="1" spans="2:11">
      <c r="B16" s="7"/>
      <c r="C16" s="7"/>
      <c r="D16" s="8" t="s">
        <v>30</v>
      </c>
      <c r="E16" s="9"/>
      <c r="F16" s="10">
        <f>MAX(F2:F13)</f>
        <v>97</v>
      </c>
      <c r="G16" s="10">
        <f>MAX(G2:G13)</f>
        <v>95</v>
      </c>
      <c r="H16" s="10">
        <f>MAX(H2:H13)</f>
        <v>89</v>
      </c>
      <c r="I16" s="7"/>
      <c r="J16" s="7"/>
      <c r="K16" s="7"/>
    </row>
    <row r="17" ht="17.4" spans="2:11">
      <c r="B17" s="7"/>
      <c r="C17" s="7"/>
      <c r="D17" s="8" t="s">
        <v>31</v>
      </c>
      <c r="E17" s="9"/>
      <c r="F17" s="11">
        <f>AVERAGE(F2:F13)</f>
        <v>77.875</v>
      </c>
      <c r="G17" s="12"/>
      <c r="H17" s="12"/>
      <c r="I17" s="7"/>
      <c r="J17" s="7"/>
      <c r="K17" s="7"/>
    </row>
    <row r="18" ht="17.4" spans="2:11">
      <c r="B18" s="13"/>
      <c r="C18" s="13"/>
      <c r="D18" s="8" t="s">
        <v>32</v>
      </c>
      <c r="E18" s="9"/>
      <c r="F18" s="14">
        <f>1-F19</f>
        <v>0.0833333333333334</v>
      </c>
      <c r="G18" s="12"/>
      <c r="H18" s="12"/>
      <c r="I18" s="7"/>
      <c r="J18" s="7"/>
      <c r="K18" s="7"/>
    </row>
    <row r="19" ht="17.4" spans="2:11">
      <c r="B19" s="13"/>
      <c r="C19" s="13"/>
      <c r="D19" s="8" t="s">
        <v>33</v>
      </c>
      <c r="E19" s="9"/>
      <c r="F19" s="14">
        <f>COUNTIF(J2:J13,"&gt;=60")/COUNT(J2:J13)</f>
        <v>0.916666666666667</v>
      </c>
      <c r="G19" s="12"/>
      <c r="H19" s="12"/>
      <c r="I19" s="7"/>
      <c r="J19" s="7"/>
      <c r="K19" s="7"/>
    </row>
    <row r="20" ht="17.4" spans="2:11">
      <c r="B20" s="7"/>
      <c r="C20" s="7"/>
      <c r="D20" s="15" t="s">
        <v>34</v>
      </c>
      <c r="E20" s="16"/>
      <c r="F20" s="17">
        <f>COUNTIF(D2:D13,"女")</f>
        <v>6</v>
      </c>
      <c r="G20" s="12"/>
      <c r="H20" s="12"/>
      <c r="I20" s="7"/>
      <c r="J20" s="7"/>
      <c r="K20" s="7"/>
    </row>
    <row r="21" ht="17.4" spans="2:11">
      <c r="B21" s="7"/>
      <c r="C21" s="7"/>
      <c r="D21" s="15" t="s">
        <v>35</v>
      </c>
      <c r="E21" s="16"/>
      <c r="F21" s="17">
        <f>COUNTIF(D2:D13,"男")</f>
        <v>6</v>
      </c>
      <c r="G21" s="12"/>
      <c r="H21" s="12"/>
      <c r="I21" s="7"/>
      <c r="J21" s="7"/>
      <c r="K21" s="7"/>
    </row>
    <row r="22" spans="2:11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ht="20.4" spans="2:11">
      <c r="B23" s="18" t="s">
        <v>36</v>
      </c>
      <c r="C23" s="18"/>
      <c r="D23" s="19"/>
      <c r="E23" s="19"/>
      <c r="F23" s="19"/>
      <c r="G23" s="19"/>
      <c r="H23" s="19"/>
      <c r="I23" s="7"/>
      <c r="J23" s="19"/>
      <c r="K23" s="7"/>
    </row>
    <row r="24" ht="20.4" spans="2:11">
      <c r="B24" s="20" t="s">
        <v>37</v>
      </c>
      <c r="C24" s="19"/>
      <c r="D24" s="19"/>
      <c r="E24" s="19"/>
      <c r="F24" s="19"/>
      <c r="G24" s="19"/>
      <c r="H24" s="19"/>
      <c r="I24" s="19"/>
      <c r="J24" s="19"/>
      <c r="K24" s="19"/>
    </row>
    <row r="25" ht="20.4" spans="2:11">
      <c r="B25" s="20" t="s">
        <v>38</v>
      </c>
      <c r="C25" s="19"/>
      <c r="D25" s="19"/>
      <c r="E25" s="19"/>
      <c r="F25" s="19"/>
      <c r="G25" s="19"/>
      <c r="H25" s="19"/>
      <c r="I25" s="19"/>
      <c r="J25" s="19"/>
      <c r="K25" s="19"/>
    </row>
    <row r="26" ht="20.4" spans="2:11">
      <c r="B26" s="21" t="s">
        <v>39</v>
      </c>
      <c r="C26" s="22"/>
      <c r="D26" s="22"/>
      <c r="E26" s="22"/>
      <c r="F26" s="22"/>
      <c r="G26" s="22"/>
      <c r="H26" s="22"/>
      <c r="I26" s="22"/>
      <c r="J26" s="22"/>
      <c r="K26" s="22"/>
    </row>
    <row r="27" ht="22.5" customHeight="1" spans="2:11">
      <c r="B27" s="20" t="s">
        <v>40</v>
      </c>
      <c r="C27" s="19"/>
      <c r="D27" s="19"/>
      <c r="E27" s="19"/>
      <c r="F27" s="19"/>
      <c r="G27" s="19"/>
      <c r="H27" s="19"/>
      <c r="I27" s="19"/>
      <c r="J27" s="19"/>
      <c r="K27" s="19"/>
    </row>
    <row r="28" ht="33" customHeight="1" spans="2:11">
      <c r="B28" s="23" t="s">
        <v>41</v>
      </c>
      <c r="C28" s="23"/>
      <c r="D28" s="23"/>
      <c r="E28" s="23"/>
      <c r="F28" s="23"/>
      <c r="G28" s="23"/>
      <c r="H28" s="23"/>
      <c r="I28" s="23"/>
      <c r="J28" s="23"/>
      <c r="K28" s="19"/>
    </row>
    <row r="29" spans="2:2">
      <c r="B29" s="24" t="s">
        <v>42</v>
      </c>
    </row>
  </sheetData>
  <mergeCells count="10">
    <mergeCell ref="D14:E14"/>
    <mergeCell ref="D15:E15"/>
    <mergeCell ref="D16:E16"/>
    <mergeCell ref="D17:E17"/>
    <mergeCell ref="D18:E18"/>
    <mergeCell ref="D19:E19"/>
    <mergeCell ref="D20:E20"/>
    <mergeCell ref="D21:E21"/>
    <mergeCell ref="B23:C23"/>
    <mergeCell ref="B28:J28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family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公式和函数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yux</cp:lastModifiedBy>
  <dcterms:created xsi:type="dcterms:W3CDTF">2019-10-22T07:59:00Z</dcterms:created>
  <dcterms:modified xsi:type="dcterms:W3CDTF">2022-12-16T12:00:51Z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5C3EDDF7BA4447B7B7E2EA42B28154BC</vt:lpwstr>
  </property>
  <property fmtid="{D5CDD505-2E9C-101B-9397-08002B2CF9AE}" pid="3" name="KSOProductBuildVer">
    <vt:lpwstr>2052-11.1.0.12132</vt:lpwstr>
  </property>
</Properties>
</file>