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31" i="1"/>
  <c r="D32"/>
  <c r="D33"/>
  <c r="D34"/>
  <c r="D35"/>
  <c r="D36"/>
  <c r="D37"/>
  <c r="D38"/>
  <c r="D30"/>
  <c r="G30"/>
  <c r="G31"/>
  <c r="G32"/>
  <c r="G33"/>
  <c r="G34"/>
  <c r="G35"/>
  <c r="G36"/>
  <c r="G37"/>
  <c r="G38"/>
  <c r="K29"/>
  <c r="K28"/>
  <c r="K27"/>
  <c r="K26"/>
  <c r="K25"/>
  <c r="G25"/>
  <c r="G26"/>
  <c r="G27"/>
  <c r="G28"/>
  <c r="G29"/>
  <c r="F26"/>
  <c r="F27"/>
  <c r="F28"/>
  <c r="F29"/>
  <c r="F25"/>
  <c r="T2"/>
  <c r="G9"/>
  <c r="G10"/>
  <c r="G11"/>
  <c r="G12"/>
  <c r="G13"/>
  <c r="G14"/>
  <c r="G15"/>
  <c r="G16"/>
  <c r="G17"/>
  <c r="G18"/>
  <c r="G19"/>
  <c r="G20"/>
  <c r="G21"/>
  <c r="G22"/>
  <c r="G23"/>
  <c r="G24"/>
  <c r="D10"/>
  <c r="D11"/>
  <c r="D12"/>
  <c r="D13"/>
  <c r="D14"/>
  <c r="D15"/>
  <c r="D16"/>
  <c r="D17"/>
  <c r="D18"/>
  <c r="D19"/>
  <c r="D20"/>
  <c r="D21"/>
  <c r="D22"/>
  <c r="D23"/>
  <c r="D24"/>
  <c r="D9"/>
  <c r="K5"/>
  <c r="K6"/>
  <c r="K7"/>
  <c r="K8"/>
  <c r="K4"/>
  <c r="G5"/>
  <c r="G6"/>
  <c r="G7"/>
  <c r="G8"/>
  <c r="G4"/>
  <c r="F5"/>
  <c r="F6"/>
  <c r="F7"/>
  <c r="F8"/>
  <c r="F4"/>
</calcChain>
</file>

<file path=xl/sharedStrings.xml><?xml version="1.0" encoding="utf-8"?>
<sst xmlns="http://schemas.openxmlformats.org/spreadsheetml/2006/main" count="52" uniqueCount="47">
  <si>
    <t>Trial</t>
  </si>
  <si>
    <t>Treatment</t>
  </si>
  <si>
    <t>Control</t>
  </si>
  <si>
    <t>23N USG</t>
  </si>
  <si>
    <t>46N USG</t>
  </si>
  <si>
    <t>69N USG</t>
  </si>
  <si>
    <t>46N CU</t>
  </si>
  <si>
    <t>Straw</t>
  </si>
  <si>
    <t>Yield</t>
  </si>
  <si>
    <t>Biomass</t>
  </si>
  <si>
    <t>HI</t>
  </si>
  <si>
    <t>GrainN</t>
  </si>
  <si>
    <t>StrawN</t>
  </si>
  <si>
    <t>BiomassN</t>
  </si>
  <si>
    <t>HeadingDAS</t>
  </si>
  <si>
    <t>FloweringDAS</t>
  </si>
  <si>
    <t>MaturityDAS</t>
  </si>
  <si>
    <t>ABEBE GETU MSc</t>
  </si>
  <si>
    <t>Yihun et al(2013)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</si>
  <si>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</si>
  <si>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</si>
  <si>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</si>
  <si>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</si>
  <si>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</si>
  <si>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</si>
  <si>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</si>
  <si>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</si>
  <si>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</si>
  <si>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</si>
  <si>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</si>
  <si>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</si>
  <si>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</si>
  <si>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</si>
  <si>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</si>
  <si>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</si>
  <si>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Giday MSc</t>
  </si>
  <si>
    <t>TKW</t>
  </si>
  <si>
    <t>Araya et al (2010)</t>
  </si>
  <si>
    <t>Ilala</t>
  </si>
  <si>
    <t>Mekele09R+9</t>
  </si>
  <si>
    <t>Mekele09R+4</t>
  </si>
  <si>
    <t>Mekele09R+0</t>
  </si>
  <si>
    <t>Mekele08R+8</t>
  </si>
  <si>
    <t>Mekele08R+6</t>
  </si>
  <si>
    <t>Mekele08R+4</t>
  </si>
  <si>
    <t>Mekele08R+2</t>
  </si>
  <si>
    <t>Mekele08R+0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</si>
</sst>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/>
      <c:scatterChart>
        <c:scatterStyle val="lineMarker"/>
        <c:ser>
          <c:idx val="0"/>
          <c:order val="0"/>
          <c:tx>
            <c:strRef>
              <c:f>Sheet1!$F$3</c:f>
              <c:strCache>
                <c:ptCount val="1"/>
                <c:pt idx="0">
                  <c:v>Biomass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46278629382353825"/>
                  <c:y val="0.19278188976377952"/>
                </c:manualLayout>
              </c:layout>
              <c:numFmt formatCode="General" sourceLinked="0"/>
            </c:trendlineLbl>
          </c:trendline>
          <c:xVal>
            <c:numRef>
              <c:f>Sheet1!$F$4:$F$45</c:f>
              <c:numCache>
                <c:formatCode>General</c:formatCode>
                <c:ptCount val="42"/>
                <c:pt idx="0">
                  <c:v>2197</c:v>
                </c:pt>
                <c:pt idx="1">
                  <c:v>3170</c:v>
                </c:pt>
                <c:pt idx="2">
                  <c:v>5008</c:v>
                </c:pt>
                <c:pt idx="3">
                  <c:v>6894</c:v>
                </c:pt>
                <c:pt idx="4">
                  <c:v>5177</c:v>
                </c:pt>
                <c:pt idx="5">
                  <c:v>14000</c:v>
                </c:pt>
                <c:pt idx="6">
                  <c:v>11200</c:v>
                </c:pt>
                <c:pt idx="7">
                  <c:v>6700</c:v>
                </c:pt>
                <c:pt idx="8">
                  <c:v>4500</c:v>
                </c:pt>
                <c:pt idx="9">
                  <c:v>6200</c:v>
                </c:pt>
                <c:pt idx="10">
                  <c:v>8200</c:v>
                </c:pt>
                <c:pt idx="11">
                  <c:v>8000</c:v>
                </c:pt>
                <c:pt idx="12">
                  <c:v>11000</c:v>
                </c:pt>
                <c:pt idx="13">
                  <c:v>6700</c:v>
                </c:pt>
                <c:pt idx="14">
                  <c:v>9000</c:v>
                </c:pt>
                <c:pt idx="15">
                  <c:v>12000</c:v>
                </c:pt>
                <c:pt idx="16">
                  <c:v>11300</c:v>
                </c:pt>
                <c:pt idx="17">
                  <c:v>8800</c:v>
                </c:pt>
                <c:pt idx="18">
                  <c:v>10000</c:v>
                </c:pt>
                <c:pt idx="19">
                  <c:v>11500</c:v>
                </c:pt>
                <c:pt idx="20">
                  <c:v>11700</c:v>
                </c:pt>
                <c:pt idx="21">
                  <c:v>5719</c:v>
                </c:pt>
                <c:pt idx="22">
                  <c:v>7904</c:v>
                </c:pt>
                <c:pt idx="23">
                  <c:v>9392</c:v>
                </c:pt>
                <c:pt idx="24">
                  <c:v>9652</c:v>
                </c:pt>
                <c:pt idx="25">
                  <c:v>8038</c:v>
                </c:pt>
                <c:pt idx="26">
                  <c:v>7620</c:v>
                </c:pt>
                <c:pt idx="27">
                  <c:v>6220</c:v>
                </c:pt>
                <c:pt idx="28">
                  <c:v>5400</c:v>
                </c:pt>
                <c:pt idx="29">
                  <c:v>4630</c:v>
                </c:pt>
                <c:pt idx="30">
                  <c:v>3930</c:v>
                </c:pt>
                <c:pt idx="31">
                  <c:v>3700</c:v>
                </c:pt>
                <c:pt idx="32">
                  <c:v>5800</c:v>
                </c:pt>
                <c:pt idx="33">
                  <c:v>4530</c:v>
                </c:pt>
                <c:pt idx="34">
                  <c:v>3480</c:v>
                </c:pt>
              </c:numCache>
            </c:numRef>
          </c:xVal>
          <c:yVal>
            <c:numRef>
              <c:f>Sheet1!$E$4:$E$45</c:f>
              <c:numCache>
                <c:formatCode>General</c:formatCode>
                <c:ptCount val="42"/>
                <c:pt idx="0">
                  <c:v>760</c:v>
                </c:pt>
                <c:pt idx="1">
                  <c:v>1158</c:v>
                </c:pt>
                <c:pt idx="2">
                  <c:v>1963</c:v>
                </c:pt>
                <c:pt idx="3">
                  <c:v>2539</c:v>
                </c:pt>
                <c:pt idx="4">
                  <c:v>2118</c:v>
                </c:pt>
                <c:pt idx="5">
                  <c:v>3300</c:v>
                </c:pt>
                <c:pt idx="6">
                  <c:v>3180</c:v>
                </c:pt>
                <c:pt idx="7">
                  <c:v>2520</c:v>
                </c:pt>
                <c:pt idx="8">
                  <c:v>660</c:v>
                </c:pt>
                <c:pt idx="9">
                  <c:v>2860</c:v>
                </c:pt>
                <c:pt idx="10">
                  <c:v>2730</c:v>
                </c:pt>
                <c:pt idx="11">
                  <c:v>2320</c:v>
                </c:pt>
                <c:pt idx="12">
                  <c:v>3170</c:v>
                </c:pt>
                <c:pt idx="13">
                  <c:v>2970</c:v>
                </c:pt>
                <c:pt idx="14">
                  <c:v>2740</c:v>
                </c:pt>
                <c:pt idx="15">
                  <c:v>2540</c:v>
                </c:pt>
                <c:pt idx="16">
                  <c:v>3130</c:v>
                </c:pt>
                <c:pt idx="17">
                  <c:v>3110</c:v>
                </c:pt>
                <c:pt idx="18">
                  <c:v>2770</c:v>
                </c:pt>
                <c:pt idx="19">
                  <c:v>2550</c:v>
                </c:pt>
                <c:pt idx="20">
                  <c:v>2940</c:v>
                </c:pt>
                <c:pt idx="21">
                  <c:v>2111</c:v>
                </c:pt>
                <c:pt idx="22">
                  <c:v>2831</c:v>
                </c:pt>
                <c:pt idx="23">
                  <c:v>3380</c:v>
                </c:pt>
                <c:pt idx="24">
                  <c:v>3444</c:v>
                </c:pt>
                <c:pt idx="25">
                  <c:v>2918</c:v>
                </c:pt>
                <c:pt idx="26">
                  <c:v>1950</c:v>
                </c:pt>
                <c:pt idx="27">
                  <c:v>1170</c:v>
                </c:pt>
                <c:pt idx="28">
                  <c:v>970</c:v>
                </c:pt>
                <c:pt idx="29">
                  <c:v>730</c:v>
                </c:pt>
                <c:pt idx="30">
                  <c:v>640</c:v>
                </c:pt>
                <c:pt idx="31">
                  <c:v>350</c:v>
                </c:pt>
                <c:pt idx="32">
                  <c:v>1400</c:v>
                </c:pt>
                <c:pt idx="33">
                  <c:v>610</c:v>
                </c:pt>
                <c:pt idx="34">
                  <c:v>370</c:v>
                </c:pt>
              </c:numCache>
            </c:numRef>
          </c:yVal>
        </c:ser>
        <c:ser>
          <c:idx val="1"/>
          <c:order val="1"/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Sheet1!$S$1:$S$2</c:f>
              <c:numCache>
                <c:formatCode>General</c:formatCode>
                <c:ptCount val="2"/>
                <c:pt idx="0">
                  <c:v>0</c:v>
                </c:pt>
                <c:pt idx="1">
                  <c:v>10000</c:v>
                </c:pt>
              </c:numCache>
            </c:numRef>
          </c:xVal>
          <c:yVal>
            <c:numRef>
              <c:f>Sheet1!$T$1:$T$2</c:f>
              <c:numCache>
                <c:formatCode>General</c:formatCode>
                <c:ptCount val="2"/>
                <c:pt idx="0">
                  <c:v>0</c:v>
                </c:pt>
                <c:pt idx="1">
                  <c:v>4000</c:v>
                </c:pt>
              </c:numCache>
            </c:numRef>
          </c:yVal>
        </c:ser>
        <c:ser>
          <c:idx val="2"/>
          <c:order val="2"/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Sheet1!$S$1:$S$2</c:f>
              <c:numCache>
                <c:formatCode>General</c:formatCode>
                <c:ptCount val="2"/>
                <c:pt idx="0">
                  <c:v>0</c:v>
                </c:pt>
                <c:pt idx="1">
                  <c:v>10000</c:v>
                </c:pt>
              </c:numCache>
            </c:numRef>
          </c:xVal>
          <c:yVal>
            <c:numRef>
              <c:f>Sheet1!$U$1:$U$2</c:f>
              <c:numCache>
                <c:formatCode>General</c:formatCode>
                <c:ptCount val="2"/>
                <c:pt idx="0">
                  <c:v>0</c:v>
                </c:pt>
                <c:pt idx="1">
                  <c:v>2000</c:v>
                </c:pt>
              </c:numCache>
            </c:numRef>
          </c:yVal>
        </c:ser>
        <c:axId val="57146752"/>
        <c:axId val="114042368"/>
      </c:scatterChart>
      <c:valAx>
        <c:axId val="571467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Crop Biomass (kg/ha)</a:t>
                </a:r>
              </a:p>
            </c:rich>
          </c:tx>
          <c:layout/>
        </c:title>
        <c:numFmt formatCode="General" sourceLinked="1"/>
        <c:tickLblPos val="nextTo"/>
        <c:crossAx val="114042368"/>
        <c:crosses val="autoZero"/>
        <c:crossBetween val="midCat"/>
      </c:valAx>
      <c:valAx>
        <c:axId val="1140423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Grain Yield (kg/ha)</a:t>
                </a:r>
              </a:p>
            </c:rich>
          </c:tx>
          <c:layout/>
        </c:title>
        <c:numFmt formatCode="General" sourceLinked="1"/>
        <c:tickLblPos val="nextTo"/>
        <c:crossAx val="57146752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/>
      <c:scatterChart>
        <c:scatterStyle val="lineMarker"/>
        <c:ser>
          <c:idx val="0"/>
          <c:order val="0"/>
          <c:tx>
            <c:v>Total Biomass</c:v>
          </c:tx>
          <c:spPr>
            <a:ln w="28575">
              <a:noFill/>
            </a:ln>
          </c:spPr>
          <c:xVal>
            <c:numRef>
              <c:f>Sheet1!$K$4:$K$38</c:f>
              <c:numCache>
                <c:formatCode>General</c:formatCode>
                <c:ptCount val="35"/>
                <c:pt idx="0">
                  <c:v>20.2</c:v>
                </c:pt>
                <c:pt idx="1">
                  <c:v>41.4</c:v>
                </c:pt>
                <c:pt idx="2">
                  <c:v>62</c:v>
                </c:pt>
                <c:pt idx="3">
                  <c:v>81.2</c:v>
                </c:pt>
                <c:pt idx="4">
                  <c:v>61.6</c:v>
                </c:pt>
                <c:pt idx="21">
                  <c:v>70.5</c:v>
                </c:pt>
                <c:pt idx="22">
                  <c:v>119.49</c:v>
                </c:pt>
                <c:pt idx="23">
                  <c:v>167.19</c:v>
                </c:pt>
                <c:pt idx="24">
                  <c:v>205.89</c:v>
                </c:pt>
                <c:pt idx="25">
                  <c:v>131.5</c:v>
                </c:pt>
              </c:numCache>
            </c:numRef>
          </c:xVal>
          <c:yVal>
            <c:numRef>
              <c:f>Sheet1!$F$4:$F$38</c:f>
              <c:numCache>
                <c:formatCode>General</c:formatCode>
                <c:ptCount val="35"/>
                <c:pt idx="0">
                  <c:v>2197</c:v>
                </c:pt>
                <c:pt idx="1">
                  <c:v>3170</c:v>
                </c:pt>
                <c:pt idx="2">
                  <c:v>5008</c:v>
                </c:pt>
                <c:pt idx="3">
                  <c:v>6894</c:v>
                </c:pt>
                <c:pt idx="4">
                  <c:v>5177</c:v>
                </c:pt>
                <c:pt idx="5">
                  <c:v>14000</c:v>
                </c:pt>
                <c:pt idx="6">
                  <c:v>11200</c:v>
                </c:pt>
                <c:pt idx="7">
                  <c:v>6700</c:v>
                </c:pt>
                <c:pt idx="8">
                  <c:v>4500</c:v>
                </c:pt>
                <c:pt idx="9">
                  <c:v>6200</c:v>
                </c:pt>
                <c:pt idx="10">
                  <c:v>8200</c:v>
                </c:pt>
                <c:pt idx="11">
                  <c:v>8000</c:v>
                </c:pt>
                <c:pt idx="12">
                  <c:v>11000</c:v>
                </c:pt>
                <c:pt idx="13">
                  <c:v>6700</c:v>
                </c:pt>
                <c:pt idx="14">
                  <c:v>9000</c:v>
                </c:pt>
                <c:pt idx="15">
                  <c:v>12000</c:v>
                </c:pt>
                <c:pt idx="16">
                  <c:v>11300</c:v>
                </c:pt>
                <c:pt idx="17">
                  <c:v>8800</c:v>
                </c:pt>
                <c:pt idx="18">
                  <c:v>10000</c:v>
                </c:pt>
                <c:pt idx="19">
                  <c:v>11500</c:v>
                </c:pt>
                <c:pt idx="20">
                  <c:v>11700</c:v>
                </c:pt>
                <c:pt idx="21">
                  <c:v>5719</c:v>
                </c:pt>
                <c:pt idx="22">
                  <c:v>7904</c:v>
                </c:pt>
                <c:pt idx="23">
                  <c:v>9392</c:v>
                </c:pt>
                <c:pt idx="24">
                  <c:v>9652</c:v>
                </c:pt>
                <c:pt idx="25">
                  <c:v>8038</c:v>
                </c:pt>
                <c:pt idx="26">
                  <c:v>7620</c:v>
                </c:pt>
                <c:pt idx="27">
                  <c:v>6220</c:v>
                </c:pt>
                <c:pt idx="28">
                  <c:v>5400</c:v>
                </c:pt>
                <c:pt idx="29">
                  <c:v>4630</c:v>
                </c:pt>
                <c:pt idx="30">
                  <c:v>3930</c:v>
                </c:pt>
                <c:pt idx="31">
                  <c:v>3700</c:v>
                </c:pt>
                <c:pt idx="32">
                  <c:v>5800</c:v>
                </c:pt>
                <c:pt idx="33">
                  <c:v>4530</c:v>
                </c:pt>
                <c:pt idx="34">
                  <c:v>3480</c:v>
                </c:pt>
              </c:numCache>
            </c:numRef>
          </c:yVal>
        </c:ser>
        <c:ser>
          <c:idx val="1"/>
          <c:order val="1"/>
          <c:tx>
            <c:v>Yield</c:v>
          </c:tx>
          <c:spPr>
            <a:ln w="28575">
              <a:noFill/>
            </a:ln>
          </c:spPr>
          <c:xVal>
            <c:numRef>
              <c:f>Sheet1!$K$4:$K$38</c:f>
              <c:numCache>
                <c:formatCode>General</c:formatCode>
                <c:ptCount val="35"/>
                <c:pt idx="0">
                  <c:v>20.2</c:v>
                </c:pt>
                <c:pt idx="1">
                  <c:v>41.4</c:v>
                </c:pt>
                <c:pt idx="2">
                  <c:v>62</c:v>
                </c:pt>
                <c:pt idx="3">
                  <c:v>81.2</c:v>
                </c:pt>
                <c:pt idx="4">
                  <c:v>61.6</c:v>
                </c:pt>
                <c:pt idx="21">
                  <c:v>70.5</c:v>
                </c:pt>
                <c:pt idx="22">
                  <c:v>119.49</c:v>
                </c:pt>
                <c:pt idx="23">
                  <c:v>167.19</c:v>
                </c:pt>
                <c:pt idx="24">
                  <c:v>205.89</c:v>
                </c:pt>
                <c:pt idx="25">
                  <c:v>131.5</c:v>
                </c:pt>
              </c:numCache>
            </c:numRef>
          </c:xVal>
          <c:yVal>
            <c:numRef>
              <c:f>Sheet1!$E$4:$E$38</c:f>
              <c:numCache>
                <c:formatCode>General</c:formatCode>
                <c:ptCount val="35"/>
                <c:pt idx="0">
                  <c:v>760</c:v>
                </c:pt>
                <c:pt idx="1">
                  <c:v>1158</c:v>
                </c:pt>
                <c:pt idx="2">
                  <c:v>1963</c:v>
                </c:pt>
                <c:pt idx="3">
                  <c:v>2539</c:v>
                </c:pt>
                <c:pt idx="4">
                  <c:v>2118</c:v>
                </c:pt>
                <c:pt idx="5">
                  <c:v>3300</c:v>
                </c:pt>
                <c:pt idx="6">
                  <c:v>3180</c:v>
                </c:pt>
                <c:pt idx="7">
                  <c:v>2520</c:v>
                </c:pt>
                <c:pt idx="8">
                  <c:v>660</c:v>
                </c:pt>
                <c:pt idx="9">
                  <c:v>2860</c:v>
                </c:pt>
                <c:pt idx="10">
                  <c:v>2730</c:v>
                </c:pt>
                <c:pt idx="11">
                  <c:v>2320</c:v>
                </c:pt>
                <c:pt idx="12">
                  <c:v>3170</c:v>
                </c:pt>
                <c:pt idx="13">
                  <c:v>2970</c:v>
                </c:pt>
                <c:pt idx="14">
                  <c:v>2740</c:v>
                </c:pt>
                <c:pt idx="15">
                  <c:v>2540</c:v>
                </c:pt>
                <c:pt idx="16">
                  <c:v>3130</c:v>
                </c:pt>
                <c:pt idx="17">
                  <c:v>3110</c:v>
                </c:pt>
                <c:pt idx="18">
                  <c:v>2770</c:v>
                </c:pt>
                <c:pt idx="19">
                  <c:v>2550</c:v>
                </c:pt>
                <c:pt idx="20">
                  <c:v>2940</c:v>
                </c:pt>
                <c:pt idx="21">
                  <c:v>2111</c:v>
                </c:pt>
                <c:pt idx="22">
                  <c:v>2831</c:v>
                </c:pt>
                <c:pt idx="23">
                  <c:v>3380</c:v>
                </c:pt>
                <c:pt idx="24">
                  <c:v>3444</c:v>
                </c:pt>
                <c:pt idx="25">
                  <c:v>2918</c:v>
                </c:pt>
                <c:pt idx="26">
                  <c:v>1950</c:v>
                </c:pt>
                <c:pt idx="27">
                  <c:v>1170</c:v>
                </c:pt>
                <c:pt idx="28">
                  <c:v>970</c:v>
                </c:pt>
                <c:pt idx="29">
                  <c:v>730</c:v>
                </c:pt>
                <c:pt idx="30">
                  <c:v>640</c:v>
                </c:pt>
                <c:pt idx="31">
                  <c:v>350</c:v>
                </c:pt>
                <c:pt idx="32">
                  <c:v>1400</c:v>
                </c:pt>
                <c:pt idx="33">
                  <c:v>610</c:v>
                </c:pt>
                <c:pt idx="34">
                  <c:v>370</c:v>
                </c:pt>
              </c:numCache>
            </c:numRef>
          </c:yVal>
        </c:ser>
        <c:axId val="114181632"/>
        <c:axId val="56877056"/>
      </c:scatterChart>
      <c:valAx>
        <c:axId val="1141816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Total</a:t>
                </a:r>
                <a:r>
                  <a:rPr lang="en-AU" baseline="0"/>
                  <a:t> Crop N (kg/ha)</a:t>
                </a:r>
                <a:endParaRPr lang="en-AU"/>
              </a:p>
            </c:rich>
          </c:tx>
          <c:layout/>
        </c:title>
        <c:numFmt formatCode="General" sourceLinked="1"/>
        <c:tickLblPos val="nextTo"/>
        <c:crossAx val="56877056"/>
        <c:crosses val="autoZero"/>
        <c:crossBetween val="midCat"/>
      </c:valAx>
      <c:valAx>
        <c:axId val="56877056"/>
        <c:scaling>
          <c:orientation val="minMax"/>
        </c:scaling>
        <c:axPos val="l"/>
        <c:majorGridlines/>
        <c:numFmt formatCode="General" sourceLinked="1"/>
        <c:tickLblPos val="nextTo"/>
        <c:crossAx val="1141816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114300</xdr:colOff>
      <xdr:row>2</xdr:row>
      <xdr:rowOff>53340</xdr:rowOff>
    </xdr:from>
    <xdr:to>
      <xdr:col>22</xdr:col>
      <xdr:colOff>464820</xdr:colOff>
      <xdr:row>23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182880</xdr:colOff>
      <xdr:row>24</xdr:row>
      <xdr:rowOff>0</xdr:rowOff>
    </xdr:from>
    <xdr:to>
      <xdr:col>22</xdr:col>
      <xdr:colOff>472440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0.53232</cdr:x>
      <cdr:y>0.054</cdr:y>
    </cdr:from>
    <cdr:to>
      <cdr:x>0.80608</cdr:x>
      <cdr:y>0.124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133600" y="205740"/>
          <a:ext cx="109728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AU" sz="1100" b="1">
              <a:solidFill>
                <a:srgbClr val="0070C0"/>
              </a:solidFill>
            </a:rPr>
            <a:t>Harvest Index = 0.4</a:t>
          </a:r>
        </a:p>
      </cdr:txBody>
    </cdr:sp>
  </cdr:relSizeAnchor>
  <cdr:relSizeAnchor xmlns:cdr="http://schemas.openxmlformats.org/drawingml/2006/chartDrawing">
    <cdr:from>
      <cdr:x>0.64449</cdr:x>
      <cdr:y>0.502</cdr:y>
    </cdr:from>
    <cdr:to>
      <cdr:x>0.91825</cdr:x>
      <cdr:y>0.572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583180" y="1912620"/>
          <a:ext cx="1097263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AU" sz="1100" b="1">
              <a:solidFill>
                <a:srgbClr val="0070C0"/>
              </a:solidFill>
            </a:rPr>
            <a:t>Harvest Index = 0.2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U38"/>
  <sheetViews>
    <sheetView tabSelected="1" topLeftCell="C3" zoomScaleNormal="100" workbookViewId="0">
      <pane ySplit="864" topLeftCell="A8" activePane="bottomLeft"/>
      <selection activeCell="D3" sqref="D3"/>
      <selection pane="bottomLeft" activeCell="L10" sqref="L10:L12"/>
    </sheetView>
  </sheetViews>
  <sheetFormatPr defaultRowHeight="14.4"/>
  <cols>
    <col min="2" max="2" width="20.33203125" bestFit="1" customWidth="1"/>
    <col min="3" max="3" width="12.109375" bestFit="1" customWidth="1"/>
    <col min="12" max="12" width="10.77734375" bestFit="1" customWidth="1"/>
    <col min="13" max="13" width="12.109375" bestFit="1" customWidth="1"/>
    <col min="14" max="14" width="11.21875" bestFit="1" customWidth="1"/>
  </cols>
  <sheetData>
    <row r="1" spans="2:21">
      <c r="S1">
        <v>0</v>
      </c>
      <c r="T1">
        <v>0</v>
      </c>
      <c r="U1">
        <v>0</v>
      </c>
    </row>
    <row r="2" spans="2:21">
      <c r="S2">
        <v>10000</v>
      </c>
      <c r="T2">
        <f>S2*0.4</f>
        <v>4000</v>
      </c>
      <c r="U2">
        <v>2000</v>
      </c>
    </row>
    <row r="3" spans="2:21">
      <c r="B3" t="s">
        <v>0</v>
      </c>
      <c r="C3" t="s">
        <v>1</v>
      </c>
      <c r="D3" t="s">
        <v>7</v>
      </c>
      <c r="E3" t="s">
        <v>8</v>
      </c>
      <c r="F3" t="s">
        <v>9</v>
      </c>
      <c r="G3" t="s">
        <v>10</v>
      </c>
      <c r="H3" t="s">
        <v>36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N3" t="s">
        <v>16</v>
      </c>
    </row>
    <row r="4" spans="2:21">
      <c r="B4" t="s">
        <v>17</v>
      </c>
      <c r="C4" t="s">
        <v>2</v>
      </c>
      <c r="D4">
        <v>1437</v>
      </c>
      <c r="E4">
        <v>760</v>
      </c>
      <c r="F4">
        <f>SUM(D4:E4)</f>
        <v>2197</v>
      </c>
      <c r="G4">
        <f>E4/F4</f>
        <v>0.34592626308602642</v>
      </c>
      <c r="I4">
        <v>15</v>
      </c>
      <c r="J4">
        <v>5.2</v>
      </c>
      <c r="K4">
        <f>SUM(I4:J4)</f>
        <v>20.2</v>
      </c>
      <c r="L4">
        <v>68.7</v>
      </c>
      <c r="M4">
        <v>76.7</v>
      </c>
      <c r="N4">
        <v>139</v>
      </c>
    </row>
    <row r="5" spans="2:21">
      <c r="C5" t="s">
        <v>3</v>
      </c>
      <c r="D5">
        <v>2012</v>
      </c>
      <c r="E5">
        <v>1158</v>
      </c>
      <c r="F5">
        <f t="shared" ref="F5:F8" si="0">SUM(D5:E5)</f>
        <v>3170</v>
      </c>
      <c r="G5">
        <f t="shared" ref="G5:G38" si="1">E5/F5</f>
        <v>0.36529968454258677</v>
      </c>
      <c r="I5">
        <v>31.7</v>
      </c>
      <c r="J5">
        <v>9.6999999999999993</v>
      </c>
      <c r="K5">
        <f t="shared" ref="K5:K8" si="2">SUM(I5:J5)</f>
        <v>41.4</v>
      </c>
      <c r="L5">
        <v>72</v>
      </c>
      <c r="M5">
        <v>81.3</v>
      </c>
      <c r="N5">
        <v>142.30000000000001</v>
      </c>
    </row>
    <row r="6" spans="2:21">
      <c r="C6" t="s">
        <v>4</v>
      </c>
      <c r="D6">
        <v>3045</v>
      </c>
      <c r="E6">
        <v>1963</v>
      </c>
      <c r="F6">
        <f t="shared" si="0"/>
        <v>5008</v>
      </c>
      <c r="G6">
        <f t="shared" si="1"/>
        <v>0.39197284345047922</v>
      </c>
      <c r="I6">
        <v>48.3</v>
      </c>
      <c r="J6">
        <v>13.7</v>
      </c>
      <c r="K6">
        <f t="shared" si="2"/>
        <v>62</v>
      </c>
      <c r="L6">
        <v>76</v>
      </c>
      <c r="M6">
        <v>85</v>
      </c>
      <c r="N6">
        <v>146.30000000000001</v>
      </c>
    </row>
    <row r="7" spans="2:21">
      <c r="C7" t="s">
        <v>5</v>
      </c>
      <c r="D7">
        <v>4355</v>
      </c>
      <c r="E7">
        <v>2539</v>
      </c>
      <c r="F7">
        <f t="shared" si="0"/>
        <v>6894</v>
      </c>
      <c r="G7">
        <f t="shared" si="1"/>
        <v>0.36829126776907456</v>
      </c>
      <c r="I7">
        <v>62.5</v>
      </c>
      <c r="J7">
        <v>18.7</v>
      </c>
      <c r="K7">
        <f t="shared" si="2"/>
        <v>81.2</v>
      </c>
      <c r="L7">
        <v>80.7</v>
      </c>
      <c r="M7">
        <v>90</v>
      </c>
      <c r="N7">
        <v>150</v>
      </c>
    </row>
    <row r="8" spans="2:21">
      <c r="C8" t="s">
        <v>6</v>
      </c>
      <c r="D8">
        <v>3059</v>
      </c>
      <c r="E8">
        <v>2118</v>
      </c>
      <c r="F8">
        <f t="shared" si="0"/>
        <v>5177</v>
      </c>
      <c r="G8">
        <f t="shared" si="1"/>
        <v>0.40911724937222327</v>
      </c>
      <c r="I8">
        <v>46.6</v>
      </c>
      <c r="J8">
        <v>15</v>
      </c>
      <c r="K8">
        <f t="shared" si="2"/>
        <v>61.6</v>
      </c>
      <c r="L8">
        <v>74</v>
      </c>
      <c r="M8">
        <v>83.3</v>
      </c>
      <c r="N8">
        <v>145</v>
      </c>
    </row>
    <row r="9" spans="2:21">
      <c r="B9" t="s">
        <v>18</v>
      </c>
      <c r="C9" t="s">
        <v>19</v>
      </c>
      <c r="D9">
        <f>F9-E9</f>
        <v>10700</v>
      </c>
      <c r="E9">
        <v>3300</v>
      </c>
      <c r="F9">
        <v>14000</v>
      </c>
      <c r="G9">
        <f t="shared" si="1"/>
        <v>0.23571428571428571</v>
      </c>
    </row>
    <row r="10" spans="2:21">
      <c r="C10" t="s">
        <v>20</v>
      </c>
      <c r="D10">
        <f t="shared" ref="D10:D24" si="3">F10-E10</f>
        <v>8020</v>
      </c>
      <c r="E10">
        <v>3180</v>
      </c>
      <c r="F10">
        <v>11200</v>
      </c>
      <c r="G10">
        <f t="shared" si="1"/>
        <v>0.28392857142857142</v>
      </c>
      <c r="L10" s="1"/>
    </row>
    <row r="11" spans="2:21">
      <c r="C11" t="s">
        <v>21</v>
      </c>
      <c r="D11">
        <f t="shared" si="3"/>
        <v>4180</v>
      </c>
      <c r="E11">
        <v>2520</v>
      </c>
      <c r="F11">
        <v>6700</v>
      </c>
      <c r="G11">
        <f t="shared" si="1"/>
        <v>0.37611940298507462</v>
      </c>
      <c r="L11" s="1"/>
    </row>
    <row r="12" spans="2:21">
      <c r="C12" t="s">
        <v>22</v>
      </c>
      <c r="D12">
        <f t="shared" si="3"/>
        <v>3840</v>
      </c>
      <c r="E12">
        <v>660</v>
      </c>
      <c r="F12">
        <v>4500</v>
      </c>
      <c r="G12">
        <f t="shared" si="1"/>
        <v>0.14666666666666667</v>
      </c>
    </row>
    <row r="13" spans="2:21">
      <c r="C13" t="s">
        <v>23</v>
      </c>
      <c r="D13">
        <f t="shared" si="3"/>
        <v>3340</v>
      </c>
      <c r="E13">
        <v>2860</v>
      </c>
      <c r="F13">
        <v>6200</v>
      </c>
      <c r="G13">
        <f t="shared" si="1"/>
        <v>0.46129032258064517</v>
      </c>
    </row>
    <row r="14" spans="2:21">
      <c r="C14" t="s">
        <v>24</v>
      </c>
      <c r="D14">
        <f t="shared" si="3"/>
        <v>5470</v>
      </c>
      <c r="E14">
        <v>2730</v>
      </c>
      <c r="F14">
        <v>8200</v>
      </c>
      <c r="G14">
        <f t="shared" si="1"/>
        <v>0.3329268292682927</v>
      </c>
    </row>
    <row r="15" spans="2:21">
      <c r="C15" t="s">
        <v>25</v>
      </c>
      <c r="D15">
        <f t="shared" si="3"/>
        <v>5680</v>
      </c>
      <c r="E15">
        <v>2320</v>
      </c>
      <c r="F15">
        <v>8000</v>
      </c>
      <c r="G15">
        <f t="shared" si="1"/>
        <v>0.28999999999999998</v>
      </c>
    </row>
    <row r="16" spans="2:21">
      <c r="C16" t="s">
        <v>26</v>
      </c>
      <c r="D16">
        <f t="shared" si="3"/>
        <v>7830</v>
      </c>
      <c r="E16">
        <v>3170</v>
      </c>
      <c r="F16">
        <v>11000</v>
      </c>
      <c r="G16">
        <f t="shared" si="1"/>
        <v>0.28818181818181821</v>
      </c>
    </row>
    <row r="17" spans="2:14">
      <c r="C17" t="s">
        <v>27</v>
      </c>
      <c r="D17">
        <f t="shared" si="3"/>
        <v>3730</v>
      </c>
      <c r="E17">
        <v>2970</v>
      </c>
      <c r="F17">
        <v>6700</v>
      </c>
      <c r="G17">
        <f t="shared" si="1"/>
        <v>0.44328358208955226</v>
      </c>
    </row>
    <row r="18" spans="2:14">
      <c r="C18" t="s">
        <v>28</v>
      </c>
      <c r="D18">
        <f t="shared" si="3"/>
        <v>6260</v>
      </c>
      <c r="E18">
        <v>2740</v>
      </c>
      <c r="F18">
        <v>9000</v>
      </c>
      <c r="G18">
        <f t="shared" si="1"/>
        <v>0.30444444444444446</v>
      </c>
    </row>
    <row r="19" spans="2:14">
      <c r="C19" t="s">
        <v>29</v>
      </c>
      <c r="D19">
        <f t="shared" si="3"/>
        <v>9460</v>
      </c>
      <c r="E19">
        <v>2540</v>
      </c>
      <c r="F19">
        <v>12000</v>
      </c>
      <c r="G19">
        <f t="shared" si="1"/>
        <v>0.21166666666666667</v>
      </c>
    </row>
    <row r="20" spans="2:14">
      <c r="C20" t="s">
        <v>30</v>
      </c>
      <c r="D20">
        <f t="shared" si="3"/>
        <v>8170</v>
      </c>
      <c r="E20">
        <v>3130</v>
      </c>
      <c r="F20">
        <v>11300</v>
      </c>
      <c r="G20">
        <f t="shared" si="1"/>
        <v>0.27699115044247785</v>
      </c>
    </row>
    <row r="21" spans="2:14">
      <c r="C21" t="s">
        <v>31</v>
      </c>
      <c r="D21">
        <f t="shared" si="3"/>
        <v>5690</v>
      </c>
      <c r="E21">
        <v>3110</v>
      </c>
      <c r="F21">
        <v>8800</v>
      </c>
      <c r="G21">
        <f t="shared" si="1"/>
        <v>0.35340909090909089</v>
      </c>
    </row>
    <row r="22" spans="2:14">
      <c r="C22" t="s">
        <v>32</v>
      </c>
      <c r="D22">
        <f t="shared" si="3"/>
        <v>7230</v>
      </c>
      <c r="E22">
        <v>2770</v>
      </c>
      <c r="F22">
        <v>10000</v>
      </c>
      <c r="G22">
        <f t="shared" si="1"/>
        <v>0.27700000000000002</v>
      </c>
    </row>
    <row r="23" spans="2:14">
      <c r="C23" t="s">
        <v>33</v>
      </c>
      <c r="D23">
        <f t="shared" si="3"/>
        <v>8950</v>
      </c>
      <c r="E23">
        <v>2550</v>
      </c>
      <c r="F23">
        <v>11500</v>
      </c>
      <c r="G23">
        <f t="shared" si="1"/>
        <v>0.22173913043478261</v>
      </c>
    </row>
    <row r="24" spans="2:14">
      <c r="C24" t="s">
        <v>34</v>
      </c>
      <c r="D24">
        <f t="shared" si="3"/>
        <v>8760</v>
      </c>
      <c r="E24">
        <v>2940</v>
      </c>
      <c r="F24">
        <v>11700</v>
      </c>
      <c r="G24">
        <f t="shared" si="1"/>
        <v>0.25128205128205128</v>
      </c>
    </row>
    <row r="25" spans="2:14">
      <c r="B25" t="s">
        <v>35</v>
      </c>
      <c r="C25" t="s">
        <v>2</v>
      </c>
      <c r="D25">
        <v>3608</v>
      </c>
      <c r="E25">
        <v>2111</v>
      </c>
      <c r="F25">
        <f>SUM(D25:E25)</f>
        <v>5719</v>
      </c>
      <c r="G25">
        <f t="shared" si="1"/>
        <v>0.36912047560762373</v>
      </c>
      <c r="H25">
        <v>0.25</v>
      </c>
      <c r="I25">
        <v>24.7</v>
      </c>
      <c r="J25">
        <v>45.8</v>
      </c>
      <c r="K25">
        <f t="shared" ref="K25:K29" si="4">SUM(I25:J25)</f>
        <v>70.5</v>
      </c>
      <c r="L25">
        <v>56.3</v>
      </c>
      <c r="N25">
        <v>85.7</v>
      </c>
    </row>
    <row r="26" spans="2:14">
      <c r="C26" t="s">
        <v>3</v>
      </c>
      <c r="D26">
        <v>5073</v>
      </c>
      <c r="E26">
        <v>2831</v>
      </c>
      <c r="F26">
        <f t="shared" ref="F26:F29" si="5">SUM(D26:E26)</f>
        <v>7904</v>
      </c>
      <c r="G26">
        <f t="shared" si="1"/>
        <v>0.35817307692307693</v>
      </c>
      <c r="H26">
        <v>0.27</v>
      </c>
      <c r="I26">
        <v>63.69</v>
      </c>
      <c r="J26">
        <v>55.8</v>
      </c>
      <c r="K26">
        <f t="shared" si="4"/>
        <v>119.49</v>
      </c>
      <c r="L26">
        <v>58</v>
      </c>
      <c r="N26">
        <v>88.3</v>
      </c>
    </row>
    <row r="27" spans="2:14">
      <c r="C27" t="s">
        <v>4</v>
      </c>
      <c r="D27">
        <v>6012</v>
      </c>
      <c r="E27">
        <v>3380</v>
      </c>
      <c r="F27">
        <f t="shared" si="5"/>
        <v>9392</v>
      </c>
      <c r="G27">
        <f t="shared" si="1"/>
        <v>0.3598807495741056</v>
      </c>
      <c r="H27">
        <v>0.31</v>
      </c>
      <c r="I27">
        <v>87.19</v>
      </c>
      <c r="J27">
        <v>80</v>
      </c>
      <c r="K27">
        <f t="shared" si="4"/>
        <v>167.19</v>
      </c>
      <c r="L27">
        <v>60.7</v>
      </c>
      <c r="N27">
        <v>91</v>
      </c>
    </row>
    <row r="28" spans="2:14">
      <c r="C28" t="s">
        <v>5</v>
      </c>
      <c r="D28">
        <v>6208</v>
      </c>
      <c r="E28">
        <v>3444</v>
      </c>
      <c r="F28">
        <f t="shared" si="5"/>
        <v>9652</v>
      </c>
      <c r="G28">
        <f t="shared" si="1"/>
        <v>0.35681723995026937</v>
      </c>
      <c r="H28">
        <v>0.35</v>
      </c>
      <c r="I28">
        <v>92.29</v>
      </c>
      <c r="J28">
        <v>113.6</v>
      </c>
      <c r="K28">
        <f t="shared" si="4"/>
        <v>205.89</v>
      </c>
      <c r="L28">
        <v>61.7</v>
      </c>
      <c r="N28">
        <v>91.7</v>
      </c>
    </row>
    <row r="29" spans="2:14">
      <c r="C29" t="s">
        <v>6</v>
      </c>
      <c r="D29">
        <v>5120</v>
      </c>
      <c r="E29">
        <v>2918</v>
      </c>
      <c r="F29">
        <f t="shared" si="5"/>
        <v>8038</v>
      </c>
      <c r="G29">
        <f t="shared" si="1"/>
        <v>0.36302562826573775</v>
      </c>
      <c r="H29">
        <v>0.28000000000000003</v>
      </c>
      <c r="I29">
        <v>70.599999999999994</v>
      </c>
      <c r="J29">
        <v>60.9</v>
      </c>
      <c r="K29">
        <f t="shared" si="4"/>
        <v>131.5</v>
      </c>
      <c r="L29">
        <v>57.3</v>
      </c>
      <c r="N29">
        <v>88.7</v>
      </c>
    </row>
    <row r="30" spans="2:14">
      <c r="B30" t="s">
        <v>37</v>
      </c>
      <c r="C30" t="s">
        <v>42</v>
      </c>
      <c r="D30">
        <f>F30-E30</f>
        <v>5670</v>
      </c>
      <c r="E30">
        <v>1950</v>
      </c>
      <c r="F30">
        <v>7620</v>
      </c>
      <c r="G30">
        <f t="shared" si="1"/>
        <v>0.25590551181102361</v>
      </c>
    </row>
    <row r="31" spans="2:14">
      <c r="C31" t="s">
        <v>43</v>
      </c>
      <c r="D31">
        <f t="shared" ref="D31:D38" si="6">F31-E31</f>
        <v>5050</v>
      </c>
      <c r="E31">
        <v>1170</v>
      </c>
      <c r="F31">
        <v>6220</v>
      </c>
      <c r="G31">
        <f t="shared" si="1"/>
        <v>0.18810289389067525</v>
      </c>
    </row>
    <row r="32" spans="2:14">
      <c r="C32" t="s">
        <v>44</v>
      </c>
      <c r="D32">
        <f t="shared" si="6"/>
        <v>4430</v>
      </c>
      <c r="E32">
        <v>970</v>
      </c>
      <c r="F32">
        <v>5400</v>
      </c>
      <c r="G32">
        <f t="shared" si="1"/>
        <v>0.17962962962962964</v>
      </c>
    </row>
    <row r="33" spans="3:7">
      <c r="C33" t="s">
        <v>45</v>
      </c>
      <c r="D33">
        <f t="shared" si="6"/>
        <v>3900</v>
      </c>
      <c r="E33">
        <v>730</v>
      </c>
      <c r="F33">
        <v>4630</v>
      </c>
      <c r="G33">
        <f t="shared" si="1"/>
        <v>0.15766738660907129</v>
      </c>
    </row>
    <row r="34" spans="3:7">
      <c r="C34" t="s">
        <v>46</v>
      </c>
      <c r="D34">
        <f t="shared" si="6"/>
        <v>3290</v>
      </c>
      <c r="E34">
        <v>640</v>
      </c>
      <c r="F34">
        <v>3930</v>
      </c>
      <c r="G34">
        <f t="shared" si="1"/>
        <v>0.16284987277353691</v>
      </c>
    </row>
    <row r="35" spans="3:7">
      <c r="C35" t="s">
        <v>38</v>
      </c>
      <c r="D35">
        <f t="shared" si="6"/>
        <v>3350</v>
      </c>
      <c r="E35">
        <v>350</v>
      </c>
      <c r="F35">
        <v>3700</v>
      </c>
      <c r="G35">
        <f t="shared" si="1"/>
        <v>9.45945945945946E-2</v>
      </c>
    </row>
    <row r="36" spans="3:7">
      <c r="C36" t="s">
        <v>39</v>
      </c>
      <c r="D36">
        <f t="shared" si="6"/>
        <v>4400</v>
      </c>
      <c r="E36">
        <v>1400</v>
      </c>
      <c r="F36">
        <v>5800</v>
      </c>
      <c r="G36">
        <f t="shared" si="1"/>
        <v>0.2413793103448276</v>
      </c>
    </row>
    <row r="37" spans="3:7">
      <c r="C37" t="s">
        <v>40</v>
      </c>
      <c r="D37">
        <f t="shared" si="6"/>
        <v>3920</v>
      </c>
      <c r="E37">
        <v>610</v>
      </c>
      <c r="F37">
        <v>4530</v>
      </c>
      <c r="G37">
        <f t="shared" si="1"/>
        <v>0.13465783664459161</v>
      </c>
    </row>
    <row r="38" spans="3:7">
      <c r="C38" t="s">
        <v>41</v>
      </c>
      <c r="D38">
        <f t="shared" si="6"/>
        <v>3110</v>
      </c>
      <c r="E38">
        <v>370</v>
      </c>
      <c r="F38">
        <v>3480</v>
      </c>
      <c r="G38">
        <f t="shared" si="1"/>
        <v>0.10632183908045977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2015-07-12T04:25:46Z</dcterms:modified>
</cp:coreProperties>
</file>