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230" yWindow="60" windowWidth="20430" windowHeight="12510"/>
  </bookViews>
  <sheets>
    <sheet name="main" sheetId="1" r:id="rId1"/>
    <sheet name="Sheet2" sheetId="2" r:id="rId2"/>
    <sheet name="Sheet3" sheetId="3" r:id="rId3"/>
    <sheet name="Sheet1" sheetId="4" r:id="rId4"/>
    <sheet name="Sheet4" sheetId="5" r:id="rId5"/>
    <sheet name="Sheet5" sheetId="6" r:id="rId6"/>
  </sheets>
  <calcPr calcId="144525" concurrentCalc="0"/>
</workbook>
</file>

<file path=xl/calcChain.xml><?xml version="1.0" encoding="utf-8"?>
<calcChain xmlns="http://schemas.openxmlformats.org/spreadsheetml/2006/main">
  <c r="AD66" i="1" l="1"/>
  <c r="AD67" i="1"/>
  <c r="AD68" i="1"/>
  <c r="AD69" i="1"/>
  <c r="AD70" i="1"/>
  <c r="AD71" i="1"/>
  <c r="AD72" i="1"/>
  <c r="AD73" i="1"/>
  <c r="AD74" i="1"/>
  <c r="AE66" i="1"/>
  <c r="AE65" i="1"/>
  <c r="AE67" i="1"/>
  <c r="Q274" i="1"/>
  <c r="S274" i="1"/>
  <c r="C274" i="1"/>
  <c r="E274" i="1"/>
  <c r="M224" i="1"/>
  <c r="S224" i="1"/>
  <c r="C224" i="1"/>
  <c r="E224" i="1"/>
  <c r="O184" i="1"/>
  <c r="S184" i="1"/>
  <c r="C184" i="1"/>
  <c r="E184" i="1"/>
  <c r="L84" i="1"/>
  <c r="S84" i="1"/>
  <c r="C84" i="1"/>
  <c r="E84" i="1"/>
  <c r="C4" i="1"/>
  <c r="E4" i="1"/>
  <c r="E15" i="1"/>
  <c r="N15" i="1"/>
  <c r="S15" i="1"/>
  <c r="C15" i="1"/>
  <c r="E16" i="1"/>
  <c r="N16" i="1"/>
  <c r="S16" i="1"/>
  <c r="C16" i="1"/>
  <c r="E17" i="1"/>
  <c r="N17" i="1"/>
  <c r="S17" i="1"/>
  <c r="C17" i="1"/>
  <c r="E18" i="1"/>
  <c r="N18" i="1"/>
  <c r="S18" i="1"/>
  <c r="C18" i="1"/>
  <c r="E19" i="1"/>
  <c r="N19" i="1"/>
  <c r="S19" i="1"/>
  <c r="C19" i="1"/>
  <c r="E20" i="1"/>
  <c r="N20" i="1"/>
  <c r="S20" i="1"/>
  <c r="C20" i="1"/>
  <c r="E21" i="1"/>
  <c r="N21" i="1"/>
  <c r="S21" i="1"/>
  <c r="C21" i="1"/>
  <c r="E22" i="1"/>
  <c r="N22" i="1"/>
  <c r="S22" i="1"/>
  <c r="C22" i="1"/>
  <c r="E23" i="1"/>
  <c r="N23" i="1"/>
  <c r="E24" i="1"/>
  <c r="N24" i="1"/>
  <c r="Q246" i="1"/>
  <c r="S246" i="1"/>
  <c r="C246" i="1"/>
  <c r="Q247" i="1"/>
  <c r="Q248" i="1"/>
  <c r="Q249" i="1"/>
  <c r="S249" i="1"/>
  <c r="C249" i="1"/>
  <c r="Q250" i="1"/>
  <c r="S250" i="1"/>
  <c r="C250" i="1"/>
  <c r="Q251" i="1"/>
  <c r="S251" i="1"/>
  <c r="C251" i="1"/>
  <c r="Q252" i="1"/>
  <c r="S252" i="1"/>
  <c r="C252" i="1"/>
  <c r="Q253" i="1"/>
  <c r="S253" i="1"/>
  <c r="C253" i="1"/>
  <c r="Q254" i="1"/>
  <c r="S254" i="1"/>
  <c r="C254" i="1"/>
  <c r="Q255" i="1"/>
  <c r="S255" i="1"/>
  <c r="C255" i="1"/>
  <c r="Q256" i="1"/>
  <c r="Q257" i="1"/>
  <c r="S257" i="1"/>
  <c r="C257" i="1"/>
  <c r="Q258" i="1"/>
  <c r="S258" i="1"/>
  <c r="C258" i="1"/>
  <c r="Q259" i="1"/>
  <c r="S259" i="1"/>
  <c r="C259" i="1"/>
  <c r="Q260" i="1"/>
  <c r="S260" i="1"/>
  <c r="C260" i="1"/>
  <c r="Q261" i="1"/>
  <c r="S261" i="1"/>
  <c r="C261" i="1"/>
  <c r="Q262" i="1"/>
  <c r="S262" i="1"/>
  <c r="C262" i="1"/>
  <c r="Q263" i="1"/>
  <c r="S263" i="1"/>
  <c r="C263" i="1"/>
  <c r="Q264" i="1"/>
  <c r="S264" i="1"/>
  <c r="C264" i="1"/>
  <c r="Q265" i="1"/>
  <c r="S265" i="1"/>
  <c r="C265" i="1"/>
  <c r="Q266" i="1"/>
  <c r="S266" i="1"/>
  <c r="C266" i="1"/>
  <c r="Q267" i="1"/>
  <c r="S267" i="1"/>
  <c r="C267" i="1"/>
  <c r="Q268" i="1"/>
  <c r="S268" i="1"/>
  <c r="C268" i="1"/>
  <c r="Q269" i="1"/>
  <c r="S269" i="1"/>
  <c r="C269" i="1"/>
  <c r="Q270" i="1"/>
  <c r="S270" i="1"/>
  <c r="C270" i="1"/>
  <c r="Q271" i="1"/>
  <c r="S271" i="1"/>
  <c r="C271" i="1"/>
  <c r="Q272" i="1"/>
  <c r="S272" i="1"/>
  <c r="C272" i="1"/>
  <c r="Q273" i="1"/>
  <c r="S273" i="1"/>
  <c r="C273" i="1"/>
  <c r="Q275" i="1"/>
  <c r="S275" i="1"/>
  <c r="C275" i="1"/>
  <c r="Q276" i="1"/>
  <c r="S276" i="1"/>
  <c r="C276" i="1"/>
  <c r="Q277" i="1"/>
  <c r="S277" i="1"/>
  <c r="C277" i="1"/>
  <c r="Q278" i="1"/>
  <c r="S278" i="1"/>
  <c r="C278" i="1"/>
  <c r="Q279" i="1"/>
  <c r="S279" i="1"/>
  <c r="C279" i="1"/>
  <c r="Q280" i="1"/>
  <c r="Q281" i="1"/>
  <c r="S281" i="1"/>
  <c r="C281" i="1"/>
  <c r="Q282" i="1"/>
  <c r="S282" i="1"/>
  <c r="C282" i="1"/>
  <c r="Q283" i="1"/>
  <c r="S283" i="1"/>
  <c r="C283" i="1"/>
  <c r="Q284" i="1"/>
  <c r="S284" i="1"/>
  <c r="C284" i="1"/>
  <c r="Q245" i="1"/>
  <c r="S245" i="1"/>
  <c r="C245" i="1"/>
  <c r="M206" i="1"/>
  <c r="S206" i="1"/>
  <c r="C206" i="1"/>
  <c r="M207" i="1"/>
  <c r="S207" i="1"/>
  <c r="C207" i="1"/>
  <c r="M208" i="1"/>
  <c r="M209" i="1"/>
  <c r="S209" i="1"/>
  <c r="C209" i="1"/>
  <c r="M210" i="1"/>
  <c r="S210" i="1"/>
  <c r="C210" i="1"/>
  <c r="M211" i="1"/>
  <c r="S211" i="1"/>
  <c r="C211" i="1"/>
  <c r="M212" i="1"/>
  <c r="S212" i="1"/>
  <c r="C212" i="1"/>
  <c r="M213" i="1"/>
  <c r="S213" i="1"/>
  <c r="C213" i="1"/>
  <c r="M214" i="1"/>
  <c r="S214" i="1"/>
  <c r="C214" i="1"/>
  <c r="M215" i="1"/>
  <c r="S215" i="1"/>
  <c r="C215" i="1"/>
  <c r="M216" i="1"/>
  <c r="S216" i="1"/>
  <c r="C216" i="1"/>
  <c r="M217" i="1"/>
  <c r="S217" i="1"/>
  <c r="C217" i="1"/>
  <c r="M218" i="1"/>
  <c r="S218" i="1"/>
  <c r="C218" i="1"/>
  <c r="M219" i="1"/>
  <c r="S219" i="1"/>
  <c r="C219" i="1"/>
  <c r="M220" i="1"/>
  <c r="S220" i="1"/>
  <c r="C220" i="1"/>
  <c r="M221" i="1"/>
  <c r="S221" i="1"/>
  <c r="C221" i="1"/>
  <c r="M222" i="1"/>
  <c r="S222" i="1"/>
  <c r="C222" i="1"/>
  <c r="M223" i="1"/>
  <c r="S223" i="1"/>
  <c r="C223" i="1"/>
  <c r="M225" i="1"/>
  <c r="S225" i="1"/>
  <c r="C225" i="1"/>
  <c r="M226" i="1"/>
  <c r="S226" i="1"/>
  <c r="C226" i="1"/>
  <c r="M227" i="1"/>
  <c r="S227" i="1"/>
  <c r="C227" i="1"/>
  <c r="M228" i="1"/>
  <c r="S228" i="1"/>
  <c r="C228" i="1"/>
  <c r="M229" i="1"/>
  <c r="S229" i="1"/>
  <c r="C229" i="1"/>
  <c r="M230" i="1"/>
  <c r="S230" i="1"/>
  <c r="C230" i="1"/>
  <c r="M231" i="1"/>
  <c r="S231" i="1"/>
  <c r="C231" i="1"/>
  <c r="M232" i="1"/>
  <c r="S232" i="1"/>
  <c r="C232" i="1"/>
  <c r="M233" i="1"/>
  <c r="M234" i="1"/>
  <c r="S234" i="1"/>
  <c r="C234" i="1"/>
  <c r="M235" i="1"/>
  <c r="S235" i="1"/>
  <c r="C235" i="1"/>
  <c r="M236" i="1"/>
  <c r="S236" i="1"/>
  <c r="C236" i="1"/>
  <c r="M237" i="1"/>
  <c r="S237" i="1"/>
  <c r="C237" i="1"/>
  <c r="M238" i="1"/>
  <c r="S238" i="1"/>
  <c r="C238" i="1"/>
  <c r="M239" i="1"/>
  <c r="S239" i="1"/>
  <c r="C239" i="1"/>
  <c r="M240" i="1"/>
  <c r="S240" i="1"/>
  <c r="C240" i="1"/>
  <c r="M241" i="1"/>
  <c r="S241" i="1"/>
  <c r="C241" i="1"/>
  <c r="M242" i="1"/>
  <c r="S242" i="1"/>
  <c r="C242" i="1"/>
  <c r="M243" i="1"/>
  <c r="S243" i="1"/>
  <c r="C243" i="1"/>
  <c r="M244" i="1"/>
  <c r="S244" i="1"/>
  <c r="C244" i="1"/>
  <c r="M205" i="1"/>
  <c r="S205" i="1"/>
  <c r="C205" i="1"/>
  <c r="O156" i="1"/>
  <c r="S24" i="1"/>
  <c r="C24" i="1"/>
  <c r="O157" i="1"/>
  <c r="S157" i="1"/>
  <c r="C157" i="1"/>
  <c r="O158" i="1"/>
  <c r="S158" i="1"/>
  <c r="C158" i="1"/>
  <c r="O159" i="1"/>
  <c r="S159" i="1"/>
  <c r="C159" i="1"/>
  <c r="O160" i="1"/>
  <c r="S160" i="1"/>
  <c r="C160" i="1"/>
  <c r="O161" i="1"/>
  <c r="S161" i="1"/>
  <c r="C161" i="1"/>
  <c r="O162" i="1"/>
  <c r="S162" i="1"/>
  <c r="C162" i="1"/>
  <c r="O163" i="1"/>
  <c r="S163" i="1"/>
  <c r="C163" i="1"/>
  <c r="O164" i="1"/>
  <c r="S164" i="1"/>
  <c r="C164" i="1"/>
  <c r="O165" i="1"/>
  <c r="S165" i="1"/>
  <c r="C165" i="1"/>
  <c r="O166" i="1"/>
  <c r="S166" i="1"/>
  <c r="C166" i="1"/>
  <c r="O167" i="1"/>
  <c r="S167" i="1"/>
  <c r="C167" i="1"/>
  <c r="O168" i="1"/>
  <c r="S168" i="1"/>
  <c r="C168" i="1"/>
  <c r="O169" i="1"/>
  <c r="S169" i="1"/>
  <c r="C169" i="1"/>
  <c r="O170" i="1"/>
  <c r="S170" i="1"/>
  <c r="C170" i="1"/>
  <c r="O171" i="1"/>
  <c r="S171" i="1"/>
  <c r="C171" i="1"/>
  <c r="O172" i="1"/>
  <c r="S172" i="1"/>
  <c r="C172" i="1"/>
  <c r="O173" i="1"/>
  <c r="S173" i="1"/>
  <c r="C173" i="1"/>
  <c r="O174" i="1"/>
  <c r="O175" i="1"/>
  <c r="S175" i="1"/>
  <c r="C175" i="1"/>
  <c r="O176" i="1"/>
  <c r="S176" i="1"/>
  <c r="C176" i="1"/>
  <c r="O177" i="1"/>
  <c r="S177" i="1"/>
  <c r="C177" i="1"/>
  <c r="O178" i="1"/>
  <c r="S178" i="1"/>
  <c r="C178" i="1"/>
  <c r="O179" i="1"/>
  <c r="S179" i="1"/>
  <c r="C179" i="1"/>
  <c r="O180" i="1"/>
  <c r="S180" i="1"/>
  <c r="C180" i="1"/>
  <c r="O181" i="1"/>
  <c r="S181" i="1"/>
  <c r="C181" i="1"/>
  <c r="O182" i="1"/>
  <c r="S182" i="1"/>
  <c r="C182" i="1"/>
  <c r="O183" i="1"/>
  <c r="O185" i="1"/>
  <c r="S185" i="1"/>
  <c r="C185" i="1"/>
  <c r="O186" i="1"/>
  <c r="S186" i="1"/>
  <c r="C186" i="1"/>
  <c r="O187" i="1"/>
  <c r="S187" i="1"/>
  <c r="C187" i="1"/>
  <c r="O188" i="1"/>
  <c r="S188" i="1"/>
  <c r="C188" i="1"/>
  <c r="O189" i="1"/>
  <c r="S189" i="1"/>
  <c r="C189" i="1"/>
  <c r="O190" i="1"/>
  <c r="O191" i="1"/>
  <c r="O192" i="1"/>
  <c r="S192" i="1"/>
  <c r="C192" i="1"/>
  <c r="O193" i="1"/>
  <c r="S193" i="1"/>
  <c r="C193" i="1"/>
  <c r="O194" i="1"/>
  <c r="S194" i="1"/>
  <c r="C194" i="1"/>
  <c r="O195" i="1"/>
  <c r="S195" i="1"/>
  <c r="C195" i="1"/>
  <c r="O196" i="1"/>
  <c r="S196" i="1"/>
  <c r="C196" i="1"/>
  <c r="O197" i="1"/>
  <c r="S197" i="1"/>
  <c r="C197" i="1"/>
  <c r="O198" i="1"/>
  <c r="O199" i="1"/>
  <c r="S199" i="1"/>
  <c r="C199" i="1"/>
  <c r="O200" i="1"/>
  <c r="S200" i="1"/>
  <c r="C200" i="1"/>
  <c r="O201" i="1"/>
  <c r="S201" i="1"/>
  <c r="C201" i="1"/>
  <c r="O202" i="1"/>
  <c r="S202" i="1"/>
  <c r="C202" i="1"/>
  <c r="O203" i="1"/>
  <c r="S203" i="1"/>
  <c r="C203" i="1"/>
  <c r="O204" i="1"/>
  <c r="S204" i="1"/>
  <c r="C204" i="1"/>
  <c r="O155" i="1"/>
  <c r="N5" i="1"/>
  <c r="N6" i="1"/>
  <c r="S6" i="1"/>
  <c r="C6" i="1"/>
  <c r="N7" i="1"/>
  <c r="S7" i="1"/>
  <c r="C7" i="1"/>
  <c r="N8" i="1"/>
  <c r="S8" i="1"/>
  <c r="C8" i="1"/>
  <c r="N9" i="1"/>
  <c r="S9" i="1"/>
  <c r="C9" i="1"/>
  <c r="N10" i="1"/>
  <c r="S10" i="1"/>
  <c r="C10" i="1"/>
  <c r="N11" i="1"/>
  <c r="S11" i="1"/>
  <c r="C11" i="1"/>
  <c r="N12" i="1"/>
  <c r="S12" i="1"/>
  <c r="C12" i="1"/>
  <c r="N13" i="1"/>
  <c r="S13" i="1"/>
  <c r="C13" i="1"/>
  <c r="N14" i="1"/>
  <c r="S14" i="1"/>
  <c r="C14" i="1"/>
  <c r="N25" i="1"/>
  <c r="S25" i="1"/>
  <c r="C25" i="1"/>
  <c r="N26" i="1"/>
  <c r="N27" i="1"/>
  <c r="S27" i="1"/>
  <c r="C27" i="1"/>
  <c r="N28" i="1"/>
  <c r="S28" i="1"/>
  <c r="C28" i="1"/>
  <c r="N29" i="1"/>
  <c r="S29" i="1"/>
  <c r="C29" i="1"/>
  <c r="N30" i="1"/>
  <c r="S30" i="1"/>
  <c r="C30" i="1"/>
  <c r="N31" i="1"/>
  <c r="S31" i="1"/>
  <c r="C31" i="1"/>
  <c r="N32" i="1"/>
  <c r="S32" i="1"/>
  <c r="C32" i="1"/>
  <c r="N33" i="1"/>
  <c r="S33" i="1"/>
  <c r="C33" i="1"/>
  <c r="N34" i="1"/>
  <c r="S34" i="1"/>
  <c r="C34" i="1"/>
  <c r="N35" i="1"/>
  <c r="S35" i="1"/>
  <c r="C35" i="1"/>
  <c r="N36" i="1"/>
  <c r="S36" i="1"/>
  <c r="C36" i="1"/>
  <c r="N37" i="1"/>
  <c r="S37" i="1"/>
  <c r="C37" i="1"/>
  <c r="N38" i="1"/>
  <c r="S38" i="1"/>
  <c r="C38" i="1"/>
  <c r="N39" i="1"/>
  <c r="S39" i="1"/>
  <c r="C39" i="1"/>
  <c r="N40" i="1"/>
  <c r="S40" i="1"/>
  <c r="C40" i="1"/>
  <c r="N41" i="1"/>
  <c r="S41" i="1"/>
  <c r="C41" i="1"/>
  <c r="N42" i="1"/>
  <c r="S42" i="1"/>
  <c r="C42" i="1"/>
  <c r="N43" i="1"/>
  <c r="S43" i="1"/>
  <c r="C43" i="1"/>
  <c r="N44" i="1"/>
  <c r="S44" i="1"/>
  <c r="C44" i="1"/>
  <c r="N45" i="1"/>
  <c r="S45" i="1"/>
  <c r="C45" i="1"/>
  <c r="N46" i="1"/>
  <c r="S46" i="1"/>
  <c r="C46" i="1"/>
  <c r="N47" i="1"/>
  <c r="S47" i="1"/>
  <c r="C47" i="1"/>
  <c r="N48" i="1"/>
  <c r="S48" i="1"/>
  <c r="C48" i="1"/>
  <c r="N49" i="1"/>
  <c r="S49" i="1"/>
  <c r="C49" i="1"/>
  <c r="N50" i="1"/>
  <c r="S50" i="1"/>
  <c r="C50" i="1"/>
  <c r="N51" i="1"/>
  <c r="S51" i="1"/>
  <c r="C51" i="1"/>
  <c r="N52" i="1"/>
  <c r="S52" i="1"/>
  <c r="C52" i="1"/>
  <c r="N53" i="1"/>
  <c r="S53" i="1"/>
  <c r="C53" i="1"/>
  <c r="N54" i="1"/>
  <c r="S54" i="1"/>
  <c r="C54" i="1"/>
  <c r="N55" i="1"/>
  <c r="S55" i="1"/>
  <c r="C55" i="1"/>
  <c r="N56" i="1"/>
  <c r="S56" i="1"/>
  <c r="C56" i="1"/>
  <c r="N57" i="1"/>
  <c r="S57" i="1"/>
  <c r="C57" i="1"/>
  <c r="N58" i="1"/>
  <c r="S58" i="1"/>
  <c r="C58" i="1"/>
  <c r="N59" i="1"/>
  <c r="S59" i="1"/>
  <c r="C59" i="1"/>
  <c r="N60" i="1"/>
  <c r="S60" i="1"/>
  <c r="C60" i="1"/>
  <c r="N61" i="1"/>
  <c r="S61" i="1"/>
  <c r="C61" i="1"/>
  <c r="N62" i="1"/>
  <c r="S62" i="1"/>
  <c r="C62" i="1"/>
  <c r="N63" i="1"/>
  <c r="S63" i="1"/>
  <c r="C63" i="1"/>
  <c r="N64" i="1"/>
  <c r="S64" i="1"/>
  <c r="C64" i="1"/>
  <c r="N65" i="1"/>
  <c r="S65" i="1"/>
  <c r="C65" i="1"/>
  <c r="N66" i="1"/>
  <c r="S66" i="1"/>
  <c r="C66" i="1"/>
  <c r="N67" i="1"/>
  <c r="S67" i="1"/>
  <c r="C67" i="1"/>
  <c r="N68" i="1"/>
  <c r="S68" i="1"/>
  <c r="C68" i="1"/>
  <c r="N69" i="1"/>
  <c r="S69" i="1"/>
  <c r="C69" i="1"/>
  <c r="N70" i="1"/>
  <c r="S70" i="1"/>
  <c r="C70" i="1"/>
  <c r="N71" i="1"/>
  <c r="S71" i="1"/>
  <c r="C71" i="1"/>
  <c r="N72" i="1"/>
  <c r="S72" i="1"/>
  <c r="C72" i="1"/>
  <c r="N73" i="1"/>
  <c r="S73" i="1"/>
  <c r="C73" i="1"/>
  <c r="N74" i="1"/>
  <c r="S74" i="1"/>
  <c r="C7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5" i="1"/>
  <c r="E276" i="1"/>
  <c r="E277" i="1"/>
  <c r="E278" i="1"/>
  <c r="E279" i="1"/>
  <c r="E280" i="1"/>
  <c r="E281" i="1"/>
  <c r="E282" i="1"/>
  <c r="E283" i="1"/>
  <c r="E284" i="1"/>
  <c r="E5" i="1"/>
  <c r="E6" i="1"/>
  <c r="E7" i="1"/>
  <c r="E8" i="1"/>
  <c r="E9" i="1"/>
  <c r="E10" i="1"/>
  <c r="E11" i="1"/>
  <c r="E12" i="1"/>
  <c r="E13" i="1"/>
  <c r="E14" i="1"/>
  <c r="E3" i="1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S26" i="1"/>
  <c r="C26" i="1"/>
  <c r="S247" i="1"/>
  <c r="C247" i="1"/>
  <c r="S248" i="1"/>
  <c r="C248" i="1"/>
  <c r="S256" i="1"/>
  <c r="C256" i="1"/>
  <c r="S280" i="1"/>
  <c r="C280" i="1"/>
  <c r="S198" i="1"/>
  <c r="C198" i="1"/>
  <c r="S208" i="1"/>
  <c r="C208" i="1"/>
  <c r="S233" i="1"/>
  <c r="C233" i="1"/>
  <c r="L75" i="1"/>
  <c r="S75" i="1"/>
  <c r="C75" i="1"/>
  <c r="L76" i="1"/>
  <c r="S76" i="1"/>
  <c r="C76" i="1"/>
  <c r="L77" i="1"/>
  <c r="S77" i="1"/>
  <c r="C77" i="1"/>
  <c r="L78" i="1"/>
  <c r="S78" i="1"/>
  <c r="C78" i="1"/>
  <c r="L79" i="1"/>
  <c r="S79" i="1"/>
  <c r="C79" i="1"/>
  <c r="L80" i="1"/>
  <c r="S80" i="1"/>
  <c r="C80" i="1"/>
  <c r="L81" i="1"/>
  <c r="S81" i="1"/>
  <c r="C81" i="1"/>
  <c r="L82" i="1"/>
  <c r="S82" i="1"/>
  <c r="C82" i="1"/>
  <c r="L83" i="1"/>
  <c r="S83" i="1"/>
  <c r="C83" i="1"/>
  <c r="L85" i="1"/>
  <c r="S85" i="1"/>
  <c r="C85" i="1"/>
  <c r="L86" i="1"/>
  <c r="S86" i="1"/>
  <c r="C86" i="1"/>
  <c r="L87" i="1"/>
  <c r="S87" i="1"/>
  <c r="C87" i="1"/>
  <c r="L88" i="1"/>
  <c r="S88" i="1"/>
  <c r="C88" i="1"/>
  <c r="L89" i="1"/>
  <c r="S89" i="1"/>
  <c r="C89" i="1"/>
  <c r="L90" i="1"/>
  <c r="S90" i="1"/>
  <c r="C90" i="1"/>
  <c r="L91" i="1"/>
  <c r="S91" i="1"/>
  <c r="C91" i="1"/>
  <c r="L92" i="1"/>
  <c r="S92" i="1"/>
  <c r="C92" i="1"/>
  <c r="L93" i="1"/>
  <c r="S93" i="1"/>
  <c r="C93" i="1"/>
  <c r="L94" i="1"/>
  <c r="S94" i="1"/>
  <c r="C94" i="1"/>
  <c r="L95" i="1"/>
  <c r="S95" i="1"/>
  <c r="C95" i="1"/>
  <c r="L96" i="1"/>
  <c r="S96" i="1"/>
  <c r="C96" i="1"/>
  <c r="L97" i="1"/>
  <c r="S97" i="1"/>
  <c r="C97" i="1"/>
  <c r="L98" i="1"/>
  <c r="S98" i="1"/>
  <c r="C98" i="1"/>
  <c r="L99" i="1"/>
  <c r="S99" i="1"/>
  <c r="C99" i="1"/>
  <c r="L100" i="1"/>
  <c r="S100" i="1"/>
  <c r="C100" i="1"/>
  <c r="L101" i="1"/>
  <c r="S101" i="1"/>
  <c r="C101" i="1"/>
  <c r="L102" i="1"/>
  <c r="S102" i="1"/>
  <c r="C102" i="1"/>
  <c r="L103" i="1"/>
  <c r="S103" i="1"/>
  <c r="C103" i="1"/>
  <c r="L104" i="1"/>
  <c r="S104" i="1"/>
  <c r="C104" i="1"/>
  <c r="L105" i="1"/>
  <c r="S105" i="1"/>
  <c r="C105" i="1"/>
  <c r="L106" i="1"/>
  <c r="S106" i="1"/>
  <c r="C106" i="1"/>
  <c r="L107" i="1"/>
  <c r="S107" i="1"/>
  <c r="C107" i="1"/>
  <c r="L108" i="1"/>
  <c r="S108" i="1"/>
  <c r="C108" i="1"/>
  <c r="L109" i="1"/>
  <c r="S109" i="1"/>
  <c r="C109" i="1"/>
  <c r="L110" i="1"/>
  <c r="S110" i="1"/>
  <c r="C110" i="1"/>
  <c r="L111" i="1"/>
  <c r="S111" i="1"/>
  <c r="C111" i="1"/>
  <c r="L112" i="1"/>
  <c r="S112" i="1"/>
  <c r="C112" i="1"/>
  <c r="L113" i="1"/>
  <c r="S113" i="1"/>
  <c r="C113" i="1"/>
  <c r="L114" i="1"/>
  <c r="S114" i="1"/>
  <c r="C114" i="1"/>
  <c r="P115" i="1"/>
  <c r="S115" i="1"/>
  <c r="P116" i="1"/>
  <c r="S116" i="1"/>
  <c r="C115" i="1"/>
  <c r="P117" i="1"/>
  <c r="S117" i="1"/>
  <c r="C116" i="1"/>
  <c r="P118" i="1"/>
  <c r="S118" i="1"/>
  <c r="C117" i="1"/>
  <c r="P119" i="1"/>
  <c r="S119" i="1"/>
  <c r="C118" i="1"/>
  <c r="P120" i="1"/>
  <c r="S120" i="1"/>
  <c r="C119" i="1"/>
  <c r="P121" i="1"/>
  <c r="S121" i="1"/>
  <c r="C120" i="1"/>
  <c r="P122" i="1"/>
  <c r="S122" i="1"/>
  <c r="C121" i="1"/>
  <c r="P123" i="1"/>
  <c r="S123" i="1"/>
  <c r="C122" i="1"/>
  <c r="P124" i="1"/>
  <c r="S124" i="1"/>
  <c r="C123" i="1"/>
  <c r="P125" i="1"/>
  <c r="S125" i="1"/>
  <c r="C124" i="1"/>
  <c r="P126" i="1"/>
  <c r="S126" i="1"/>
  <c r="C125" i="1"/>
  <c r="P127" i="1"/>
  <c r="S127" i="1"/>
  <c r="C126" i="1"/>
  <c r="P128" i="1"/>
  <c r="S128" i="1"/>
  <c r="C127" i="1"/>
  <c r="P129" i="1"/>
  <c r="S129" i="1"/>
  <c r="C128" i="1"/>
  <c r="P130" i="1"/>
  <c r="S130" i="1"/>
  <c r="C129" i="1"/>
  <c r="P131" i="1"/>
  <c r="S131" i="1"/>
  <c r="C130" i="1"/>
  <c r="P132" i="1"/>
  <c r="S132" i="1"/>
  <c r="C131" i="1"/>
  <c r="P133" i="1"/>
  <c r="S133" i="1"/>
  <c r="C132" i="1"/>
  <c r="P134" i="1"/>
  <c r="S134" i="1"/>
  <c r="C133" i="1"/>
  <c r="P135" i="1"/>
  <c r="S135" i="1"/>
  <c r="C134" i="1"/>
  <c r="P136" i="1"/>
  <c r="S136" i="1"/>
  <c r="C135" i="1"/>
  <c r="P137" i="1"/>
  <c r="S137" i="1"/>
  <c r="C136" i="1"/>
  <c r="P138" i="1"/>
  <c r="S138" i="1"/>
  <c r="C137" i="1"/>
  <c r="P139" i="1"/>
  <c r="S139" i="1"/>
  <c r="C138" i="1"/>
  <c r="P140" i="1"/>
  <c r="S140" i="1"/>
  <c r="C139" i="1"/>
  <c r="P141" i="1"/>
  <c r="S141" i="1"/>
  <c r="C140" i="1"/>
  <c r="P142" i="1"/>
  <c r="S142" i="1"/>
  <c r="C141" i="1"/>
  <c r="P143" i="1"/>
  <c r="S143" i="1"/>
  <c r="C142" i="1"/>
  <c r="P144" i="1"/>
  <c r="S144" i="1"/>
  <c r="C143" i="1"/>
  <c r="P145" i="1"/>
  <c r="S145" i="1"/>
  <c r="C144" i="1"/>
  <c r="P146" i="1"/>
  <c r="S146" i="1"/>
  <c r="C145" i="1"/>
  <c r="P147" i="1"/>
  <c r="S147" i="1"/>
  <c r="C146" i="1"/>
  <c r="P148" i="1"/>
  <c r="S148" i="1"/>
  <c r="C147" i="1"/>
  <c r="P149" i="1"/>
  <c r="S149" i="1"/>
  <c r="C148" i="1"/>
  <c r="P150" i="1"/>
  <c r="S150" i="1"/>
  <c r="C149" i="1"/>
  <c r="P151" i="1"/>
  <c r="S151" i="1"/>
  <c r="C150" i="1"/>
  <c r="P152" i="1"/>
  <c r="S152" i="1"/>
  <c r="C151" i="1"/>
  <c r="P153" i="1"/>
  <c r="S153" i="1"/>
  <c r="C152" i="1"/>
  <c r="P154" i="1"/>
  <c r="S154" i="1"/>
  <c r="C153" i="1"/>
  <c r="S155" i="1"/>
  <c r="C154" i="1"/>
  <c r="S174" i="1"/>
  <c r="C174" i="1"/>
  <c r="S183" i="1"/>
  <c r="C183" i="1"/>
  <c r="S190" i="1"/>
  <c r="C190" i="1"/>
  <c r="S191" i="1"/>
  <c r="C191" i="1"/>
  <c r="S3" i="1"/>
  <c r="C3" i="1"/>
  <c r="P122" i="4"/>
  <c r="O122" i="4"/>
  <c r="N122" i="4"/>
  <c r="M122" i="4"/>
  <c r="L122" i="4"/>
  <c r="K122" i="4"/>
  <c r="P121" i="4"/>
  <c r="O121" i="4"/>
  <c r="N121" i="4"/>
  <c r="M121" i="4"/>
  <c r="L121" i="4"/>
  <c r="K121" i="4"/>
  <c r="P120" i="4"/>
  <c r="O120" i="4"/>
  <c r="N120" i="4"/>
  <c r="M120" i="4"/>
  <c r="L120" i="4"/>
  <c r="K120" i="4"/>
  <c r="P119" i="4"/>
  <c r="O119" i="4"/>
  <c r="N119" i="4"/>
  <c r="M119" i="4"/>
  <c r="L119" i="4"/>
  <c r="K119" i="4"/>
  <c r="P118" i="4"/>
  <c r="O118" i="4"/>
  <c r="N118" i="4"/>
  <c r="M118" i="4"/>
  <c r="L118" i="4"/>
  <c r="K118" i="4"/>
  <c r="P117" i="4"/>
  <c r="O117" i="4"/>
  <c r="N117" i="4"/>
  <c r="M117" i="4"/>
  <c r="L117" i="4"/>
  <c r="K117" i="4"/>
  <c r="P116" i="4"/>
  <c r="O116" i="4"/>
  <c r="N116" i="4"/>
  <c r="M116" i="4"/>
  <c r="L116" i="4"/>
  <c r="K116" i="4"/>
  <c r="P115" i="4"/>
  <c r="O115" i="4"/>
  <c r="N115" i="4"/>
  <c r="M115" i="4"/>
  <c r="L115" i="4"/>
  <c r="K115" i="4"/>
  <c r="P114" i="4"/>
  <c r="O114" i="4"/>
  <c r="N114" i="4"/>
  <c r="M114" i="4"/>
  <c r="L114" i="4"/>
  <c r="K114" i="4"/>
  <c r="P113" i="4"/>
  <c r="O113" i="4"/>
  <c r="N113" i="4"/>
  <c r="M113" i="4"/>
  <c r="L113" i="4"/>
  <c r="K113" i="4"/>
  <c r="P112" i="4"/>
  <c r="O112" i="4"/>
  <c r="N112" i="4"/>
  <c r="M112" i="4"/>
  <c r="L112" i="4"/>
  <c r="K112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09" i="4"/>
  <c r="O109" i="4"/>
  <c r="N109" i="4"/>
  <c r="M109" i="4"/>
  <c r="L109" i="4"/>
  <c r="K109" i="4"/>
  <c r="P108" i="4"/>
  <c r="O108" i="4"/>
  <c r="N108" i="4"/>
  <c r="M108" i="4"/>
  <c r="L108" i="4"/>
  <c r="K108" i="4"/>
  <c r="P107" i="4"/>
  <c r="O107" i="4"/>
  <c r="N107" i="4"/>
  <c r="M107" i="4"/>
  <c r="L107" i="4"/>
  <c r="K107" i="4"/>
  <c r="P106" i="4"/>
  <c r="O106" i="4"/>
  <c r="N106" i="4"/>
  <c r="M106" i="4"/>
  <c r="L106" i="4"/>
  <c r="K106" i="4"/>
  <c r="P105" i="4"/>
  <c r="O105" i="4"/>
  <c r="N105" i="4"/>
  <c r="M105" i="4"/>
  <c r="L105" i="4"/>
  <c r="K105" i="4"/>
  <c r="P104" i="4"/>
  <c r="O104" i="4"/>
  <c r="N104" i="4"/>
  <c r="M104" i="4"/>
  <c r="L104" i="4"/>
  <c r="K104" i="4"/>
  <c r="P103" i="4"/>
  <c r="O103" i="4"/>
  <c r="N103" i="4"/>
  <c r="M103" i="4"/>
  <c r="L103" i="4"/>
  <c r="K103" i="4"/>
  <c r="P102" i="4"/>
  <c r="O102" i="4"/>
  <c r="N102" i="4"/>
  <c r="M102" i="4"/>
  <c r="L102" i="4"/>
  <c r="K102" i="4"/>
  <c r="P101" i="4"/>
  <c r="O101" i="4"/>
  <c r="N101" i="4"/>
  <c r="M101" i="4"/>
  <c r="L101" i="4"/>
  <c r="K101" i="4"/>
  <c r="P100" i="4"/>
  <c r="O100" i="4"/>
  <c r="N100" i="4"/>
  <c r="M100" i="4"/>
  <c r="L100" i="4"/>
  <c r="K100" i="4"/>
  <c r="P99" i="4"/>
  <c r="O99" i="4"/>
  <c r="N99" i="4"/>
  <c r="M99" i="4"/>
  <c r="L99" i="4"/>
  <c r="K99" i="4"/>
  <c r="P98" i="4"/>
  <c r="O98" i="4"/>
  <c r="N98" i="4"/>
  <c r="M98" i="4"/>
  <c r="L98" i="4"/>
  <c r="K98" i="4"/>
  <c r="P97" i="4"/>
  <c r="O97" i="4"/>
  <c r="N97" i="4"/>
  <c r="M97" i="4"/>
  <c r="L97" i="4"/>
  <c r="K97" i="4"/>
  <c r="P96" i="4"/>
  <c r="O96" i="4"/>
  <c r="N96" i="4"/>
  <c r="M96" i="4"/>
  <c r="L96" i="4"/>
  <c r="K96" i="4"/>
  <c r="P95" i="4"/>
  <c r="O95" i="4"/>
  <c r="N95" i="4"/>
  <c r="M95" i="4"/>
  <c r="L95" i="4"/>
  <c r="K95" i="4"/>
  <c r="P94" i="4"/>
  <c r="O94" i="4"/>
  <c r="N94" i="4"/>
  <c r="M94" i="4"/>
  <c r="L94" i="4"/>
  <c r="K94" i="4"/>
  <c r="P93" i="4"/>
  <c r="O93" i="4"/>
  <c r="N93" i="4"/>
  <c r="M93" i="4"/>
  <c r="L93" i="4"/>
  <c r="K93" i="4"/>
  <c r="P92" i="4"/>
  <c r="O92" i="4"/>
  <c r="N92" i="4"/>
  <c r="M92" i="4"/>
  <c r="L92" i="4"/>
  <c r="K92" i="4"/>
  <c r="P91" i="4"/>
  <c r="O91" i="4"/>
  <c r="N91" i="4"/>
  <c r="M91" i="4"/>
  <c r="L91" i="4"/>
  <c r="K91" i="4"/>
  <c r="P90" i="4"/>
  <c r="O90" i="4"/>
  <c r="N90" i="4"/>
  <c r="M90" i="4"/>
  <c r="L90" i="4"/>
  <c r="K90" i="4"/>
  <c r="P89" i="4"/>
  <c r="O89" i="4"/>
  <c r="N89" i="4"/>
  <c r="M89" i="4"/>
  <c r="L89" i="4"/>
  <c r="K89" i="4"/>
  <c r="P88" i="4"/>
  <c r="O88" i="4"/>
  <c r="N88" i="4"/>
  <c r="M88" i="4"/>
  <c r="L88" i="4"/>
  <c r="K88" i="4"/>
  <c r="P87" i="4"/>
  <c r="O87" i="4"/>
  <c r="N87" i="4"/>
  <c r="M87" i="4"/>
  <c r="L87" i="4"/>
  <c r="K87" i="4"/>
  <c r="P86" i="4"/>
  <c r="O86" i="4"/>
  <c r="N86" i="4"/>
  <c r="M86" i="4"/>
  <c r="L86" i="4"/>
  <c r="K86" i="4"/>
  <c r="P85" i="4"/>
  <c r="O85" i="4"/>
  <c r="N85" i="4"/>
  <c r="M85" i="4"/>
  <c r="L85" i="4"/>
  <c r="K85" i="4"/>
  <c r="P84" i="4"/>
  <c r="O84" i="4"/>
  <c r="N84" i="4"/>
  <c r="M84" i="4"/>
  <c r="L84" i="4"/>
  <c r="K84" i="4"/>
  <c r="P83" i="4"/>
  <c r="O83" i="4"/>
  <c r="N83" i="4"/>
  <c r="M83" i="4"/>
  <c r="L83" i="4"/>
  <c r="K83" i="4"/>
  <c r="P82" i="4"/>
  <c r="O82" i="4"/>
  <c r="N82" i="4"/>
  <c r="M82" i="4"/>
  <c r="L82" i="4"/>
  <c r="K82" i="4"/>
  <c r="P81" i="4"/>
  <c r="O81" i="4"/>
  <c r="N81" i="4"/>
  <c r="M81" i="4"/>
  <c r="L81" i="4"/>
  <c r="K81" i="4"/>
  <c r="P80" i="4"/>
  <c r="O80" i="4"/>
  <c r="N80" i="4"/>
  <c r="M80" i="4"/>
  <c r="L80" i="4"/>
  <c r="K80" i="4"/>
  <c r="P79" i="4"/>
  <c r="O79" i="4"/>
  <c r="N79" i="4"/>
  <c r="M79" i="4"/>
  <c r="L79" i="4"/>
  <c r="K79" i="4"/>
  <c r="P78" i="4"/>
  <c r="O78" i="4"/>
  <c r="N78" i="4"/>
  <c r="M78" i="4"/>
  <c r="L78" i="4"/>
  <c r="K78" i="4"/>
  <c r="P77" i="4"/>
  <c r="O77" i="4"/>
  <c r="N77" i="4"/>
  <c r="M77" i="4"/>
  <c r="L77" i="4"/>
  <c r="K77" i="4"/>
  <c r="P76" i="4"/>
  <c r="O76" i="4"/>
  <c r="N76" i="4"/>
  <c r="M76" i="4"/>
  <c r="L76" i="4"/>
  <c r="K76" i="4"/>
  <c r="P75" i="4"/>
  <c r="O75" i="4"/>
  <c r="N75" i="4"/>
  <c r="M75" i="4"/>
  <c r="L75" i="4"/>
  <c r="K75" i="4"/>
  <c r="P74" i="4"/>
  <c r="O74" i="4"/>
  <c r="N74" i="4"/>
  <c r="M74" i="4"/>
  <c r="L74" i="4"/>
  <c r="K74" i="4"/>
  <c r="P73" i="4"/>
  <c r="O73" i="4"/>
  <c r="N73" i="4"/>
  <c r="M73" i="4"/>
  <c r="L73" i="4"/>
  <c r="K73" i="4"/>
  <c r="P72" i="4"/>
  <c r="O72" i="4"/>
  <c r="N72" i="4"/>
  <c r="M72" i="4"/>
  <c r="L72" i="4"/>
  <c r="K72" i="4"/>
  <c r="P71" i="4"/>
  <c r="O71" i="4"/>
  <c r="N71" i="4"/>
  <c r="M71" i="4"/>
  <c r="L71" i="4"/>
  <c r="K71" i="4"/>
  <c r="P70" i="4"/>
  <c r="O70" i="4"/>
  <c r="N70" i="4"/>
  <c r="M70" i="4"/>
  <c r="L70" i="4"/>
  <c r="K70" i="4"/>
  <c r="P69" i="4"/>
  <c r="O69" i="4"/>
  <c r="N69" i="4"/>
  <c r="M69" i="4"/>
  <c r="L69" i="4"/>
  <c r="K69" i="4"/>
  <c r="P68" i="4"/>
  <c r="O68" i="4"/>
  <c r="N68" i="4"/>
  <c r="M68" i="4"/>
  <c r="L68" i="4"/>
  <c r="K68" i="4"/>
  <c r="P67" i="4"/>
  <c r="O67" i="4"/>
  <c r="N67" i="4"/>
  <c r="M67" i="4"/>
  <c r="L67" i="4"/>
  <c r="K67" i="4"/>
  <c r="P66" i="4"/>
  <c r="O66" i="4"/>
  <c r="N66" i="4"/>
  <c r="M66" i="4"/>
  <c r="L66" i="4"/>
  <c r="K66" i="4"/>
  <c r="P65" i="4"/>
  <c r="O65" i="4"/>
  <c r="N65" i="4"/>
  <c r="M65" i="4"/>
  <c r="L65" i="4"/>
  <c r="K65" i="4"/>
  <c r="P64" i="4"/>
  <c r="O64" i="4"/>
  <c r="N64" i="4"/>
  <c r="M64" i="4"/>
  <c r="L64" i="4"/>
  <c r="K64" i="4"/>
  <c r="P63" i="4"/>
  <c r="O63" i="4"/>
  <c r="N63" i="4"/>
  <c r="M63" i="4"/>
  <c r="L63" i="4"/>
  <c r="K63" i="4"/>
  <c r="P62" i="4"/>
  <c r="O62" i="4"/>
  <c r="N62" i="4"/>
  <c r="M62" i="4"/>
  <c r="L62" i="4"/>
  <c r="K62" i="4"/>
  <c r="P61" i="4"/>
  <c r="O61" i="4"/>
  <c r="N61" i="4"/>
  <c r="M61" i="4"/>
  <c r="L61" i="4"/>
  <c r="K61" i="4"/>
  <c r="P60" i="4"/>
  <c r="O60" i="4"/>
  <c r="N60" i="4"/>
  <c r="M60" i="4"/>
  <c r="L60" i="4"/>
  <c r="K60" i="4"/>
  <c r="P59" i="4"/>
  <c r="O59" i="4"/>
  <c r="N59" i="4"/>
  <c r="M59" i="4"/>
  <c r="L59" i="4"/>
  <c r="K59" i="4"/>
  <c r="P58" i="4"/>
  <c r="O58" i="4"/>
  <c r="N58" i="4"/>
  <c r="M58" i="4"/>
  <c r="L58" i="4"/>
  <c r="K58" i="4"/>
  <c r="P57" i="4"/>
  <c r="O57" i="4"/>
  <c r="N57" i="4"/>
  <c r="M57" i="4"/>
  <c r="L57" i="4"/>
  <c r="K57" i="4"/>
  <c r="P56" i="4"/>
  <c r="O56" i="4"/>
  <c r="N56" i="4"/>
  <c r="M56" i="4"/>
  <c r="L56" i="4"/>
  <c r="K56" i="4"/>
  <c r="P55" i="4"/>
  <c r="O55" i="4"/>
  <c r="N55" i="4"/>
  <c r="M55" i="4"/>
  <c r="L55" i="4"/>
  <c r="K55" i="4"/>
  <c r="P54" i="4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P50" i="4"/>
  <c r="O50" i="4"/>
  <c r="N50" i="4"/>
  <c r="M50" i="4"/>
  <c r="L50" i="4"/>
  <c r="K50" i="4"/>
  <c r="P49" i="4"/>
  <c r="O49" i="4"/>
  <c r="N49" i="4"/>
  <c r="M49" i="4"/>
  <c r="L49" i="4"/>
  <c r="K49" i="4"/>
  <c r="P48" i="4"/>
  <c r="O48" i="4"/>
  <c r="N48" i="4"/>
  <c r="M48" i="4"/>
  <c r="L48" i="4"/>
  <c r="K48" i="4"/>
  <c r="P47" i="4"/>
  <c r="O47" i="4"/>
  <c r="N47" i="4"/>
  <c r="M47" i="4"/>
  <c r="L47" i="4"/>
  <c r="K47" i="4"/>
  <c r="P46" i="4"/>
  <c r="O46" i="4"/>
  <c r="N46" i="4"/>
  <c r="M46" i="4"/>
  <c r="L46" i="4"/>
  <c r="K46" i="4"/>
  <c r="P45" i="4"/>
  <c r="O45" i="4"/>
  <c r="N45" i="4"/>
  <c r="M45" i="4"/>
  <c r="L45" i="4"/>
  <c r="K45" i="4"/>
  <c r="P44" i="4"/>
  <c r="O44" i="4"/>
  <c r="N44" i="4"/>
  <c r="M44" i="4"/>
  <c r="L44" i="4"/>
  <c r="K44" i="4"/>
  <c r="P43" i="4"/>
  <c r="O43" i="4"/>
  <c r="N43" i="4"/>
  <c r="M43" i="4"/>
  <c r="L43" i="4"/>
  <c r="K43" i="4"/>
  <c r="P42" i="4"/>
  <c r="O42" i="4"/>
  <c r="N42" i="4"/>
  <c r="M42" i="4"/>
  <c r="L42" i="4"/>
  <c r="K42" i="4"/>
  <c r="P41" i="4"/>
  <c r="O41" i="4"/>
  <c r="N41" i="4"/>
  <c r="M41" i="4"/>
  <c r="L41" i="4"/>
  <c r="K41" i="4"/>
  <c r="P40" i="4"/>
  <c r="O40" i="4"/>
  <c r="N40" i="4"/>
  <c r="M40" i="4"/>
  <c r="L40" i="4"/>
  <c r="K40" i="4"/>
  <c r="P39" i="4"/>
  <c r="O39" i="4"/>
  <c r="N39" i="4"/>
  <c r="M39" i="4"/>
  <c r="L39" i="4"/>
  <c r="K39" i="4"/>
  <c r="P38" i="4"/>
  <c r="O38" i="4"/>
  <c r="N38" i="4"/>
  <c r="M38" i="4"/>
  <c r="L38" i="4"/>
  <c r="K38" i="4"/>
  <c r="P37" i="4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P31" i="4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P27" i="4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21" i="4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P17" i="4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K9" i="4"/>
  <c r="P8" i="4"/>
  <c r="O8" i="4"/>
  <c r="N8" i="4"/>
  <c r="M8" i="4"/>
  <c r="L8" i="4"/>
  <c r="K8" i="4"/>
  <c r="P7" i="4"/>
  <c r="O7" i="4"/>
  <c r="N7" i="4"/>
  <c r="M7" i="4"/>
  <c r="L7" i="4"/>
  <c r="K7" i="4"/>
  <c r="P6" i="4"/>
  <c r="O6" i="4"/>
  <c r="N6" i="4"/>
  <c r="M6" i="4"/>
  <c r="L6" i="4"/>
  <c r="K6" i="4"/>
  <c r="P5" i="4"/>
  <c r="O5" i="4"/>
  <c r="N5" i="4"/>
  <c r="M5" i="4"/>
  <c r="L5" i="4"/>
  <c r="K5" i="4"/>
  <c r="P4" i="4"/>
  <c r="O4" i="4"/>
  <c r="N4" i="4"/>
  <c r="M4" i="4"/>
  <c r="L4" i="4"/>
  <c r="K4" i="4"/>
  <c r="P3" i="4"/>
  <c r="O3" i="4"/>
  <c r="N3" i="4"/>
  <c r="M3" i="4"/>
  <c r="L3" i="4"/>
  <c r="K3" i="4"/>
  <c r="S5" i="1"/>
  <c r="C5" i="1"/>
  <c r="P62" i="2"/>
  <c r="O62" i="2"/>
  <c r="N62" i="2"/>
  <c r="M62" i="2"/>
  <c r="L62" i="2"/>
  <c r="K62" i="2"/>
  <c r="P61" i="2"/>
  <c r="O61" i="2"/>
  <c r="N61" i="2"/>
  <c r="M61" i="2"/>
  <c r="L61" i="2"/>
  <c r="K61" i="2"/>
  <c r="P60" i="2"/>
  <c r="O60" i="2"/>
  <c r="N60" i="2"/>
  <c r="M60" i="2"/>
  <c r="L60" i="2"/>
  <c r="K60" i="2"/>
  <c r="P59" i="2"/>
  <c r="O59" i="2"/>
  <c r="N59" i="2"/>
  <c r="M59" i="2"/>
  <c r="L59" i="2"/>
  <c r="K59" i="2"/>
  <c r="P58" i="2"/>
  <c r="O58" i="2"/>
  <c r="N58" i="2"/>
  <c r="M58" i="2"/>
  <c r="L58" i="2"/>
  <c r="K58" i="2"/>
  <c r="P57" i="2"/>
  <c r="O57" i="2"/>
  <c r="N57" i="2"/>
  <c r="M57" i="2"/>
  <c r="L57" i="2"/>
  <c r="K57" i="2"/>
  <c r="P56" i="2"/>
  <c r="O56" i="2"/>
  <c r="N56" i="2"/>
  <c r="M56" i="2"/>
  <c r="L56" i="2"/>
  <c r="K56" i="2"/>
  <c r="P55" i="2"/>
  <c r="O55" i="2"/>
  <c r="N55" i="2"/>
  <c r="M55" i="2"/>
  <c r="L55" i="2"/>
  <c r="K55" i="2"/>
  <c r="P54" i="2"/>
  <c r="O54" i="2"/>
  <c r="N54" i="2"/>
  <c r="M54" i="2"/>
  <c r="L54" i="2"/>
  <c r="K54" i="2"/>
  <c r="P53" i="2"/>
  <c r="O53" i="2"/>
  <c r="N53" i="2"/>
  <c r="M53" i="2"/>
  <c r="L53" i="2"/>
  <c r="K53" i="2"/>
  <c r="P52" i="2"/>
  <c r="O52" i="2"/>
  <c r="N52" i="2"/>
  <c r="M52" i="2"/>
  <c r="L52" i="2"/>
  <c r="K52" i="2"/>
  <c r="P51" i="2"/>
  <c r="O51" i="2"/>
  <c r="N51" i="2"/>
  <c r="M51" i="2"/>
  <c r="L51" i="2"/>
  <c r="K51" i="2"/>
  <c r="P50" i="2"/>
  <c r="O50" i="2"/>
  <c r="N50" i="2"/>
  <c r="M50" i="2"/>
  <c r="L50" i="2"/>
  <c r="K50" i="2"/>
  <c r="P49" i="2"/>
  <c r="O49" i="2"/>
  <c r="N49" i="2"/>
  <c r="M49" i="2"/>
  <c r="L49" i="2"/>
  <c r="K49" i="2"/>
  <c r="P48" i="2"/>
  <c r="O48" i="2"/>
  <c r="N48" i="2"/>
  <c r="M48" i="2"/>
  <c r="L48" i="2"/>
  <c r="K48" i="2"/>
  <c r="P47" i="2"/>
  <c r="O47" i="2"/>
  <c r="N47" i="2"/>
  <c r="M47" i="2"/>
  <c r="L47" i="2"/>
  <c r="K47" i="2"/>
  <c r="P46" i="2"/>
  <c r="O46" i="2"/>
  <c r="N46" i="2"/>
  <c r="M46" i="2"/>
  <c r="L46" i="2"/>
  <c r="K46" i="2"/>
  <c r="P45" i="2"/>
  <c r="O45" i="2"/>
  <c r="N45" i="2"/>
  <c r="M45" i="2"/>
  <c r="L45" i="2"/>
  <c r="K45" i="2"/>
  <c r="P44" i="2"/>
  <c r="O44" i="2"/>
  <c r="N44" i="2"/>
  <c r="M44" i="2"/>
  <c r="L44" i="2"/>
  <c r="K44" i="2"/>
  <c r="P43" i="2"/>
  <c r="O43" i="2"/>
  <c r="N43" i="2"/>
  <c r="M43" i="2"/>
  <c r="L43" i="2"/>
  <c r="K43" i="2"/>
  <c r="P42" i="2"/>
  <c r="O42" i="2"/>
  <c r="N42" i="2"/>
  <c r="M42" i="2"/>
  <c r="L42" i="2"/>
  <c r="K42" i="2"/>
  <c r="P41" i="2"/>
  <c r="O41" i="2"/>
  <c r="N41" i="2"/>
  <c r="M41" i="2"/>
  <c r="L41" i="2"/>
  <c r="K41" i="2"/>
  <c r="P40" i="2"/>
  <c r="O40" i="2"/>
  <c r="N40" i="2"/>
  <c r="M40" i="2"/>
  <c r="L40" i="2"/>
  <c r="K40" i="2"/>
  <c r="P39" i="2"/>
  <c r="O39" i="2"/>
  <c r="N39" i="2"/>
  <c r="M39" i="2"/>
  <c r="L39" i="2"/>
  <c r="K39" i="2"/>
  <c r="P38" i="2"/>
  <c r="O38" i="2"/>
  <c r="N38" i="2"/>
  <c r="M38" i="2"/>
  <c r="L38" i="2"/>
  <c r="K38" i="2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P31" i="2"/>
  <c r="O31" i="2"/>
  <c r="N31" i="2"/>
  <c r="M31" i="2"/>
  <c r="L31" i="2"/>
  <c r="K31" i="2"/>
  <c r="P30" i="2"/>
  <c r="O30" i="2"/>
  <c r="N30" i="2"/>
  <c r="M30" i="2"/>
  <c r="L30" i="2"/>
  <c r="K30" i="2"/>
  <c r="P29" i="2"/>
  <c r="O29" i="2"/>
  <c r="N29" i="2"/>
  <c r="M29" i="2"/>
  <c r="L29" i="2"/>
  <c r="K29" i="2"/>
  <c r="P28" i="2"/>
  <c r="O28" i="2"/>
  <c r="N28" i="2"/>
  <c r="M28" i="2"/>
  <c r="L28" i="2"/>
  <c r="K28" i="2"/>
  <c r="P27" i="2"/>
  <c r="O27" i="2"/>
  <c r="N27" i="2"/>
  <c r="M27" i="2"/>
  <c r="L27" i="2"/>
  <c r="K27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P22" i="2"/>
  <c r="O22" i="2"/>
  <c r="N22" i="2"/>
  <c r="M22" i="2"/>
  <c r="L22" i="2"/>
  <c r="K22" i="2"/>
  <c r="P21" i="2"/>
  <c r="O21" i="2"/>
  <c r="N21" i="2"/>
  <c r="M21" i="2"/>
  <c r="L21" i="2"/>
  <c r="K21" i="2"/>
  <c r="P20" i="2"/>
  <c r="O20" i="2"/>
  <c r="N20" i="2"/>
  <c r="M20" i="2"/>
  <c r="L20" i="2"/>
  <c r="K20" i="2"/>
  <c r="P19" i="2"/>
  <c r="O19" i="2"/>
  <c r="N19" i="2"/>
  <c r="M19" i="2"/>
  <c r="L19" i="2"/>
  <c r="K19" i="2"/>
  <c r="P18" i="2"/>
  <c r="O18" i="2"/>
  <c r="N18" i="2"/>
  <c r="M18" i="2"/>
  <c r="L18" i="2"/>
  <c r="K18" i="2"/>
  <c r="P17" i="2"/>
  <c r="O17" i="2"/>
  <c r="N17" i="2"/>
  <c r="M17" i="2"/>
  <c r="L17" i="2"/>
  <c r="K17" i="2"/>
  <c r="P16" i="2"/>
  <c r="O16" i="2"/>
  <c r="N16" i="2"/>
  <c r="M16" i="2"/>
  <c r="L16" i="2"/>
  <c r="K16" i="2"/>
  <c r="P15" i="2"/>
  <c r="O15" i="2"/>
  <c r="N15" i="2"/>
  <c r="M15" i="2"/>
  <c r="L15" i="2"/>
  <c r="K15" i="2"/>
  <c r="P14" i="2"/>
  <c r="O14" i="2"/>
  <c r="N14" i="2"/>
  <c r="M14" i="2"/>
  <c r="L14" i="2"/>
  <c r="K14" i="2"/>
  <c r="P13" i="2"/>
  <c r="O13" i="2"/>
  <c r="N13" i="2"/>
  <c r="M13" i="2"/>
  <c r="L13" i="2"/>
  <c r="K13" i="2"/>
  <c r="P12" i="2"/>
  <c r="O12" i="2"/>
  <c r="N12" i="2"/>
  <c r="M12" i="2"/>
  <c r="L12" i="2"/>
  <c r="K12" i="2"/>
  <c r="P11" i="2"/>
  <c r="O11" i="2"/>
  <c r="N11" i="2"/>
  <c r="M11" i="2"/>
  <c r="L11" i="2"/>
  <c r="K11" i="2"/>
  <c r="P10" i="2"/>
  <c r="O10" i="2"/>
  <c r="N10" i="2"/>
  <c r="M10" i="2"/>
  <c r="L10" i="2"/>
  <c r="K10" i="2"/>
  <c r="P9" i="2"/>
  <c r="O9" i="2"/>
  <c r="N9" i="2"/>
  <c r="M9" i="2"/>
  <c r="L9" i="2"/>
  <c r="K9" i="2"/>
  <c r="P8" i="2"/>
  <c r="O8" i="2"/>
  <c r="N8" i="2"/>
  <c r="M8" i="2"/>
  <c r="L8" i="2"/>
  <c r="K8" i="2"/>
  <c r="P7" i="2"/>
  <c r="O7" i="2"/>
  <c r="N7" i="2"/>
  <c r="M7" i="2"/>
  <c r="L7" i="2"/>
  <c r="K7" i="2"/>
  <c r="P6" i="2"/>
  <c r="O6" i="2"/>
  <c r="N6" i="2"/>
  <c r="M6" i="2"/>
  <c r="L6" i="2"/>
  <c r="K6" i="2"/>
  <c r="P5" i="2"/>
  <c r="O5" i="2"/>
  <c r="N5" i="2"/>
  <c r="M5" i="2"/>
  <c r="L5" i="2"/>
  <c r="K5" i="2"/>
  <c r="P4" i="2"/>
  <c r="O4" i="2"/>
  <c r="N4" i="2"/>
  <c r="M4" i="2"/>
  <c r="L4" i="2"/>
  <c r="K4" i="2"/>
  <c r="P3" i="2"/>
  <c r="O3" i="2"/>
  <c r="N3" i="2"/>
  <c r="M3" i="2"/>
  <c r="L3" i="2"/>
  <c r="K3" i="2"/>
  <c r="S23" i="1"/>
  <c r="C23" i="1"/>
  <c r="C155" i="1"/>
  <c r="S156" i="1"/>
  <c r="C156" i="1"/>
  <c r="AE68" i="1"/>
  <c r="AE69" i="1"/>
  <c r="AE70" i="1"/>
  <c r="AE71" i="1"/>
  <c r="AE72" i="1"/>
  <c r="AE74" i="1"/>
  <c r="AE73" i="1"/>
</calcChain>
</file>

<file path=xl/comments1.xml><?xml version="1.0" encoding="utf-8"?>
<comments xmlns="http://schemas.openxmlformats.org/spreadsheetml/2006/main">
  <authors>
    <author>作者</author>
  </authors>
  <commentList>
    <comment ref="K1" authorId="0">
      <text>
        <r>
          <rPr>
            <sz val="9"/>
            <color indexed="81"/>
            <rFont val="宋体"/>
            <family val="3"/>
            <charset val="134"/>
          </rPr>
          <t>作者:
1武器
2衣服
3头部
4护手
5盾牌
6饰品</t>
        </r>
      </text>
    </comment>
    <comment ref="R1" authorId="0">
      <text>
        <r>
          <rPr>
            <sz val="9"/>
            <color indexed="81"/>
            <rFont val="宋体"/>
            <family val="3"/>
            <charset val="134"/>
          </rPr>
          <t>老陈:
老陈专用辅助列</t>
        </r>
      </text>
    </comment>
    <comment ref="S1" authorId="0">
      <text>
        <r>
          <rPr>
            <sz val="9"/>
            <color indexed="81"/>
            <rFont val="宋体"/>
            <family val="3"/>
            <charset val="134"/>
          </rPr>
          <t>老陈:
老陈专用辅助列</t>
        </r>
      </text>
    </comment>
  </commentList>
</comments>
</file>

<file path=xl/sharedStrings.xml><?xml version="1.0" encoding="utf-8"?>
<sst xmlns="http://schemas.openxmlformats.org/spreadsheetml/2006/main" count="484" uniqueCount="134">
  <si>
    <t>名称</t>
  </si>
  <si>
    <t>描述</t>
  </si>
  <si>
    <t>ICON</t>
  </si>
  <si>
    <t>等级</t>
  </si>
  <si>
    <t>需求等级</t>
  </si>
  <si>
    <t>是否可出售</t>
  </si>
  <si>
    <t>出售价格</t>
  </si>
  <si>
    <t>排序权值</t>
  </si>
  <si>
    <t>部位</t>
  </si>
  <si>
    <t>生命值</t>
  </si>
  <si>
    <t>气力</t>
  </si>
  <si>
    <t>攻击</t>
  </si>
  <si>
    <t>防御</t>
  </si>
  <si>
    <t>暴击</t>
  </si>
  <si>
    <t>破甲</t>
  </si>
  <si>
    <t>所需金币</t>
  </si>
  <si>
    <t>增加属性</t>
  </si>
  <si>
    <t>key</t>
  </si>
  <si>
    <t>name</t>
  </si>
  <si>
    <r>
      <rPr>
        <sz val="11"/>
        <color indexed="8"/>
        <rFont val="宋体"/>
        <family val="3"/>
        <charset val="134"/>
      </rPr>
      <t>d</t>
    </r>
    <r>
      <rPr>
        <sz val="11"/>
        <color indexed="8"/>
        <rFont val="宋体"/>
        <family val="3"/>
        <charset val="134"/>
      </rPr>
      <t>esc</t>
    </r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</si>
  <si>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con</t>
    </r>
  </si>
  <si>
    <t>level</t>
  </si>
  <si>
    <t>req</t>
  </si>
  <si>
    <t>can_sale</t>
  </si>
  <si>
    <t>price</t>
  </si>
  <si>
    <t>sort</t>
  </si>
  <si>
    <t>slot</t>
  </si>
  <si>
    <t>hp</t>
  </si>
  <si>
    <t>mp</t>
  </si>
  <si>
    <t>atk</t>
  </si>
  <si>
    <t>def</t>
  </si>
  <si>
    <t>crit</t>
  </si>
  <si>
    <t>sunder</t>
  </si>
  <si>
    <t>钢剑</t>
  </si>
  <si>
    <t>images/icon/item/101.png</t>
  </si>
  <si>
    <t>风之剑</t>
  </si>
  <si>
    <t>images/icon/item/102.png</t>
  </si>
  <si>
    <t>闪电剑</t>
  </si>
  <si>
    <t>images/icon/item/103.png</t>
  </si>
  <si>
    <t>天使剑</t>
  </si>
  <si>
    <t>images/icon/item/104.png</t>
  </si>
  <si>
    <t>烈焰剑</t>
  </si>
  <si>
    <t>images/icon/item/105.png</t>
  </si>
  <si>
    <t>日轮剑</t>
  </si>
  <si>
    <t>images/icon/item/106.png</t>
  </si>
  <si>
    <t>光辉剑</t>
  </si>
  <si>
    <t>images/icon/item/107.png</t>
  </si>
  <si>
    <t>魔龙剑</t>
  </si>
  <si>
    <t>images/icon/item/108.png</t>
  </si>
  <si>
    <t>太阳神剑</t>
  </si>
  <si>
    <t>images/icon/item/109.png</t>
  </si>
  <si>
    <t>日曜巨剑</t>
  </si>
  <si>
    <t>images/icon/item/110.png</t>
  </si>
  <si>
    <t>炎龙剑</t>
  </si>
  <si>
    <t>images/icon/item/111.png</t>
  </si>
  <si>
    <t>白银头盔</t>
  </si>
  <si>
    <t>images/icon/item/601.png</t>
  </si>
  <si>
    <t>秘银头饰</t>
  </si>
  <si>
    <t>images/icon/item/602.png</t>
  </si>
  <si>
    <t>黑龙盔</t>
  </si>
  <si>
    <t>images/icon/item/603.png</t>
  </si>
  <si>
    <t>天羽盔</t>
  </si>
  <si>
    <t>images/icon/item/604.png</t>
  </si>
  <si>
    <t>皮甲护手</t>
  </si>
  <si>
    <t>images/icon/item/401.png</t>
  </si>
  <si>
    <t>宝石护手</t>
  </si>
  <si>
    <t>images/icon/item/402.png</t>
  </si>
  <si>
    <t>翡翠护手</t>
  </si>
  <si>
    <t>images/icon/item/403.png</t>
  </si>
  <si>
    <t>黑曜石护手</t>
  </si>
  <si>
    <t>images/icon/item/404.png</t>
  </si>
  <si>
    <t>铁甲</t>
  </si>
  <si>
    <t>images/icon/item/501.png</t>
  </si>
  <si>
    <t>黑钢甲</t>
  </si>
  <si>
    <t>images/icon/item/502.png</t>
  </si>
  <si>
    <t>皇家骑士甲</t>
  </si>
  <si>
    <t>images/icon/item/503.png</t>
  </si>
  <si>
    <t>白银裙甲</t>
  </si>
  <si>
    <t>images/icon/item/504.png</t>
  </si>
  <si>
    <t>圣殿骑士甲</t>
  </si>
  <si>
    <t>images/icon/item/505.png</t>
  </si>
  <si>
    <t>白银盾</t>
  </si>
  <si>
    <t>images/icon/item/201.png</t>
  </si>
  <si>
    <t>徽章盾</t>
  </si>
  <si>
    <t>images/icon/item/202.png</t>
  </si>
  <si>
    <t>皇家骑士盾</t>
  </si>
  <si>
    <t>images/icon/item/203.png</t>
  </si>
  <si>
    <t>陨星重盾</t>
  </si>
  <si>
    <t>images/icon/item/204.png</t>
  </si>
  <si>
    <t>秘银戒指</t>
  </si>
  <si>
    <t>images/icon/item/301.png</t>
  </si>
  <si>
    <t>闪银项链</t>
  </si>
  <si>
    <t>images/icon/item/302.png</t>
  </si>
  <si>
    <t>天使戒指</t>
  </si>
  <si>
    <t>images/icon/item/303.png</t>
  </si>
  <si>
    <t>骷髅魔戒</t>
  </si>
  <si>
    <t>images/icon/item/304.png</t>
  </si>
  <si>
    <t>去小数点</t>
  </si>
  <si>
    <t>战斗力</t>
  </si>
  <si>
    <r>
      <rPr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p</t>
    </r>
  </si>
  <si>
    <r>
      <rPr>
        <sz val="12"/>
        <rFont val="宋体"/>
        <family val="3"/>
        <charset val="134"/>
      </rPr>
      <t>m</t>
    </r>
    <r>
      <rPr>
        <sz val="12"/>
        <rFont val="宋体"/>
        <family val="3"/>
        <charset val="134"/>
      </rPr>
      <t>p</t>
    </r>
  </si>
  <si>
    <t>攻击力</t>
  </si>
  <si>
    <t>防御力</t>
  </si>
  <si>
    <t>暴击值</t>
  </si>
  <si>
    <t>LV</t>
  </si>
  <si>
    <t>血量</t>
  </si>
  <si>
    <t>MP</t>
  </si>
  <si>
    <t>原始金币数据</t>
  </si>
  <si>
    <t>品阶（星）</t>
    <phoneticPr fontId="5" type="noConversion"/>
  </si>
  <si>
    <t>强化消耗金币</t>
    <phoneticPr fontId="5" type="noConversion"/>
  </si>
  <si>
    <t>所需材料1</t>
    <phoneticPr fontId="5" type="noConversion"/>
  </si>
  <si>
    <t>需求数量1</t>
    <phoneticPr fontId="5" type="noConversion"/>
  </si>
  <si>
    <t>所需材料2</t>
    <phoneticPr fontId="5" type="noConversion"/>
  </si>
  <si>
    <t>需求数量2</t>
    <phoneticPr fontId="5" type="noConversion"/>
  </si>
  <si>
    <t>所需材料3</t>
    <phoneticPr fontId="5" type="noConversion"/>
  </si>
  <si>
    <t>需求数量3</t>
    <phoneticPr fontId="5" type="noConversion"/>
  </si>
  <si>
    <t>所需材料4</t>
    <phoneticPr fontId="5" type="noConversion"/>
  </si>
  <si>
    <t>需求数量4</t>
    <phoneticPr fontId="5" type="noConversion"/>
  </si>
  <si>
    <r>
      <t>s</t>
    </r>
    <r>
      <rPr>
        <sz val="11"/>
        <color indexed="8"/>
        <rFont val="宋体"/>
        <family val="3"/>
        <charset val="134"/>
      </rPr>
      <t>tar</t>
    </r>
    <phoneticPr fontId="5" type="noConversion"/>
  </si>
  <si>
    <r>
      <t>q</t>
    </r>
    <r>
      <rPr>
        <sz val="11"/>
        <color indexed="8"/>
        <rFont val="宋体"/>
        <family val="3"/>
        <charset val="134"/>
      </rPr>
      <t>h_gold</t>
    </r>
    <phoneticPr fontId="5" type="noConversion"/>
  </si>
  <si>
    <t>qh_need_1</t>
    <phoneticPr fontId="5" type="noConversion"/>
  </si>
  <si>
    <t>qh_num_1</t>
    <phoneticPr fontId="5" type="noConversion"/>
  </si>
  <si>
    <t>qh_need_2</t>
    <phoneticPr fontId="5" type="noConversion"/>
  </si>
  <si>
    <t>qh_num_2</t>
    <phoneticPr fontId="5" type="noConversion"/>
  </si>
  <si>
    <t>qh_need_3</t>
    <phoneticPr fontId="5" type="noConversion"/>
  </si>
  <si>
    <t>qh_num_3</t>
    <phoneticPr fontId="5" type="noConversion"/>
  </si>
  <si>
    <t>qh_need_4</t>
    <phoneticPr fontId="5" type="noConversion"/>
  </si>
  <si>
    <t>qh_num_4</t>
    <phoneticPr fontId="5" type="noConversion"/>
  </si>
  <si>
    <t>NEXT</t>
    <phoneticPr fontId="5" type="noConversion"/>
  </si>
  <si>
    <t>qh_next</t>
    <phoneticPr fontId="5" type="noConversion"/>
  </si>
  <si>
    <t>白色材料</t>
    <phoneticPr fontId="5" type="noConversion"/>
  </si>
  <si>
    <t>绿色材料</t>
    <phoneticPr fontId="5" type="noConversion"/>
  </si>
  <si>
    <t>紫色材料</t>
    <phoneticPr fontId="5" type="noConversion"/>
  </si>
  <si>
    <t>橙色材料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</si>
</sst>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>
    <font>
      <sz val="11"/>
      <color indexed="8"/>
      <name val="宋体"/>
      <charset val="134"/>
    </font>
    <font>
      <sz val="12"/>
      <color indexed="22"/>
      <name val="宋体"/>
      <family val="3"/>
      <charset val="134"/>
    </font>
    <font>
      <sz val="12"/>
      <name val="宋体"/>
      <family val="3"/>
      <charset val="134"/>
    </font>
    <font>
      <sz val="9"/>
      <color indexed="63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0" fillId="0" borderId="0" xfId="0" applyAlignment="1"/>
    <xf numFmtId="0" fontId="0" fillId="2" borderId="0" xfId="0" applyFont="1" applyFill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0" xfId="0" applyFont="1" applyAlignment="1"/>
    <xf numFmtId="0" fontId="3" fillId="0" borderId="1" xfId="0" applyFont="1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Border="1" applyAlignment="1"/>
    <xf numFmtId="0" fontId="6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3" borderId="0" xfId="0" applyFill="1" applyAlignment="1"/>
    <xf numFmtId="0" fontId="0" fillId="3" borderId="0" xfId="0" applyFont="1" applyFill="1" applyAlignment="1"/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8" fillId="0" borderId="0" xfId="0" applyFont="1" applyAlignment="1">
      <alignment horizontal="center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>
      <alignment vertical="center"/>
    </xf>
    <xf numFmtId="0" fontId="8" fillId="3" borderId="0" xfId="0" applyFont="1" applyFill="1" applyAlignment="1"/>
    <xf numFmtId="0" fontId="8" fillId="0" borderId="0" xfId="0" applyFont="1" applyFill="1" applyBorder="1" applyAlignment="1">
      <alignment horizontal="center"/>
    </xf>
    <xf numFmtId="0" fontId="8" fillId="3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1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31" sqref="O31"/>
    </sheetView>
  </sheetViews>
  <sheetFormatPr defaultColWidth="8.875" defaultRowHeight="13.5"/>
  <cols>
    <col min="1" max="1" width="9" style="39" customWidth="1"/>
    <col min="2" max="2" width="12.5" style="3" customWidth="1"/>
    <col min="3" max="3" width="25.5" style="3" customWidth="1"/>
    <col min="4" max="4" width="12.5" style="3" customWidth="1"/>
    <col min="5" max="5" width="27.125" style="3" customWidth="1"/>
    <col min="6" max="6" width="6.5" style="3" customWidth="1"/>
    <col min="7" max="8" width="9" style="3" customWidth="1"/>
    <col min="9" max="9" width="8.875" style="3"/>
    <col min="10" max="10" width="9" style="3" customWidth="1"/>
    <col min="11" max="11" width="5.125" style="7" customWidth="1"/>
    <col min="12" max="12" width="7.125" style="8" customWidth="1"/>
    <col min="13" max="13" width="6.5" style="8" customWidth="1"/>
    <col min="14" max="14" width="5.125" style="8" customWidth="1"/>
    <col min="15" max="15" width="6.125" style="8" customWidth="1"/>
    <col min="16" max="16" width="5.5" style="8" customWidth="1"/>
    <col min="17" max="17" width="7.5" style="9" customWidth="1"/>
    <col min="18" max="19" width="8.875" hidden="1" customWidth="1"/>
    <col min="20" max="20" width="8.875" style="40"/>
    <col min="21" max="21" width="12.625" customWidth="1"/>
    <col min="22" max="22" width="10.5" bestFit="1" customWidth="1"/>
    <col min="23" max="23" width="10" bestFit="1" customWidth="1"/>
    <col min="24" max="24" width="10.5" bestFit="1" customWidth="1"/>
    <col min="25" max="25" width="10" bestFit="1" customWidth="1"/>
    <col min="26" max="26" width="10.5" bestFit="1" customWidth="1"/>
    <col min="27" max="27" width="10" bestFit="1" customWidth="1"/>
    <col min="28" max="28" width="10.5" bestFit="1" customWidth="1"/>
    <col min="29" max="29" width="10" bestFit="1" customWidth="1"/>
  </cols>
  <sheetData>
    <row r="1" spans="1:29">
      <c r="A1" s="37"/>
      <c r="B1" s="10" t="s">
        <v>0</v>
      </c>
      <c r="C1" s="10" t="s">
        <v>1</v>
      </c>
      <c r="D1" s="10" t="s">
        <v>108</v>
      </c>
      <c r="E1" s="10" t="s">
        <v>2</v>
      </c>
      <c r="F1" s="10" t="s">
        <v>3</v>
      </c>
      <c r="G1" s="10" t="s">
        <v>4</v>
      </c>
      <c r="H1" s="11" t="s">
        <v>5</v>
      </c>
      <c r="I1" s="10" t="s">
        <v>6</v>
      </c>
      <c r="J1" s="11" t="s">
        <v>7</v>
      </c>
      <c r="K1" s="13" t="s">
        <v>8</v>
      </c>
      <c r="L1" s="14" t="s">
        <v>9</v>
      </c>
      <c r="M1" s="15" t="s">
        <v>10</v>
      </c>
      <c r="N1" s="14" t="s">
        <v>11</v>
      </c>
      <c r="O1" s="14" t="s">
        <v>12</v>
      </c>
      <c r="P1" s="14" t="s">
        <v>13</v>
      </c>
      <c r="Q1" s="16" t="s">
        <v>14</v>
      </c>
      <c r="R1" s="14" t="s">
        <v>15</v>
      </c>
      <c r="S1" s="15" t="s">
        <v>16</v>
      </c>
      <c r="T1" s="42" t="s">
        <v>128</v>
      </c>
      <c r="U1" s="21" t="s">
        <v>109</v>
      </c>
      <c r="V1" s="22" t="s">
        <v>110</v>
      </c>
      <c r="W1" s="21" t="s">
        <v>111</v>
      </c>
      <c r="X1" s="21" t="s">
        <v>112</v>
      </c>
      <c r="Y1" s="21" t="s">
        <v>113</v>
      </c>
      <c r="Z1" s="21" t="s">
        <v>114</v>
      </c>
      <c r="AA1" s="21" t="s">
        <v>115</v>
      </c>
      <c r="AB1" s="21" t="s">
        <v>116</v>
      </c>
      <c r="AC1" s="21" t="s">
        <v>117</v>
      </c>
    </row>
    <row r="2" spans="1:29">
      <c r="A2" s="37" t="s">
        <v>17</v>
      </c>
      <c r="B2" s="10" t="s">
        <v>18</v>
      </c>
      <c r="C2" s="11" t="s">
        <v>19</v>
      </c>
      <c r="D2" s="23" t="s">
        <v>118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7" t="s">
        <v>25</v>
      </c>
      <c r="K2" s="18" t="s">
        <v>26</v>
      </c>
      <c r="L2" s="15" t="s">
        <v>27</v>
      </c>
      <c r="M2" s="15" t="s">
        <v>28</v>
      </c>
      <c r="N2" s="15" t="s">
        <v>29</v>
      </c>
      <c r="O2" s="15" t="s">
        <v>30</v>
      </c>
      <c r="P2" s="15" t="s">
        <v>31</v>
      </c>
      <c r="Q2" s="19" t="s">
        <v>32</v>
      </c>
      <c r="T2" s="42" t="s">
        <v>129</v>
      </c>
      <c r="U2" s="24" t="s">
        <v>119</v>
      </c>
      <c r="V2" s="25" t="s">
        <v>120</v>
      </c>
      <c r="W2" s="25" t="s">
        <v>121</v>
      </c>
      <c r="X2" s="25" t="s">
        <v>122</v>
      </c>
      <c r="Y2" s="25" t="s">
        <v>123</v>
      </c>
      <c r="Z2" s="25" t="s">
        <v>124</v>
      </c>
      <c r="AA2" s="25" t="s">
        <v>125</v>
      </c>
      <c r="AB2" s="25" t="s">
        <v>126</v>
      </c>
      <c r="AC2" s="25" t="s">
        <v>127</v>
      </c>
    </row>
    <row r="3" spans="1:29" ht="14.25">
      <c r="A3" s="38">
        <v>200101</v>
      </c>
      <c r="B3" s="3" t="s">
        <v>33</v>
      </c>
      <c r="C3" s="3" t="str">
        <f>"攻击力增加"&amp;S3&amp;"点"</f>
        <v>攻击力增加20点</v>
      </c>
      <c r="D3" s="3">
        <v>1</v>
      </c>
      <c r="E3" s="12" t="str">
        <f>VLOOKUP(B3,Sheet3!$L$1:$N$50,3,0)</f>
        <v>images/icon/item/101.png</v>
      </c>
      <c r="F3" s="3">
        <v>1</v>
      </c>
      <c r="G3" s="3">
        <v>1</v>
      </c>
      <c r="H3" s="3">
        <v>1</v>
      </c>
      <c r="I3" s="3">
        <v>1000</v>
      </c>
      <c r="J3" s="12">
        <v>60</v>
      </c>
      <c r="K3" s="7">
        <v>1</v>
      </c>
      <c r="N3" s="3">
        <v>20</v>
      </c>
      <c r="R3">
        <v>6750</v>
      </c>
      <c r="S3">
        <f>L3+M3+N3+O3+P3+Q3</f>
        <v>20</v>
      </c>
      <c r="T3" s="39"/>
    </row>
    <row r="4" spans="1:29" ht="14.25">
      <c r="A4" s="38">
        <v>200102</v>
      </c>
      <c r="B4" s="3" t="s">
        <v>35</v>
      </c>
      <c r="C4" s="3" t="str">
        <f>"攻击力增加"&amp;S4&amp;"点"</f>
        <v>攻击力增加22点</v>
      </c>
      <c r="D4" s="3">
        <v>10</v>
      </c>
      <c r="E4" s="12" t="str">
        <f>VLOOKUP(B4,Sheet3!$L$1:$N$50,3,0)</f>
        <v>images/icon/item/102.png</v>
      </c>
      <c r="F4" s="3">
        <v>1</v>
      </c>
      <c r="G4" s="3">
        <v>1</v>
      </c>
      <c r="H4" s="3">
        <v>1</v>
      </c>
      <c r="I4" s="3">
        <v>1000</v>
      </c>
      <c r="J4" s="12">
        <v>65</v>
      </c>
      <c r="K4" s="7">
        <v>1</v>
      </c>
      <c r="N4" s="3">
        <v>22</v>
      </c>
      <c r="S4">
        <v>22</v>
      </c>
      <c r="T4" s="39">
        <v>200103</v>
      </c>
      <c r="U4">
        <v>1</v>
      </c>
      <c r="V4" s="3">
        <v>120001</v>
      </c>
      <c r="W4" s="24">
        <v>1</v>
      </c>
    </row>
    <row r="5" spans="1:29">
      <c r="A5" s="39">
        <v>200103</v>
      </c>
      <c r="B5" s="26" t="s">
        <v>37</v>
      </c>
      <c r="C5" s="3" t="str">
        <f t="shared" ref="C5" si="0">"攻击力增加"&amp;S5&amp;"点"</f>
        <v>攻击力增加27点</v>
      </c>
      <c r="D5" s="3">
        <v>1</v>
      </c>
      <c r="E5" s="12" t="str">
        <f>VLOOKUP(B5,Sheet3!$L$1:$N$50,3,0)</f>
        <v>images/icon/item/103.png</v>
      </c>
      <c r="F5" s="3">
        <v>2</v>
      </c>
      <c r="G5" s="3">
        <v>1</v>
      </c>
      <c r="H5" s="3">
        <v>1</v>
      </c>
      <c r="I5" s="3">
        <v>1000</v>
      </c>
      <c r="J5" s="12">
        <v>70</v>
      </c>
      <c r="K5" s="7">
        <v>1</v>
      </c>
      <c r="N5" s="3">
        <f>VLOOKUP(F5,Sheet1!$A$3:$I$999,4,0)</f>
        <v>27</v>
      </c>
      <c r="R5">
        <v>13500</v>
      </c>
      <c r="S5">
        <f t="shared" ref="S5" si="1">L5+M5+N5+O5+P5+Q5</f>
        <v>27</v>
      </c>
      <c r="T5" s="39">
        <v>201003</v>
      </c>
      <c r="U5">
        <v>75</v>
      </c>
      <c r="V5" s="3">
        <v>120001</v>
      </c>
      <c r="W5" s="24">
        <v>1</v>
      </c>
    </row>
    <row r="6" spans="1:29">
      <c r="A6" s="39">
        <v>201003</v>
      </c>
      <c r="B6" s="26" t="s">
        <v>37</v>
      </c>
      <c r="C6" s="3" t="str">
        <f t="shared" ref="C6:C39" si="2">"攻击力增加"&amp;S6&amp;"点"</f>
        <v>攻击力增加30点</v>
      </c>
      <c r="D6" s="3">
        <v>2</v>
      </c>
      <c r="E6" s="12" t="str">
        <f>VLOOKUP(B6,Sheet3!$L$1:$N$50,3,0)</f>
        <v>images/icon/item/103.png</v>
      </c>
      <c r="F6" s="3">
        <v>3</v>
      </c>
      <c r="G6" s="3">
        <v>1</v>
      </c>
      <c r="H6" s="3">
        <v>1</v>
      </c>
      <c r="I6" s="3">
        <v>1000</v>
      </c>
      <c r="J6" s="12">
        <v>80</v>
      </c>
      <c r="K6" s="7">
        <v>1</v>
      </c>
      <c r="N6" s="3">
        <f>VLOOKUP(F6,Sheet1!$A$3:$I$999,4,0)</f>
        <v>30</v>
      </c>
      <c r="R6">
        <v>27000</v>
      </c>
      <c r="S6">
        <f t="shared" ref="S6:S39" si="3">L6+M6+N6+O6+P6+Q6</f>
        <v>30</v>
      </c>
      <c r="T6" s="39">
        <v>201004</v>
      </c>
      <c r="U6">
        <v>80</v>
      </c>
      <c r="V6" s="3">
        <v>120001</v>
      </c>
      <c r="W6" s="24">
        <v>2</v>
      </c>
    </row>
    <row r="7" spans="1:29">
      <c r="A7" s="39">
        <v>201004</v>
      </c>
      <c r="B7" s="26" t="s">
        <v>37</v>
      </c>
      <c r="C7" s="3" t="str">
        <f t="shared" si="2"/>
        <v>攻击力增加33点</v>
      </c>
      <c r="D7" s="3">
        <v>3</v>
      </c>
      <c r="E7" s="12" t="str">
        <f>VLOOKUP(B7,Sheet3!$L$1:$N$50,3,0)</f>
        <v>images/icon/item/103.png</v>
      </c>
      <c r="F7" s="3">
        <v>4</v>
      </c>
      <c r="G7" s="3">
        <v>1</v>
      </c>
      <c r="H7" s="3">
        <v>1</v>
      </c>
      <c r="I7" s="3">
        <v>1000</v>
      </c>
      <c r="J7" s="12">
        <v>90</v>
      </c>
      <c r="K7" s="7">
        <v>1</v>
      </c>
      <c r="N7" s="3">
        <f>VLOOKUP(F7,Sheet1!$A$3:$I$999,4,0)</f>
        <v>33</v>
      </c>
      <c r="R7">
        <v>40500</v>
      </c>
      <c r="S7">
        <f t="shared" si="3"/>
        <v>33</v>
      </c>
      <c r="T7" s="39">
        <v>201005</v>
      </c>
      <c r="U7">
        <v>85</v>
      </c>
      <c r="V7" s="3">
        <v>120001</v>
      </c>
      <c r="W7" s="24">
        <v>3</v>
      </c>
    </row>
    <row r="8" spans="1:29">
      <c r="A8" s="39">
        <v>201005</v>
      </c>
      <c r="B8" s="26" t="s">
        <v>37</v>
      </c>
      <c r="C8" s="3" t="str">
        <f t="shared" si="2"/>
        <v>攻击力增加36点</v>
      </c>
      <c r="D8" s="3">
        <v>4</v>
      </c>
      <c r="E8" s="12" t="str">
        <f>VLOOKUP(B8,Sheet3!$L$1:$N$50,3,0)</f>
        <v>images/icon/item/103.png</v>
      </c>
      <c r="F8" s="3">
        <v>5</v>
      </c>
      <c r="G8" s="3">
        <v>1</v>
      </c>
      <c r="H8" s="3">
        <v>1</v>
      </c>
      <c r="I8" s="3">
        <v>1000</v>
      </c>
      <c r="J8" s="12">
        <v>100</v>
      </c>
      <c r="K8" s="7">
        <v>1</v>
      </c>
      <c r="N8" s="3">
        <f>VLOOKUP(F8,Sheet1!$A$3:$I$999,4,0)</f>
        <v>36</v>
      </c>
      <c r="R8">
        <v>54000</v>
      </c>
      <c r="S8">
        <f t="shared" si="3"/>
        <v>36</v>
      </c>
      <c r="T8" s="39">
        <v>201006</v>
      </c>
      <c r="U8">
        <v>90</v>
      </c>
      <c r="V8" s="3">
        <v>120001</v>
      </c>
      <c r="W8" s="24">
        <v>4</v>
      </c>
    </row>
    <row r="9" spans="1:29">
      <c r="A9" s="39">
        <v>201006</v>
      </c>
      <c r="B9" s="26" t="s">
        <v>37</v>
      </c>
      <c r="C9" s="3" t="str">
        <f t="shared" si="2"/>
        <v>攻击力增加40点</v>
      </c>
      <c r="D9" s="3">
        <v>5</v>
      </c>
      <c r="E9" s="12" t="str">
        <f>VLOOKUP(B9,Sheet3!$L$1:$N$50,3,0)</f>
        <v>images/icon/item/103.png</v>
      </c>
      <c r="F9" s="3">
        <v>6</v>
      </c>
      <c r="G9" s="3">
        <v>1</v>
      </c>
      <c r="H9" s="3">
        <v>1</v>
      </c>
      <c r="I9" s="3">
        <v>1000</v>
      </c>
      <c r="J9" s="12">
        <v>110</v>
      </c>
      <c r="K9" s="7">
        <v>1</v>
      </c>
      <c r="N9" s="3">
        <f>VLOOKUP(F9,Sheet1!$A$3:$I$999,4,0)</f>
        <v>40</v>
      </c>
      <c r="R9">
        <v>67500</v>
      </c>
      <c r="S9">
        <f t="shared" si="3"/>
        <v>40</v>
      </c>
      <c r="T9" s="39">
        <v>201007</v>
      </c>
      <c r="U9">
        <v>95</v>
      </c>
      <c r="V9" s="3">
        <v>120001</v>
      </c>
      <c r="W9" s="24">
        <v>5</v>
      </c>
    </row>
    <row r="10" spans="1:29">
      <c r="A10" s="39">
        <v>201007</v>
      </c>
      <c r="B10" s="26" t="s">
        <v>37</v>
      </c>
      <c r="C10" s="3" t="str">
        <f t="shared" si="2"/>
        <v>攻击力增加44点</v>
      </c>
      <c r="D10" s="3">
        <v>6</v>
      </c>
      <c r="E10" s="12" t="str">
        <f>VLOOKUP(B10,Sheet3!$L$1:$N$50,3,0)</f>
        <v>images/icon/item/103.png</v>
      </c>
      <c r="F10" s="3">
        <v>7</v>
      </c>
      <c r="G10" s="3">
        <v>1</v>
      </c>
      <c r="H10" s="3">
        <v>1</v>
      </c>
      <c r="I10" s="3">
        <v>1000</v>
      </c>
      <c r="J10" s="12">
        <v>120</v>
      </c>
      <c r="K10" s="7">
        <v>1</v>
      </c>
      <c r="N10" s="3">
        <f>VLOOKUP(F10,Sheet1!$A$3:$I$999,4,0)</f>
        <v>44</v>
      </c>
      <c r="R10">
        <v>81000</v>
      </c>
      <c r="S10">
        <f t="shared" si="3"/>
        <v>44</v>
      </c>
      <c r="T10" s="39">
        <v>201008</v>
      </c>
      <c r="U10">
        <v>105</v>
      </c>
      <c r="V10" s="3">
        <v>120001</v>
      </c>
      <c r="W10" s="24">
        <v>6</v>
      </c>
    </row>
    <row r="11" spans="1:29">
      <c r="A11" s="39">
        <v>201008</v>
      </c>
      <c r="B11" s="26" t="s">
        <v>37</v>
      </c>
      <c r="C11" s="3" t="str">
        <f t="shared" si="2"/>
        <v>攻击力增加48点</v>
      </c>
      <c r="D11" s="3">
        <v>7</v>
      </c>
      <c r="E11" s="12" t="str">
        <f>VLOOKUP(B11,Sheet3!$L$1:$N$50,3,0)</f>
        <v>images/icon/item/103.png</v>
      </c>
      <c r="F11" s="3">
        <v>8</v>
      </c>
      <c r="G11" s="3">
        <v>1</v>
      </c>
      <c r="H11" s="3">
        <v>1</v>
      </c>
      <c r="I11" s="3">
        <v>1000</v>
      </c>
      <c r="J11" s="12">
        <v>130</v>
      </c>
      <c r="K11" s="7">
        <v>1</v>
      </c>
      <c r="N11" s="3">
        <f>VLOOKUP(F11,Sheet1!$A$3:$I$999,4,0)</f>
        <v>48</v>
      </c>
      <c r="R11">
        <v>94500</v>
      </c>
      <c r="S11">
        <f t="shared" si="3"/>
        <v>48</v>
      </c>
      <c r="T11" s="39">
        <v>201009</v>
      </c>
      <c r="U11">
        <v>115</v>
      </c>
      <c r="V11" s="3">
        <v>120001</v>
      </c>
      <c r="W11" s="24">
        <v>8</v>
      </c>
    </row>
    <row r="12" spans="1:29">
      <c r="A12" s="39">
        <v>201009</v>
      </c>
      <c r="B12" s="26" t="s">
        <v>37</v>
      </c>
      <c r="C12" s="3" t="str">
        <f t="shared" si="2"/>
        <v>攻击力增加53点</v>
      </c>
      <c r="D12" s="3">
        <v>8</v>
      </c>
      <c r="E12" s="12" t="str">
        <f>VLOOKUP(B12,Sheet3!$L$1:$N$50,3,0)</f>
        <v>images/icon/item/103.png</v>
      </c>
      <c r="F12" s="3">
        <v>9</v>
      </c>
      <c r="G12" s="3">
        <v>1</v>
      </c>
      <c r="H12" s="3">
        <v>1</v>
      </c>
      <c r="I12" s="3">
        <v>1000</v>
      </c>
      <c r="J12" s="12">
        <v>140</v>
      </c>
      <c r="K12" s="7">
        <v>1</v>
      </c>
      <c r="N12" s="3">
        <f>VLOOKUP(F12,Sheet1!$A$3:$I$999,4,0)</f>
        <v>53</v>
      </c>
      <c r="R12">
        <v>108000</v>
      </c>
      <c r="S12">
        <f t="shared" si="3"/>
        <v>53</v>
      </c>
      <c r="T12" s="39">
        <v>201010</v>
      </c>
      <c r="U12">
        <v>125</v>
      </c>
      <c r="V12" s="3">
        <v>120001</v>
      </c>
      <c r="W12" s="24">
        <v>10</v>
      </c>
    </row>
    <row r="13" spans="1:29">
      <c r="A13" s="39">
        <v>201010</v>
      </c>
      <c r="B13" s="26" t="s">
        <v>37</v>
      </c>
      <c r="C13" s="3" t="str">
        <f t="shared" si="2"/>
        <v>攻击力增加58点</v>
      </c>
      <c r="D13" s="3">
        <v>9</v>
      </c>
      <c r="E13" s="12" t="str">
        <f>VLOOKUP(B13,Sheet3!$L$1:$N$50,3,0)</f>
        <v>images/icon/item/103.png</v>
      </c>
      <c r="F13" s="3">
        <v>10</v>
      </c>
      <c r="G13" s="3">
        <v>1</v>
      </c>
      <c r="H13" s="3">
        <v>1</v>
      </c>
      <c r="I13" s="3">
        <v>1000</v>
      </c>
      <c r="J13" s="12">
        <v>150</v>
      </c>
      <c r="K13" s="7">
        <v>1</v>
      </c>
      <c r="N13" s="3">
        <f>VLOOKUP(F13,Sheet1!$A$3:$I$999,4,0)</f>
        <v>58</v>
      </c>
      <c r="R13">
        <v>121500</v>
      </c>
      <c r="S13">
        <f t="shared" si="3"/>
        <v>58</v>
      </c>
      <c r="T13" s="39">
        <v>201011</v>
      </c>
      <c r="U13">
        <v>135</v>
      </c>
      <c r="V13" s="3">
        <v>120001</v>
      </c>
      <c r="W13" s="24">
        <v>12</v>
      </c>
    </row>
    <row r="14" spans="1:29">
      <c r="A14" s="39">
        <v>201011</v>
      </c>
      <c r="B14" s="26" t="s">
        <v>37</v>
      </c>
      <c r="C14" s="3" t="str">
        <f t="shared" si="2"/>
        <v>攻击力增加64点</v>
      </c>
      <c r="D14" s="3">
        <v>10</v>
      </c>
      <c r="E14" s="12" t="str">
        <f>VLOOKUP(B14,Sheet3!$L$1:$N$50,3,0)</f>
        <v>images/icon/item/103.png</v>
      </c>
      <c r="F14" s="3">
        <v>11</v>
      </c>
      <c r="G14" s="3">
        <v>1</v>
      </c>
      <c r="H14" s="3">
        <v>1</v>
      </c>
      <c r="I14" s="3">
        <v>1000</v>
      </c>
      <c r="J14" s="12">
        <v>160</v>
      </c>
      <c r="K14" s="7">
        <v>1</v>
      </c>
      <c r="N14" s="3">
        <f>VLOOKUP(F14,Sheet1!$A$3:$I$999,4,0)</f>
        <v>64</v>
      </c>
      <c r="R14">
        <v>135000</v>
      </c>
      <c r="S14">
        <f t="shared" si="3"/>
        <v>64</v>
      </c>
      <c r="T14" s="39">
        <v>200105</v>
      </c>
      <c r="U14">
        <v>145</v>
      </c>
      <c r="V14" s="3">
        <v>120001</v>
      </c>
      <c r="W14" s="24">
        <v>15</v>
      </c>
    </row>
    <row r="15" spans="1:29">
      <c r="A15" s="39">
        <v>200105</v>
      </c>
      <c r="B15" s="26" t="s">
        <v>41</v>
      </c>
      <c r="C15" s="3" t="str">
        <f t="shared" si="2"/>
        <v>攻击力增加71点</v>
      </c>
      <c r="D15" s="3">
        <v>1</v>
      </c>
      <c r="E15" s="12" t="str">
        <f>VLOOKUP(B15,Sheet3!$L$1:$N$50,3,0)</f>
        <v>images/icon/item/105.png</v>
      </c>
      <c r="F15" s="3">
        <v>12</v>
      </c>
      <c r="G15" s="3">
        <v>1</v>
      </c>
      <c r="H15" s="3">
        <v>1</v>
      </c>
      <c r="I15" s="3">
        <v>1000</v>
      </c>
      <c r="J15" s="12">
        <v>170</v>
      </c>
      <c r="K15" s="7">
        <v>1</v>
      </c>
      <c r="L15" s="3"/>
      <c r="N15" s="3">
        <f>VLOOKUP(F15,Sheet1!$A$3:$I$999,4,0)</f>
        <v>71</v>
      </c>
      <c r="R15">
        <v>4500</v>
      </c>
      <c r="S15">
        <f t="shared" si="3"/>
        <v>71</v>
      </c>
      <c r="T15" s="39">
        <v>201102</v>
      </c>
      <c r="U15">
        <v>160</v>
      </c>
      <c r="V15" s="3">
        <v>120001</v>
      </c>
      <c r="W15" s="24">
        <v>18</v>
      </c>
      <c r="X15" s="3">
        <v>120002</v>
      </c>
      <c r="Y15">
        <v>1</v>
      </c>
    </row>
    <row r="16" spans="1:29">
      <c r="A16" s="39">
        <v>201102</v>
      </c>
      <c r="B16" s="26" t="s">
        <v>41</v>
      </c>
      <c r="C16" s="3" t="str">
        <f t="shared" si="2"/>
        <v>攻击力增加78点</v>
      </c>
      <c r="D16" s="3">
        <v>2</v>
      </c>
      <c r="E16" s="12" t="str">
        <f>VLOOKUP(B16,Sheet3!$L$1:$N$50,3,0)</f>
        <v>images/icon/item/105.png</v>
      </c>
      <c r="F16" s="3">
        <v>13</v>
      </c>
      <c r="G16" s="3">
        <v>1</v>
      </c>
      <c r="H16" s="3">
        <v>1</v>
      </c>
      <c r="I16" s="3">
        <v>1000</v>
      </c>
      <c r="J16" s="12">
        <v>180</v>
      </c>
      <c r="K16" s="7">
        <v>1</v>
      </c>
      <c r="L16" s="3"/>
      <c r="N16" s="3">
        <f>VLOOKUP(F16,Sheet1!$A$3:$I$999,4,0)</f>
        <v>78</v>
      </c>
      <c r="R16">
        <v>9000</v>
      </c>
      <c r="S16">
        <f t="shared" si="3"/>
        <v>78</v>
      </c>
      <c r="T16" s="39">
        <v>201103</v>
      </c>
      <c r="U16">
        <v>175</v>
      </c>
      <c r="V16" s="3">
        <v>120001</v>
      </c>
      <c r="W16" s="24">
        <v>22</v>
      </c>
      <c r="X16" s="3">
        <v>120002</v>
      </c>
      <c r="Y16">
        <v>2</v>
      </c>
    </row>
    <row r="17" spans="1:25">
      <c r="A17" s="39">
        <v>201103</v>
      </c>
      <c r="B17" s="26" t="s">
        <v>41</v>
      </c>
      <c r="C17" s="3" t="str">
        <f t="shared" si="2"/>
        <v>攻击力增加86点</v>
      </c>
      <c r="D17" s="3">
        <v>3</v>
      </c>
      <c r="E17" s="12" t="str">
        <f>VLOOKUP(B17,Sheet3!$L$1:$N$50,3,0)</f>
        <v>images/icon/item/105.png</v>
      </c>
      <c r="F17" s="3">
        <v>14</v>
      </c>
      <c r="G17" s="3">
        <v>1</v>
      </c>
      <c r="H17" s="3">
        <v>1</v>
      </c>
      <c r="I17" s="3">
        <v>1000</v>
      </c>
      <c r="J17" s="12">
        <v>190</v>
      </c>
      <c r="K17" s="7">
        <v>1</v>
      </c>
      <c r="L17" s="3"/>
      <c r="N17" s="3">
        <f>VLOOKUP(F17,Sheet1!$A$3:$I$999,4,0)</f>
        <v>86</v>
      </c>
      <c r="R17">
        <v>27000</v>
      </c>
      <c r="S17">
        <f t="shared" si="3"/>
        <v>86</v>
      </c>
      <c r="T17" s="39">
        <v>201104</v>
      </c>
      <c r="U17">
        <v>190</v>
      </c>
      <c r="V17" s="3">
        <v>120001</v>
      </c>
      <c r="W17" s="24">
        <v>26</v>
      </c>
      <c r="X17" s="3">
        <v>120002</v>
      </c>
      <c r="Y17">
        <v>3</v>
      </c>
    </row>
    <row r="18" spans="1:25">
      <c r="A18" s="39">
        <v>201104</v>
      </c>
      <c r="B18" s="26" t="s">
        <v>41</v>
      </c>
      <c r="C18" s="3" t="str">
        <f t="shared" si="2"/>
        <v>攻击力增加94点</v>
      </c>
      <c r="D18" s="3">
        <v>4</v>
      </c>
      <c r="E18" s="12" t="str">
        <f>VLOOKUP(B18,Sheet3!$L$1:$N$50,3,0)</f>
        <v>images/icon/item/105.png</v>
      </c>
      <c r="F18" s="3">
        <v>15</v>
      </c>
      <c r="G18" s="3">
        <v>1</v>
      </c>
      <c r="H18" s="3">
        <v>1</v>
      </c>
      <c r="I18" s="3">
        <v>1000</v>
      </c>
      <c r="J18" s="12">
        <v>200</v>
      </c>
      <c r="K18" s="7">
        <v>1</v>
      </c>
      <c r="L18" s="3"/>
      <c r="N18" s="3">
        <f>VLOOKUP(F18,Sheet1!$A$3:$I$999,4,0)</f>
        <v>94</v>
      </c>
      <c r="R18">
        <v>81000</v>
      </c>
      <c r="S18">
        <f t="shared" si="3"/>
        <v>94</v>
      </c>
      <c r="T18" s="39">
        <v>201105</v>
      </c>
      <c r="U18">
        <v>210</v>
      </c>
      <c r="V18" s="3">
        <v>120001</v>
      </c>
      <c r="W18" s="24">
        <v>30</v>
      </c>
      <c r="X18" s="3">
        <v>120002</v>
      </c>
      <c r="Y18">
        <v>4</v>
      </c>
    </row>
    <row r="19" spans="1:25">
      <c r="A19" s="39">
        <v>201105</v>
      </c>
      <c r="B19" s="26" t="s">
        <v>41</v>
      </c>
      <c r="C19" s="3" t="str">
        <f t="shared" si="2"/>
        <v>攻击力增加104点</v>
      </c>
      <c r="D19" s="3">
        <v>5</v>
      </c>
      <c r="E19" s="12" t="str">
        <f>VLOOKUP(B19,Sheet3!$L$1:$N$50,3,0)</f>
        <v>images/icon/item/105.png</v>
      </c>
      <c r="F19" s="3">
        <v>16</v>
      </c>
      <c r="G19" s="3">
        <v>1</v>
      </c>
      <c r="H19" s="3">
        <v>1</v>
      </c>
      <c r="I19" s="3">
        <v>1000</v>
      </c>
      <c r="J19" s="12">
        <v>210</v>
      </c>
      <c r="K19" s="7">
        <v>1</v>
      </c>
      <c r="M19" s="3"/>
      <c r="N19" s="3">
        <f>VLOOKUP(F19,Sheet1!$A$3:$I$999,4,0)</f>
        <v>104</v>
      </c>
      <c r="P19" s="3"/>
      <c r="R19">
        <v>3600</v>
      </c>
      <c r="S19">
        <f>L19+M19+N19+O19+P19+Q19</f>
        <v>104</v>
      </c>
      <c r="T19" s="39">
        <v>201106</v>
      </c>
      <c r="U19">
        <v>230</v>
      </c>
      <c r="V19" s="3">
        <v>120001</v>
      </c>
      <c r="W19" s="24">
        <v>35</v>
      </c>
      <c r="X19" s="3">
        <v>120002</v>
      </c>
      <c r="Y19">
        <v>5</v>
      </c>
    </row>
    <row r="20" spans="1:25">
      <c r="A20" s="39">
        <v>201106</v>
      </c>
      <c r="B20" s="26" t="s">
        <v>41</v>
      </c>
      <c r="C20" s="3" t="str">
        <f t="shared" si="2"/>
        <v>攻击力增加114点</v>
      </c>
      <c r="D20" s="3">
        <v>6</v>
      </c>
      <c r="E20" s="12" t="str">
        <f>VLOOKUP(B20,Sheet3!$L$1:$N$50,3,0)</f>
        <v>images/icon/item/105.png</v>
      </c>
      <c r="F20" s="3">
        <v>17</v>
      </c>
      <c r="G20" s="3">
        <v>1</v>
      </c>
      <c r="H20" s="3">
        <v>1</v>
      </c>
      <c r="I20" s="3">
        <v>1000</v>
      </c>
      <c r="J20" s="12">
        <v>220</v>
      </c>
      <c r="K20" s="7">
        <v>1</v>
      </c>
      <c r="M20" s="3"/>
      <c r="N20" s="3">
        <f>VLOOKUP(F20,Sheet1!$A$3:$I$999,4,0)</f>
        <v>114</v>
      </c>
      <c r="P20" s="3"/>
      <c r="R20">
        <v>7200</v>
      </c>
      <c r="S20">
        <f>L20+M20+N20+O20+P20+Q20</f>
        <v>114</v>
      </c>
      <c r="T20" s="39">
        <v>201107</v>
      </c>
      <c r="U20">
        <v>255</v>
      </c>
      <c r="V20" s="3">
        <v>120001</v>
      </c>
      <c r="W20" s="24">
        <v>40</v>
      </c>
      <c r="X20" s="3">
        <v>120002</v>
      </c>
      <c r="Y20">
        <v>6</v>
      </c>
    </row>
    <row r="21" spans="1:25">
      <c r="A21" s="39">
        <v>201107</v>
      </c>
      <c r="B21" s="26" t="s">
        <v>41</v>
      </c>
      <c r="C21" s="3" t="str">
        <f t="shared" si="2"/>
        <v>攻击力增加126点</v>
      </c>
      <c r="D21" s="3">
        <v>7</v>
      </c>
      <c r="E21" s="12" t="str">
        <f>VLOOKUP(B21,Sheet3!$L$1:$N$50,3,0)</f>
        <v>images/icon/item/105.png</v>
      </c>
      <c r="F21" s="3">
        <v>18</v>
      </c>
      <c r="G21" s="3">
        <v>1</v>
      </c>
      <c r="H21" s="3">
        <v>1</v>
      </c>
      <c r="I21" s="3">
        <v>1000</v>
      </c>
      <c r="J21" s="12">
        <v>230</v>
      </c>
      <c r="K21" s="7">
        <v>1</v>
      </c>
      <c r="M21" s="3"/>
      <c r="N21" s="3">
        <f>VLOOKUP(F21,Sheet1!$A$3:$I$999,4,0)</f>
        <v>126</v>
      </c>
      <c r="P21" s="3"/>
      <c r="R21">
        <v>35000</v>
      </c>
      <c r="S21">
        <f>L21+M21+N21+O21+P21+Q21</f>
        <v>126</v>
      </c>
      <c r="T21" s="39">
        <v>201108</v>
      </c>
      <c r="U21">
        <v>280</v>
      </c>
      <c r="V21" s="3">
        <v>120001</v>
      </c>
      <c r="W21" s="24">
        <v>45</v>
      </c>
      <c r="X21" s="3">
        <v>120002</v>
      </c>
      <c r="Y21">
        <v>8</v>
      </c>
    </row>
    <row r="22" spans="1:25">
      <c r="A22" s="39">
        <v>201108</v>
      </c>
      <c r="B22" s="26" t="s">
        <v>41</v>
      </c>
      <c r="C22" s="3" t="str">
        <f t="shared" si="2"/>
        <v>攻击力增加138点</v>
      </c>
      <c r="D22" s="3">
        <v>8</v>
      </c>
      <c r="E22" s="12" t="str">
        <f>VLOOKUP(B22,Sheet3!$L$1:$N$50,3,0)</f>
        <v>images/icon/item/105.png</v>
      </c>
      <c r="F22" s="3">
        <v>19</v>
      </c>
      <c r="G22" s="3">
        <v>1</v>
      </c>
      <c r="H22" s="3">
        <v>1</v>
      </c>
      <c r="I22" s="3">
        <v>1000</v>
      </c>
      <c r="J22" s="12">
        <v>240</v>
      </c>
      <c r="K22" s="7">
        <v>1</v>
      </c>
      <c r="M22" s="3"/>
      <c r="N22" s="3">
        <f>VLOOKUP(F22,Sheet1!$A$3:$I$999,4,0)</f>
        <v>138</v>
      </c>
      <c r="P22" s="3"/>
      <c r="R22">
        <v>70000</v>
      </c>
      <c r="S22">
        <f>L22+M22+N22+O22+P22+Q22</f>
        <v>138</v>
      </c>
      <c r="T22" s="39">
        <v>201109</v>
      </c>
      <c r="U22">
        <v>310</v>
      </c>
      <c r="V22" s="3">
        <v>120001</v>
      </c>
      <c r="W22" s="24">
        <v>51</v>
      </c>
      <c r="X22" s="3">
        <v>120002</v>
      </c>
      <c r="Y22">
        <v>10</v>
      </c>
    </row>
    <row r="23" spans="1:25">
      <c r="A23" s="39">
        <v>201109</v>
      </c>
      <c r="B23" s="26" t="s">
        <v>41</v>
      </c>
      <c r="C23" s="3" t="str">
        <f t="shared" si="2"/>
        <v>攻击力增加177点</v>
      </c>
      <c r="D23" s="3">
        <v>9</v>
      </c>
      <c r="E23" s="12" t="str">
        <f>VLOOKUP(B23,Sheet3!$L$1:$N$50,3,0)</f>
        <v>images/icon/item/105.png</v>
      </c>
      <c r="F23" s="3">
        <v>20</v>
      </c>
      <c r="G23" s="3">
        <v>1</v>
      </c>
      <c r="H23" s="3">
        <v>1</v>
      </c>
      <c r="I23" s="3">
        <v>1000</v>
      </c>
      <c r="J23" s="12">
        <v>250</v>
      </c>
      <c r="K23" s="7">
        <v>1</v>
      </c>
      <c r="N23" s="3">
        <f>VLOOKUP(F23,Sheet1!$A$3:$I$999,4,0)</f>
        <v>152</v>
      </c>
      <c r="R23">
        <v>2880</v>
      </c>
      <c r="S23">
        <f>L23+M23+N23+O155+P23+Q23</f>
        <v>177</v>
      </c>
      <c r="T23" s="39">
        <v>201110</v>
      </c>
      <c r="U23">
        <v>340</v>
      </c>
      <c r="V23" s="3">
        <v>120001</v>
      </c>
      <c r="W23" s="24">
        <v>58</v>
      </c>
      <c r="X23" s="3">
        <v>120002</v>
      </c>
      <c r="Y23">
        <v>12</v>
      </c>
    </row>
    <row r="24" spans="1:25">
      <c r="A24" s="39">
        <v>201110</v>
      </c>
      <c r="B24" s="26" t="s">
        <v>41</v>
      </c>
      <c r="C24" s="3" t="str">
        <f t="shared" si="2"/>
        <v>攻击力增加196点</v>
      </c>
      <c r="D24" s="3">
        <v>10</v>
      </c>
      <c r="E24" s="12" t="str">
        <f>VLOOKUP(B24,Sheet3!$L$1:$N$50,3,0)</f>
        <v>images/icon/item/105.png</v>
      </c>
      <c r="F24" s="3">
        <v>21</v>
      </c>
      <c r="G24" s="3">
        <v>1</v>
      </c>
      <c r="H24" s="3">
        <v>1</v>
      </c>
      <c r="I24" s="3">
        <v>1000</v>
      </c>
      <c r="J24" s="12">
        <v>260</v>
      </c>
      <c r="K24" s="7">
        <v>1</v>
      </c>
      <c r="N24" s="3">
        <f>VLOOKUP(F24,Sheet1!$A$3:$I$999,4,0)</f>
        <v>168</v>
      </c>
      <c r="R24">
        <v>3600</v>
      </c>
      <c r="S24">
        <f>L24+M24+N24+O156+P24+Q24</f>
        <v>196</v>
      </c>
      <c r="T24" s="39">
        <v>200107</v>
      </c>
      <c r="U24">
        <v>375</v>
      </c>
      <c r="V24" s="3">
        <v>120001</v>
      </c>
      <c r="W24" s="24">
        <v>64</v>
      </c>
      <c r="X24" s="3">
        <v>120002</v>
      </c>
      <c r="Y24">
        <v>15</v>
      </c>
    </row>
    <row r="25" spans="1:25">
      <c r="A25" s="39">
        <v>200107</v>
      </c>
      <c r="B25" s="26" t="s">
        <v>45</v>
      </c>
      <c r="C25" s="3" t="str">
        <f t="shared" si="2"/>
        <v>攻击力增加185点</v>
      </c>
      <c r="D25" s="3">
        <v>1</v>
      </c>
      <c r="E25" s="12" t="str">
        <f>VLOOKUP(B25,Sheet3!$L$1:$N$50,3,0)</f>
        <v>images/icon/item/107.png</v>
      </c>
      <c r="F25" s="3">
        <v>22</v>
      </c>
      <c r="G25" s="3">
        <v>1</v>
      </c>
      <c r="H25" s="3">
        <v>1</v>
      </c>
      <c r="I25" s="3">
        <v>1000</v>
      </c>
      <c r="K25" s="7">
        <v>1</v>
      </c>
      <c r="N25" s="3">
        <f>VLOOKUP(F25,Sheet1!$A$3:$I$999,4,0)</f>
        <v>185</v>
      </c>
      <c r="S25">
        <f t="shared" si="3"/>
        <v>185</v>
      </c>
      <c r="T25" s="39">
        <v>201402</v>
      </c>
      <c r="U25">
        <v>415</v>
      </c>
      <c r="V25" s="3">
        <v>120001</v>
      </c>
      <c r="W25" s="24">
        <v>72</v>
      </c>
      <c r="X25" s="3">
        <v>120002</v>
      </c>
      <c r="Y25">
        <v>18</v>
      </c>
    </row>
    <row r="26" spans="1:25">
      <c r="A26" s="39">
        <v>201402</v>
      </c>
      <c r="B26" s="26" t="s">
        <v>45</v>
      </c>
      <c r="C26" s="3" t="str">
        <f t="shared" si="2"/>
        <v>攻击力增加203点</v>
      </c>
      <c r="D26" s="3">
        <v>2</v>
      </c>
      <c r="E26" s="12" t="str">
        <f>VLOOKUP(B26,Sheet3!$L$1:$N$50,3,0)</f>
        <v>images/icon/item/107.png</v>
      </c>
      <c r="F26" s="3">
        <v>23</v>
      </c>
      <c r="G26" s="3">
        <v>1</v>
      </c>
      <c r="H26" s="3">
        <v>1</v>
      </c>
      <c r="I26" s="3">
        <v>1000</v>
      </c>
      <c r="K26" s="7">
        <v>1</v>
      </c>
      <c r="N26" s="3">
        <f>VLOOKUP(F26,Sheet1!$A$3:$I$999,4,0)</f>
        <v>203</v>
      </c>
      <c r="S26">
        <f t="shared" si="3"/>
        <v>203</v>
      </c>
      <c r="T26" s="39">
        <v>201403</v>
      </c>
      <c r="U26">
        <v>460</v>
      </c>
      <c r="V26" s="3">
        <v>120001</v>
      </c>
      <c r="W26" s="24">
        <v>79</v>
      </c>
      <c r="X26" s="3">
        <v>120002</v>
      </c>
      <c r="Y26">
        <v>22</v>
      </c>
    </row>
    <row r="27" spans="1:25">
      <c r="A27" s="39">
        <v>201403</v>
      </c>
      <c r="B27" s="26" t="s">
        <v>45</v>
      </c>
      <c r="C27" s="3" t="str">
        <f t="shared" si="2"/>
        <v>攻击力增加223点</v>
      </c>
      <c r="D27" s="3">
        <v>3</v>
      </c>
      <c r="E27" s="12" t="str">
        <f>VLOOKUP(B27,Sheet3!$L$1:$N$50,3,0)</f>
        <v>images/icon/item/107.png</v>
      </c>
      <c r="F27" s="3">
        <v>24</v>
      </c>
      <c r="G27" s="3">
        <v>1</v>
      </c>
      <c r="H27" s="3">
        <v>1</v>
      </c>
      <c r="I27" s="3">
        <v>1000</v>
      </c>
      <c r="K27" s="7">
        <v>1</v>
      </c>
      <c r="N27" s="3">
        <f>VLOOKUP(F27,Sheet1!$A$3:$I$999,4,0)</f>
        <v>223</v>
      </c>
      <c r="S27">
        <f t="shared" si="3"/>
        <v>223</v>
      </c>
      <c r="T27" s="39">
        <v>201404</v>
      </c>
      <c r="U27">
        <v>510</v>
      </c>
      <c r="V27" s="3">
        <v>120001</v>
      </c>
      <c r="W27" s="24">
        <v>88</v>
      </c>
      <c r="X27" s="3">
        <v>120002</v>
      </c>
      <c r="Y27">
        <v>26</v>
      </c>
    </row>
    <row r="28" spans="1:25">
      <c r="A28" s="39">
        <v>201404</v>
      </c>
      <c r="B28" s="26" t="s">
        <v>45</v>
      </c>
      <c r="C28" s="3" t="str">
        <f t="shared" si="2"/>
        <v>攻击力增加246点</v>
      </c>
      <c r="D28" s="3">
        <v>4</v>
      </c>
      <c r="E28" s="12" t="str">
        <f>VLOOKUP(B28,Sheet3!$L$1:$N$50,3,0)</f>
        <v>images/icon/item/107.png</v>
      </c>
      <c r="F28" s="3">
        <v>25</v>
      </c>
      <c r="G28" s="3">
        <v>1</v>
      </c>
      <c r="H28" s="3">
        <v>1</v>
      </c>
      <c r="I28" s="3">
        <v>1000</v>
      </c>
      <c r="K28" s="7">
        <v>1</v>
      </c>
      <c r="N28" s="3">
        <f>VLOOKUP(F28,Sheet1!$A$3:$I$999,4,0)</f>
        <v>246</v>
      </c>
      <c r="S28">
        <f t="shared" si="3"/>
        <v>246</v>
      </c>
      <c r="T28" s="39">
        <v>201405</v>
      </c>
      <c r="U28">
        <v>565</v>
      </c>
      <c r="V28" s="3">
        <v>120001</v>
      </c>
      <c r="W28" s="24">
        <v>96</v>
      </c>
      <c r="X28" s="3">
        <v>120002</v>
      </c>
      <c r="Y28">
        <v>30</v>
      </c>
    </row>
    <row r="29" spans="1:25">
      <c r="A29" s="39">
        <v>201405</v>
      </c>
      <c r="B29" s="26" t="s">
        <v>45</v>
      </c>
      <c r="C29" s="3" t="str">
        <f t="shared" si="2"/>
        <v>攻击力增加270点</v>
      </c>
      <c r="D29" s="3">
        <v>5</v>
      </c>
      <c r="E29" s="12" t="str">
        <f>VLOOKUP(B29,Sheet3!$L$1:$N$50,3,0)</f>
        <v>images/icon/item/107.png</v>
      </c>
      <c r="F29" s="3">
        <v>26</v>
      </c>
      <c r="G29" s="3">
        <v>1</v>
      </c>
      <c r="H29" s="3">
        <v>1</v>
      </c>
      <c r="I29" s="3">
        <v>1000</v>
      </c>
      <c r="K29" s="7">
        <v>1</v>
      </c>
      <c r="N29" s="3">
        <f>VLOOKUP(F29,Sheet1!$A$3:$I$999,4,0)</f>
        <v>270</v>
      </c>
      <c r="S29">
        <f t="shared" si="3"/>
        <v>270</v>
      </c>
      <c r="T29" s="39">
        <v>201406</v>
      </c>
      <c r="U29">
        <v>625</v>
      </c>
      <c r="V29" s="3">
        <v>120001</v>
      </c>
      <c r="W29" s="24">
        <v>106</v>
      </c>
      <c r="X29" s="3">
        <v>120002</v>
      </c>
      <c r="Y29">
        <v>35</v>
      </c>
    </row>
    <row r="30" spans="1:25">
      <c r="A30" s="39">
        <v>201406</v>
      </c>
      <c r="B30" s="26" t="s">
        <v>45</v>
      </c>
      <c r="C30" s="3" t="str">
        <f t="shared" si="2"/>
        <v>攻击力增加297点</v>
      </c>
      <c r="D30" s="3">
        <v>6</v>
      </c>
      <c r="E30" s="12" t="str">
        <f>VLOOKUP(B30,Sheet3!$L$1:$N$50,3,0)</f>
        <v>images/icon/item/107.png</v>
      </c>
      <c r="F30" s="3">
        <v>27</v>
      </c>
      <c r="G30" s="3">
        <v>1</v>
      </c>
      <c r="H30" s="3">
        <v>1</v>
      </c>
      <c r="I30" s="3">
        <v>1000</v>
      </c>
      <c r="K30" s="7">
        <v>1</v>
      </c>
      <c r="N30" s="3">
        <f>VLOOKUP(F30,Sheet1!$A$3:$I$999,4,0)</f>
        <v>297</v>
      </c>
      <c r="S30">
        <f t="shared" si="3"/>
        <v>297</v>
      </c>
      <c r="T30" s="39">
        <v>201407</v>
      </c>
      <c r="U30">
        <v>690</v>
      </c>
      <c r="V30" s="3">
        <v>120001</v>
      </c>
      <c r="W30" s="24">
        <v>115</v>
      </c>
      <c r="X30" s="3">
        <v>120002</v>
      </c>
      <c r="Y30">
        <v>40</v>
      </c>
    </row>
    <row r="31" spans="1:25">
      <c r="A31" s="39">
        <v>201407</v>
      </c>
      <c r="B31" s="26" t="s">
        <v>45</v>
      </c>
      <c r="C31" s="3" t="str">
        <f t="shared" si="2"/>
        <v>攻击力增加327点</v>
      </c>
      <c r="D31" s="3">
        <v>7</v>
      </c>
      <c r="E31" s="12" t="str">
        <f>VLOOKUP(B31,Sheet3!$L$1:$N$50,3,0)</f>
        <v>images/icon/item/107.png</v>
      </c>
      <c r="F31" s="3">
        <v>28</v>
      </c>
      <c r="G31" s="3">
        <v>1</v>
      </c>
      <c r="H31" s="3">
        <v>1</v>
      </c>
      <c r="I31" s="3">
        <v>1000</v>
      </c>
      <c r="K31" s="7">
        <v>1</v>
      </c>
      <c r="N31" s="3">
        <f>VLOOKUP(F31,Sheet1!$A$3:$I$999,4,0)</f>
        <v>327</v>
      </c>
      <c r="S31">
        <f t="shared" si="3"/>
        <v>327</v>
      </c>
      <c r="T31" s="39">
        <v>201408</v>
      </c>
      <c r="U31">
        <v>765</v>
      </c>
      <c r="V31" s="3">
        <v>120001</v>
      </c>
      <c r="W31" s="24">
        <v>126</v>
      </c>
      <c r="X31" s="3">
        <v>120002</v>
      </c>
      <c r="Y31">
        <v>45</v>
      </c>
    </row>
    <row r="32" spans="1:25">
      <c r="A32" s="39">
        <v>201408</v>
      </c>
      <c r="B32" s="26" t="s">
        <v>45</v>
      </c>
      <c r="C32" s="3" t="str">
        <f t="shared" si="2"/>
        <v>攻击力增加360点</v>
      </c>
      <c r="D32" s="3">
        <v>8</v>
      </c>
      <c r="E32" s="12" t="str">
        <f>VLOOKUP(B32,Sheet3!$L$1:$N$50,3,0)</f>
        <v>images/icon/item/107.png</v>
      </c>
      <c r="F32" s="3">
        <v>29</v>
      </c>
      <c r="G32" s="3">
        <v>1</v>
      </c>
      <c r="H32" s="3">
        <v>1</v>
      </c>
      <c r="I32" s="3">
        <v>1000</v>
      </c>
      <c r="K32" s="7">
        <v>1</v>
      </c>
      <c r="N32" s="3">
        <f>VLOOKUP(F32,Sheet1!$A$3:$I$999,4,0)</f>
        <v>360</v>
      </c>
      <c r="S32">
        <f t="shared" si="3"/>
        <v>360</v>
      </c>
      <c r="T32" s="39">
        <v>201409</v>
      </c>
      <c r="U32">
        <v>845</v>
      </c>
      <c r="V32" s="3">
        <v>120001</v>
      </c>
      <c r="W32" s="24">
        <v>136</v>
      </c>
      <c r="X32" s="3">
        <v>120002</v>
      </c>
      <c r="Y32">
        <v>51</v>
      </c>
    </row>
    <row r="33" spans="1:27">
      <c r="A33" s="39">
        <v>201409</v>
      </c>
      <c r="B33" s="26" t="s">
        <v>45</v>
      </c>
      <c r="C33" s="3" t="str">
        <f t="shared" si="2"/>
        <v>攻击力增加396点</v>
      </c>
      <c r="D33" s="3">
        <v>9</v>
      </c>
      <c r="E33" s="12" t="str">
        <f>VLOOKUP(B33,Sheet3!$L$1:$N$50,3,0)</f>
        <v>images/icon/item/107.png</v>
      </c>
      <c r="F33" s="3">
        <v>30</v>
      </c>
      <c r="G33" s="3">
        <v>1</v>
      </c>
      <c r="H33" s="3">
        <v>1</v>
      </c>
      <c r="I33" s="3">
        <v>1000</v>
      </c>
      <c r="K33" s="7">
        <v>1</v>
      </c>
      <c r="N33" s="3">
        <f>VLOOKUP(F33,Sheet1!$A$3:$I$999,4,0)</f>
        <v>396</v>
      </c>
      <c r="S33">
        <f t="shared" si="3"/>
        <v>396</v>
      </c>
      <c r="T33" s="39">
        <v>201410</v>
      </c>
      <c r="U33">
        <v>935</v>
      </c>
      <c r="V33" s="3">
        <v>120001</v>
      </c>
      <c r="W33" s="24">
        <v>148</v>
      </c>
      <c r="X33" s="3">
        <v>120002</v>
      </c>
      <c r="Y33">
        <v>58</v>
      </c>
    </row>
    <row r="34" spans="1:27">
      <c r="A34" s="39">
        <v>201410</v>
      </c>
      <c r="B34" s="26" t="s">
        <v>45</v>
      </c>
      <c r="C34" s="3" t="str">
        <f t="shared" si="2"/>
        <v>攻击力增加436点</v>
      </c>
      <c r="D34" s="3">
        <v>10</v>
      </c>
      <c r="E34" s="12" t="str">
        <f>VLOOKUP(B34,Sheet3!$L$1:$N$50,3,0)</f>
        <v>images/icon/item/107.png</v>
      </c>
      <c r="F34" s="3">
        <v>31</v>
      </c>
      <c r="G34" s="3">
        <v>1</v>
      </c>
      <c r="H34" s="3">
        <v>1</v>
      </c>
      <c r="I34" s="3">
        <v>1000</v>
      </c>
      <c r="K34" s="7">
        <v>1</v>
      </c>
      <c r="N34" s="3">
        <f>VLOOKUP(F34,Sheet1!$A$3:$I$999,4,0)</f>
        <v>436</v>
      </c>
      <c r="S34">
        <f t="shared" si="3"/>
        <v>436</v>
      </c>
      <c r="T34" s="39">
        <v>200108</v>
      </c>
      <c r="U34">
        <v>1035</v>
      </c>
      <c r="V34" s="3">
        <v>120001</v>
      </c>
      <c r="W34" s="24">
        <v>160</v>
      </c>
      <c r="X34" s="3">
        <v>120002</v>
      </c>
      <c r="Y34">
        <v>64</v>
      </c>
    </row>
    <row r="35" spans="1:27">
      <c r="A35" s="39">
        <v>200108</v>
      </c>
      <c r="B35" s="27" t="s">
        <v>47</v>
      </c>
      <c r="C35" s="3" t="str">
        <f t="shared" si="2"/>
        <v>攻击力增加479点</v>
      </c>
      <c r="D35" s="3">
        <v>1</v>
      </c>
      <c r="E35" s="12" t="str">
        <f>VLOOKUP(B35,Sheet3!$L$1:$N$50,3,0)</f>
        <v>images/icon/item/108.png</v>
      </c>
      <c r="F35" s="3">
        <v>32</v>
      </c>
      <c r="G35" s="3">
        <v>1</v>
      </c>
      <c r="H35" s="3">
        <v>1</v>
      </c>
      <c r="I35" s="3">
        <v>1000</v>
      </c>
      <c r="K35" s="7">
        <v>1</v>
      </c>
      <c r="N35" s="3">
        <f>VLOOKUP(F35,Sheet1!$A$3:$I$999,4,0)</f>
        <v>479</v>
      </c>
      <c r="S35">
        <f t="shared" si="3"/>
        <v>479</v>
      </c>
      <c r="T35" s="39">
        <v>201502</v>
      </c>
      <c r="U35">
        <v>1145</v>
      </c>
      <c r="V35" s="3">
        <v>120001</v>
      </c>
      <c r="W35" s="24">
        <v>173</v>
      </c>
      <c r="X35" s="3">
        <v>120002</v>
      </c>
      <c r="Y35">
        <v>72</v>
      </c>
      <c r="Z35" s="3">
        <v>120003</v>
      </c>
      <c r="AA35">
        <v>1</v>
      </c>
    </row>
    <row r="36" spans="1:27">
      <c r="A36" s="39">
        <v>201502</v>
      </c>
      <c r="B36" s="27" t="s">
        <v>47</v>
      </c>
      <c r="C36" s="3" t="str">
        <f t="shared" si="2"/>
        <v>攻击力增加527点</v>
      </c>
      <c r="D36" s="3">
        <v>2</v>
      </c>
      <c r="E36" s="12" t="str">
        <f>VLOOKUP(B36,Sheet3!$L$1:$N$50,3,0)</f>
        <v>images/icon/item/108.png</v>
      </c>
      <c r="F36" s="3">
        <v>33</v>
      </c>
      <c r="G36" s="3">
        <v>1</v>
      </c>
      <c r="H36" s="3">
        <v>1</v>
      </c>
      <c r="I36" s="3">
        <v>1000</v>
      </c>
      <c r="K36" s="7">
        <v>1</v>
      </c>
      <c r="N36" s="3">
        <f>VLOOKUP(F36,Sheet1!$A$3:$I$999,4,0)</f>
        <v>527</v>
      </c>
      <c r="S36">
        <f t="shared" si="3"/>
        <v>527</v>
      </c>
      <c r="T36" s="39">
        <v>201503</v>
      </c>
      <c r="U36">
        <v>1270</v>
      </c>
      <c r="V36" s="3">
        <v>120001</v>
      </c>
      <c r="W36" s="24">
        <v>186</v>
      </c>
      <c r="X36" s="3">
        <v>120002</v>
      </c>
      <c r="Y36">
        <v>79</v>
      </c>
      <c r="Z36" s="3">
        <v>120003</v>
      </c>
      <c r="AA36">
        <v>2</v>
      </c>
    </row>
    <row r="37" spans="1:27">
      <c r="A37" s="39">
        <v>201503</v>
      </c>
      <c r="B37" s="27" t="s">
        <v>47</v>
      </c>
      <c r="C37" s="3" t="str">
        <f t="shared" si="2"/>
        <v>攻击力增加580点</v>
      </c>
      <c r="D37" s="3">
        <v>3</v>
      </c>
      <c r="E37" s="12" t="str">
        <f>VLOOKUP(B37,Sheet3!$L$1:$N$50,3,0)</f>
        <v>images/icon/item/108.png</v>
      </c>
      <c r="F37" s="3">
        <v>34</v>
      </c>
      <c r="G37" s="3">
        <v>1</v>
      </c>
      <c r="H37" s="3">
        <v>1</v>
      </c>
      <c r="I37" s="3">
        <v>1000</v>
      </c>
      <c r="K37" s="7">
        <v>1</v>
      </c>
      <c r="N37" s="3">
        <f>VLOOKUP(F37,Sheet1!$A$3:$I$999,4,0)</f>
        <v>580</v>
      </c>
      <c r="S37">
        <f t="shared" si="3"/>
        <v>580</v>
      </c>
      <c r="T37" s="39">
        <v>201504</v>
      </c>
      <c r="U37">
        <v>1405</v>
      </c>
      <c r="V37" s="3">
        <v>120001</v>
      </c>
      <c r="W37" s="24">
        <v>200</v>
      </c>
      <c r="X37" s="3">
        <v>120002</v>
      </c>
      <c r="Y37">
        <v>88</v>
      </c>
      <c r="Z37" s="3">
        <v>120003</v>
      </c>
      <c r="AA37">
        <v>3</v>
      </c>
    </row>
    <row r="38" spans="1:27">
      <c r="A38" s="39">
        <v>201504</v>
      </c>
      <c r="B38" s="27" t="s">
        <v>47</v>
      </c>
      <c r="C38" s="3" t="str">
        <f t="shared" si="2"/>
        <v>攻击力增加638点</v>
      </c>
      <c r="D38" s="3">
        <v>4</v>
      </c>
      <c r="E38" s="12" t="str">
        <f>VLOOKUP(B38,Sheet3!$L$1:$N$50,3,0)</f>
        <v>images/icon/item/108.png</v>
      </c>
      <c r="F38" s="3">
        <v>35</v>
      </c>
      <c r="G38" s="3">
        <v>1</v>
      </c>
      <c r="H38" s="3">
        <v>1</v>
      </c>
      <c r="I38" s="3">
        <v>1000</v>
      </c>
      <c r="K38" s="7">
        <v>1</v>
      </c>
      <c r="N38" s="3">
        <f>VLOOKUP(F38,Sheet1!$A$3:$I$999,4,0)</f>
        <v>638</v>
      </c>
      <c r="S38">
        <f t="shared" si="3"/>
        <v>638</v>
      </c>
      <c r="T38" s="39">
        <v>201505</v>
      </c>
      <c r="U38">
        <v>1555</v>
      </c>
      <c r="V38" s="3">
        <v>120001</v>
      </c>
      <c r="W38" s="24">
        <v>215</v>
      </c>
      <c r="X38" s="3">
        <v>120002</v>
      </c>
      <c r="Y38">
        <v>96</v>
      </c>
      <c r="Z38" s="3">
        <v>120003</v>
      </c>
      <c r="AA38">
        <v>4</v>
      </c>
    </row>
    <row r="39" spans="1:27">
      <c r="A39" s="39">
        <v>201505</v>
      </c>
      <c r="B39" s="27" t="s">
        <v>47</v>
      </c>
      <c r="C39" s="3" t="str">
        <f t="shared" si="2"/>
        <v>攻击力增加702点</v>
      </c>
      <c r="D39" s="3">
        <v>5</v>
      </c>
      <c r="E39" s="12" t="str">
        <f>VLOOKUP(B39,Sheet3!$L$1:$N$50,3,0)</f>
        <v>images/icon/item/108.png</v>
      </c>
      <c r="F39" s="3">
        <v>36</v>
      </c>
      <c r="G39" s="3">
        <v>1</v>
      </c>
      <c r="H39" s="3">
        <v>1</v>
      </c>
      <c r="I39" s="3">
        <v>1000</v>
      </c>
      <c r="K39" s="7">
        <v>1</v>
      </c>
      <c r="N39" s="3">
        <f>VLOOKUP(F39,Sheet1!$A$3:$I$999,4,0)</f>
        <v>702</v>
      </c>
      <c r="S39">
        <f t="shared" si="3"/>
        <v>702</v>
      </c>
      <c r="T39" s="39">
        <v>201506</v>
      </c>
      <c r="U39">
        <v>1725</v>
      </c>
      <c r="V39" s="3">
        <v>120001</v>
      </c>
      <c r="W39" s="24">
        <v>230</v>
      </c>
      <c r="X39" s="3">
        <v>120002</v>
      </c>
      <c r="Y39">
        <v>106</v>
      </c>
      <c r="Z39" s="3">
        <v>120003</v>
      </c>
      <c r="AA39">
        <v>5</v>
      </c>
    </row>
    <row r="40" spans="1:27">
      <c r="A40" s="39">
        <v>201506</v>
      </c>
      <c r="B40" s="27" t="s">
        <v>47</v>
      </c>
      <c r="C40" s="3" t="str">
        <f t="shared" ref="C40:C74" si="4">"攻击力增加"&amp;S40&amp;"点"</f>
        <v>攻击力增加772点</v>
      </c>
      <c r="D40" s="3">
        <v>6</v>
      </c>
      <c r="E40" s="12" t="str">
        <f>VLOOKUP(B40,Sheet3!$L$1:$N$50,3,0)</f>
        <v>images/icon/item/108.png</v>
      </c>
      <c r="F40" s="3">
        <v>37</v>
      </c>
      <c r="G40" s="3">
        <v>1</v>
      </c>
      <c r="H40" s="3">
        <v>1</v>
      </c>
      <c r="I40" s="3">
        <v>1000</v>
      </c>
      <c r="K40" s="7">
        <v>1</v>
      </c>
      <c r="N40" s="3">
        <f>VLOOKUP(F40,Sheet1!$A$3:$I$999,4,0)</f>
        <v>772</v>
      </c>
      <c r="S40">
        <f t="shared" ref="S40:S103" si="5">L40+M40+N40+O40+P40+Q40</f>
        <v>772</v>
      </c>
      <c r="T40" s="39">
        <v>201507</v>
      </c>
      <c r="U40">
        <v>1910</v>
      </c>
      <c r="V40" s="3">
        <v>120001</v>
      </c>
      <c r="W40" s="24">
        <v>246</v>
      </c>
      <c r="X40" s="3">
        <v>120002</v>
      </c>
      <c r="Y40">
        <v>115</v>
      </c>
      <c r="Z40" s="3">
        <v>120003</v>
      </c>
      <c r="AA40">
        <v>6</v>
      </c>
    </row>
    <row r="41" spans="1:27">
      <c r="A41" s="39">
        <v>201507</v>
      </c>
      <c r="B41" s="27" t="s">
        <v>47</v>
      </c>
      <c r="C41" s="3" t="str">
        <f t="shared" si="4"/>
        <v>攻击力增加850点</v>
      </c>
      <c r="D41" s="3">
        <v>7</v>
      </c>
      <c r="E41" s="12" t="str">
        <f>VLOOKUP(B41,Sheet3!$L$1:$N$50,3,0)</f>
        <v>images/icon/item/108.png</v>
      </c>
      <c r="F41" s="3">
        <v>38</v>
      </c>
      <c r="G41" s="3">
        <v>1</v>
      </c>
      <c r="H41" s="3">
        <v>1</v>
      </c>
      <c r="I41" s="3">
        <v>1000</v>
      </c>
      <c r="K41" s="7">
        <v>1</v>
      </c>
      <c r="N41" s="3">
        <f>VLOOKUP(F41,Sheet1!$A$3:$I$999,4,0)</f>
        <v>850</v>
      </c>
      <c r="S41">
        <f t="shared" si="5"/>
        <v>850</v>
      </c>
      <c r="T41" s="39">
        <v>201508</v>
      </c>
      <c r="U41">
        <v>2120</v>
      </c>
      <c r="V41" s="3">
        <v>120001</v>
      </c>
      <c r="W41" s="24">
        <v>263</v>
      </c>
      <c r="X41" s="3">
        <v>120002</v>
      </c>
      <c r="Y41">
        <v>126</v>
      </c>
      <c r="Z41" s="3">
        <v>120003</v>
      </c>
      <c r="AA41">
        <v>8</v>
      </c>
    </row>
    <row r="42" spans="1:27">
      <c r="A42" s="39">
        <v>201508</v>
      </c>
      <c r="B42" s="27" t="s">
        <v>47</v>
      </c>
      <c r="C42" s="3" t="str">
        <f t="shared" si="4"/>
        <v>攻击力增加935点</v>
      </c>
      <c r="D42" s="3">
        <v>8</v>
      </c>
      <c r="E42" s="12" t="str">
        <f>VLOOKUP(B42,Sheet3!$L$1:$N$50,3,0)</f>
        <v>images/icon/item/108.png</v>
      </c>
      <c r="F42" s="3">
        <v>39</v>
      </c>
      <c r="G42" s="3">
        <v>1</v>
      </c>
      <c r="H42" s="3">
        <v>1</v>
      </c>
      <c r="I42" s="3">
        <v>1000</v>
      </c>
      <c r="K42" s="7">
        <v>1</v>
      </c>
      <c r="N42" s="3">
        <f>VLOOKUP(F42,Sheet1!$A$3:$I$999,4,0)</f>
        <v>935</v>
      </c>
      <c r="S42">
        <f t="shared" si="5"/>
        <v>935</v>
      </c>
      <c r="T42" s="39">
        <v>201509</v>
      </c>
      <c r="U42">
        <v>2350</v>
      </c>
      <c r="V42" s="3">
        <v>120001</v>
      </c>
      <c r="W42" s="24">
        <v>280</v>
      </c>
      <c r="X42" s="3">
        <v>120002</v>
      </c>
      <c r="Y42">
        <v>136</v>
      </c>
      <c r="Z42" s="3">
        <v>120003</v>
      </c>
      <c r="AA42">
        <v>10</v>
      </c>
    </row>
    <row r="43" spans="1:27">
      <c r="A43" s="39">
        <v>201509</v>
      </c>
      <c r="B43" s="27" t="s">
        <v>47</v>
      </c>
      <c r="C43" s="3" t="str">
        <f t="shared" si="4"/>
        <v>攻击力增加1028点</v>
      </c>
      <c r="D43" s="3">
        <v>9</v>
      </c>
      <c r="E43" s="12" t="str">
        <f>VLOOKUP(B43,Sheet3!$L$1:$N$50,3,0)</f>
        <v>images/icon/item/108.png</v>
      </c>
      <c r="F43" s="3">
        <v>40</v>
      </c>
      <c r="G43" s="3">
        <v>1</v>
      </c>
      <c r="H43" s="3">
        <v>1</v>
      </c>
      <c r="I43" s="3">
        <v>1000</v>
      </c>
      <c r="K43" s="7">
        <v>1</v>
      </c>
      <c r="N43" s="3">
        <f>VLOOKUP(F43,Sheet1!$A$3:$I$999,4,0)</f>
        <v>1028</v>
      </c>
      <c r="S43">
        <f t="shared" si="5"/>
        <v>1028</v>
      </c>
      <c r="T43" s="39">
        <v>201510</v>
      </c>
      <c r="U43">
        <v>2605</v>
      </c>
      <c r="V43" s="3">
        <v>120001</v>
      </c>
      <c r="W43" s="24">
        <v>298</v>
      </c>
      <c r="X43" s="3">
        <v>120002</v>
      </c>
      <c r="Y43">
        <v>148</v>
      </c>
      <c r="Z43" s="3">
        <v>120003</v>
      </c>
      <c r="AA43">
        <v>12</v>
      </c>
    </row>
    <row r="44" spans="1:27">
      <c r="A44" s="39">
        <v>201510</v>
      </c>
      <c r="B44" s="27" t="s">
        <v>47</v>
      </c>
      <c r="C44" s="3" t="str">
        <f t="shared" si="4"/>
        <v>攻击力增加1131点</v>
      </c>
      <c r="D44" s="3">
        <v>10</v>
      </c>
      <c r="E44" s="12" t="str">
        <f>VLOOKUP(B44,Sheet3!$L$1:$N$50,3,0)</f>
        <v>images/icon/item/108.png</v>
      </c>
      <c r="F44" s="3">
        <v>41</v>
      </c>
      <c r="G44" s="3">
        <v>1</v>
      </c>
      <c r="H44" s="3">
        <v>1</v>
      </c>
      <c r="I44" s="3">
        <v>1000</v>
      </c>
      <c r="K44" s="7">
        <v>1</v>
      </c>
      <c r="N44" s="3">
        <f>VLOOKUP(F44,Sheet1!$A$3:$I$999,4,0)</f>
        <v>1131</v>
      </c>
      <c r="S44">
        <f t="shared" si="5"/>
        <v>1131</v>
      </c>
      <c r="T44" s="39">
        <v>200109</v>
      </c>
      <c r="U44">
        <v>2890</v>
      </c>
      <c r="V44" s="3">
        <v>120001</v>
      </c>
      <c r="W44" s="24">
        <v>318</v>
      </c>
      <c r="X44" s="3">
        <v>120002</v>
      </c>
      <c r="Y44">
        <v>160</v>
      </c>
      <c r="Z44" s="3">
        <v>120003</v>
      </c>
      <c r="AA44">
        <v>15</v>
      </c>
    </row>
    <row r="45" spans="1:27">
      <c r="A45" s="39">
        <v>200109</v>
      </c>
      <c r="B45" s="27" t="s">
        <v>49</v>
      </c>
      <c r="C45" s="3" t="str">
        <f t="shared" si="4"/>
        <v>攻击力增加1244点</v>
      </c>
      <c r="D45" s="3">
        <v>1</v>
      </c>
      <c r="E45" s="12" t="str">
        <f>VLOOKUP(B45,Sheet3!$L$1:$N$50,3,0)</f>
        <v>images/icon/item/109.png</v>
      </c>
      <c r="F45" s="3">
        <v>42</v>
      </c>
      <c r="G45" s="3">
        <v>1</v>
      </c>
      <c r="H45" s="3">
        <v>1</v>
      </c>
      <c r="I45" s="3">
        <v>1000</v>
      </c>
      <c r="K45" s="7">
        <v>1</v>
      </c>
      <c r="N45" s="3">
        <f>VLOOKUP(F45,Sheet1!$A$3:$I$999,4,0)</f>
        <v>1244</v>
      </c>
      <c r="S45">
        <f t="shared" si="5"/>
        <v>1244</v>
      </c>
      <c r="T45" s="39">
        <v>201602</v>
      </c>
      <c r="U45">
        <v>3205</v>
      </c>
      <c r="V45" s="3">
        <v>120001</v>
      </c>
      <c r="W45" s="24">
        <v>338</v>
      </c>
      <c r="X45" s="3">
        <v>120002</v>
      </c>
      <c r="Y45">
        <v>173</v>
      </c>
      <c r="Z45" s="3">
        <v>120003</v>
      </c>
      <c r="AA45">
        <v>18</v>
      </c>
    </row>
    <row r="46" spans="1:27">
      <c r="A46" s="39">
        <v>201602</v>
      </c>
      <c r="B46" s="27" t="s">
        <v>49</v>
      </c>
      <c r="C46" s="3" t="str">
        <f t="shared" si="4"/>
        <v>攻击力增加1369点</v>
      </c>
      <c r="D46" s="3">
        <v>2</v>
      </c>
      <c r="E46" s="12" t="str">
        <f>VLOOKUP(B46,Sheet3!$L$1:$N$50,3,0)</f>
        <v>images/icon/item/109.png</v>
      </c>
      <c r="F46" s="3">
        <v>43</v>
      </c>
      <c r="G46" s="3">
        <v>1</v>
      </c>
      <c r="H46" s="3">
        <v>1</v>
      </c>
      <c r="I46" s="3">
        <v>1000</v>
      </c>
      <c r="K46" s="7">
        <v>1</v>
      </c>
      <c r="N46" s="3">
        <f>VLOOKUP(F46,Sheet1!$A$3:$I$999,4,0)</f>
        <v>1369</v>
      </c>
      <c r="S46">
        <f t="shared" si="5"/>
        <v>1369</v>
      </c>
      <c r="T46" s="39">
        <v>201603</v>
      </c>
      <c r="U46">
        <v>3555</v>
      </c>
      <c r="V46" s="3">
        <v>120001</v>
      </c>
      <c r="W46" s="24">
        <v>358</v>
      </c>
      <c r="X46" s="3">
        <v>120002</v>
      </c>
      <c r="Y46">
        <v>186</v>
      </c>
      <c r="Z46" s="3">
        <v>120003</v>
      </c>
      <c r="AA46">
        <v>22</v>
      </c>
    </row>
    <row r="47" spans="1:27">
      <c r="A47" s="39">
        <v>201603</v>
      </c>
      <c r="B47" s="27" t="s">
        <v>49</v>
      </c>
      <c r="C47" s="3" t="str">
        <f t="shared" si="4"/>
        <v>攻击力增加1506点</v>
      </c>
      <c r="D47" s="3">
        <v>3</v>
      </c>
      <c r="E47" s="12" t="str">
        <f>VLOOKUP(B47,Sheet3!$L$1:$N$50,3,0)</f>
        <v>images/icon/item/109.png</v>
      </c>
      <c r="F47" s="3">
        <v>44</v>
      </c>
      <c r="G47" s="3">
        <v>1</v>
      </c>
      <c r="H47" s="3">
        <v>1</v>
      </c>
      <c r="I47" s="3">
        <v>1000</v>
      </c>
      <c r="K47" s="7">
        <v>1</v>
      </c>
      <c r="N47" s="3">
        <f>VLOOKUP(F47,Sheet1!$A$3:$I$999,4,0)</f>
        <v>1506</v>
      </c>
      <c r="S47">
        <f t="shared" si="5"/>
        <v>1506</v>
      </c>
      <c r="T47" s="39">
        <v>201604</v>
      </c>
      <c r="U47">
        <v>3945</v>
      </c>
      <c r="V47" s="3">
        <v>120001</v>
      </c>
      <c r="W47" s="24">
        <v>380</v>
      </c>
      <c r="X47" s="3">
        <v>120002</v>
      </c>
      <c r="Y47">
        <v>200</v>
      </c>
      <c r="Z47" s="3">
        <v>120003</v>
      </c>
      <c r="AA47">
        <v>26</v>
      </c>
    </row>
    <row r="48" spans="1:27">
      <c r="A48" s="39">
        <v>201604</v>
      </c>
      <c r="B48" s="27" t="s">
        <v>49</v>
      </c>
      <c r="C48" s="3" t="str">
        <f t="shared" si="4"/>
        <v>攻击力增加1656点</v>
      </c>
      <c r="D48" s="3">
        <v>4</v>
      </c>
      <c r="E48" s="12" t="str">
        <f>VLOOKUP(B48,Sheet3!$L$1:$N$50,3,0)</f>
        <v>images/icon/item/109.png</v>
      </c>
      <c r="F48" s="3">
        <v>45</v>
      </c>
      <c r="G48" s="3">
        <v>1</v>
      </c>
      <c r="H48" s="3">
        <v>1</v>
      </c>
      <c r="I48" s="3">
        <v>1000</v>
      </c>
      <c r="K48" s="7">
        <v>1</v>
      </c>
      <c r="N48" s="3">
        <f>VLOOKUP(F48,Sheet1!$A$3:$I$999,4,0)</f>
        <v>1656</v>
      </c>
      <c r="S48">
        <f t="shared" si="5"/>
        <v>1656</v>
      </c>
      <c r="T48" s="39">
        <v>201605</v>
      </c>
      <c r="U48">
        <v>4375</v>
      </c>
      <c r="V48" s="3">
        <v>120001</v>
      </c>
      <c r="W48" s="24">
        <v>403</v>
      </c>
      <c r="X48" s="3">
        <v>120002</v>
      </c>
      <c r="Y48">
        <v>215</v>
      </c>
      <c r="Z48" s="3">
        <v>120003</v>
      </c>
      <c r="AA48">
        <v>30</v>
      </c>
    </row>
    <row r="49" spans="1:27">
      <c r="A49" s="39">
        <v>201605</v>
      </c>
      <c r="B49" s="27" t="s">
        <v>49</v>
      </c>
      <c r="C49" s="3" t="str">
        <f t="shared" si="4"/>
        <v>攻击力增加1822点</v>
      </c>
      <c r="D49" s="3">
        <v>5</v>
      </c>
      <c r="E49" s="12" t="str">
        <f>VLOOKUP(B49,Sheet3!$L$1:$N$50,3,0)</f>
        <v>images/icon/item/109.png</v>
      </c>
      <c r="F49" s="3">
        <v>46</v>
      </c>
      <c r="G49" s="3">
        <v>1</v>
      </c>
      <c r="H49" s="3">
        <v>1</v>
      </c>
      <c r="I49" s="3">
        <v>1000</v>
      </c>
      <c r="K49" s="7">
        <v>1</v>
      </c>
      <c r="N49" s="3">
        <f>VLOOKUP(F49,Sheet1!$A$3:$I$999,4,0)</f>
        <v>1822</v>
      </c>
      <c r="S49">
        <f t="shared" si="5"/>
        <v>1822</v>
      </c>
      <c r="T49" s="39">
        <v>201606</v>
      </c>
      <c r="U49">
        <v>4855</v>
      </c>
      <c r="V49" s="3">
        <v>120001</v>
      </c>
      <c r="W49" s="24">
        <v>426</v>
      </c>
      <c r="X49" s="3">
        <v>120002</v>
      </c>
      <c r="Y49">
        <v>230</v>
      </c>
      <c r="Z49" s="3">
        <v>120003</v>
      </c>
      <c r="AA49">
        <v>35</v>
      </c>
    </row>
    <row r="50" spans="1:27">
      <c r="A50" s="39">
        <v>201606</v>
      </c>
      <c r="B50" s="27" t="s">
        <v>49</v>
      </c>
      <c r="C50" s="3" t="str">
        <f t="shared" si="4"/>
        <v>攻击力增加2004点</v>
      </c>
      <c r="D50" s="3">
        <v>6</v>
      </c>
      <c r="E50" s="12" t="str">
        <f>VLOOKUP(B50,Sheet3!$L$1:$N$50,3,0)</f>
        <v>images/icon/item/109.png</v>
      </c>
      <c r="F50" s="3">
        <v>47</v>
      </c>
      <c r="G50" s="3">
        <v>1</v>
      </c>
      <c r="H50" s="3">
        <v>1</v>
      </c>
      <c r="I50" s="3">
        <v>1000</v>
      </c>
      <c r="K50" s="7">
        <v>1</v>
      </c>
      <c r="N50" s="3">
        <f>VLOOKUP(F50,Sheet1!$A$3:$I$999,4,0)</f>
        <v>2004</v>
      </c>
      <c r="S50">
        <f t="shared" si="5"/>
        <v>2004</v>
      </c>
      <c r="T50" s="39">
        <v>201607</v>
      </c>
      <c r="U50">
        <v>5385</v>
      </c>
      <c r="V50" s="3">
        <v>120001</v>
      </c>
      <c r="W50" s="24">
        <v>451</v>
      </c>
      <c r="X50" s="3">
        <v>120002</v>
      </c>
      <c r="Y50">
        <v>246</v>
      </c>
      <c r="Z50" s="3">
        <v>120003</v>
      </c>
      <c r="AA50">
        <v>40</v>
      </c>
    </row>
    <row r="51" spans="1:27">
      <c r="A51" s="39">
        <v>201607</v>
      </c>
      <c r="B51" s="27" t="s">
        <v>49</v>
      </c>
      <c r="C51" s="3" t="str">
        <f t="shared" si="4"/>
        <v>攻击力增加2204点</v>
      </c>
      <c r="D51" s="3">
        <v>7</v>
      </c>
      <c r="E51" s="12" t="str">
        <f>VLOOKUP(B51,Sheet3!$L$1:$N$50,3,0)</f>
        <v>images/icon/item/109.png</v>
      </c>
      <c r="F51" s="3">
        <v>48</v>
      </c>
      <c r="G51" s="3">
        <v>1</v>
      </c>
      <c r="H51" s="3">
        <v>1</v>
      </c>
      <c r="I51" s="3">
        <v>1000</v>
      </c>
      <c r="K51" s="7">
        <v>1</v>
      </c>
      <c r="N51" s="3">
        <f>VLOOKUP(F51,Sheet1!$A$3:$I$999,4,0)</f>
        <v>2204</v>
      </c>
      <c r="S51">
        <f t="shared" si="5"/>
        <v>2204</v>
      </c>
      <c r="T51" s="39">
        <v>201608</v>
      </c>
      <c r="U51">
        <v>5975</v>
      </c>
      <c r="V51" s="3">
        <v>120001</v>
      </c>
      <c r="W51" s="24">
        <v>476</v>
      </c>
      <c r="X51" s="3">
        <v>120002</v>
      </c>
      <c r="Y51">
        <v>263</v>
      </c>
      <c r="Z51" s="3">
        <v>120003</v>
      </c>
      <c r="AA51">
        <v>45</v>
      </c>
    </row>
    <row r="52" spans="1:27">
      <c r="A52" s="39">
        <v>201608</v>
      </c>
      <c r="B52" s="27" t="s">
        <v>49</v>
      </c>
      <c r="C52" s="3" t="str">
        <f t="shared" si="4"/>
        <v>攻击力增加2425点</v>
      </c>
      <c r="D52" s="3">
        <v>8</v>
      </c>
      <c r="E52" s="12" t="str">
        <f>VLOOKUP(B52,Sheet3!$L$1:$N$50,3,0)</f>
        <v>images/icon/item/109.png</v>
      </c>
      <c r="F52" s="3">
        <v>49</v>
      </c>
      <c r="G52" s="3">
        <v>1</v>
      </c>
      <c r="H52" s="3">
        <v>1</v>
      </c>
      <c r="I52" s="3">
        <v>1000</v>
      </c>
      <c r="K52" s="7">
        <v>1</v>
      </c>
      <c r="N52" s="3">
        <f>VLOOKUP(F52,Sheet1!$A$3:$I$999,4,0)</f>
        <v>2425</v>
      </c>
      <c r="S52">
        <f t="shared" si="5"/>
        <v>2425</v>
      </c>
      <c r="T52" s="39">
        <v>201609</v>
      </c>
      <c r="U52">
        <v>6630</v>
      </c>
      <c r="V52" s="3">
        <v>120001</v>
      </c>
      <c r="W52" s="24">
        <v>503</v>
      </c>
      <c r="X52" s="3">
        <v>120002</v>
      </c>
      <c r="Y52">
        <v>280</v>
      </c>
      <c r="Z52" s="3">
        <v>120003</v>
      </c>
      <c r="AA52">
        <v>51</v>
      </c>
    </row>
    <row r="53" spans="1:27">
      <c r="A53" s="39">
        <v>201609</v>
      </c>
      <c r="B53" s="27" t="s">
        <v>49</v>
      </c>
      <c r="C53" s="3" t="str">
        <f t="shared" si="4"/>
        <v>攻击力增加2546点</v>
      </c>
      <c r="D53" s="3">
        <v>9</v>
      </c>
      <c r="E53" s="12" t="str">
        <f>VLOOKUP(B53,Sheet3!$L$1:$N$50,3,0)</f>
        <v>images/icon/item/109.png</v>
      </c>
      <c r="F53" s="3">
        <v>50</v>
      </c>
      <c r="G53" s="3">
        <v>1</v>
      </c>
      <c r="H53" s="3">
        <v>1</v>
      </c>
      <c r="I53" s="3">
        <v>1000</v>
      </c>
      <c r="K53" s="7">
        <v>1</v>
      </c>
      <c r="N53" s="3">
        <f>VLOOKUP(F53,Sheet1!$A$3:$I$999,4,0)</f>
        <v>2546</v>
      </c>
      <c r="S53">
        <f t="shared" si="5"/>
        <v>2546</v>
      </c>
      <c r="T53" s="39">
        <v>201610</v>
      </c>
      <c r="U53">
        <v>7355</v>
      </c>
      <c r="V53" s="3">
        <v>120001</v>
      </c>
      <c r="W53" s="24">
        <v>530</v>
      </c>
      <c r="X53" s="3">
        <v>120002</v>
      </c>
      <c r="Y53">
        <v>298</v>
      </c>
      <c r="Z53" s="3">
        <v>120003</v>
      </c>
      <c r="AA53">
        <v>58</v>
      </c>
    </row>
    <row r="54" spans="1:27">
      <c r="A54" s="39">
        <v>201610</v>
      </c>
      <c r="B54" s="27" t="s">
        <v>49</v>
      </c>
      <c r="C54" s="3" t="str">
        <f t="shared" si="4"/>
        <v>攻击力增加2674点</v>
      </c>
      <c r="D54" s="3">
        <v>10</v>
      </c>
      <c r="E54" s="12" t="str">
        <f>VLOOKUP(B54,Sheet3!$L$1:$N$50,3,0)</f>
        <v>images/icon/item/109.png</v>
      </c>
      <c r="F54" s="3">
        <v>51</v>
      </c>
      <c r="G54" s="3">
        <v>1</v>
      </c>
      <c r="H54" s="3">
        <v>1</v>
      </c>
      <c r="I54" s="3">
        <v>1000</v>
      </c>
      <c r="K54" s="7">
        <v>1</v>
      </c>
      <c r="N54" s="3">
        <f>VLOOKUP(F54,Sheet1!$A$3:$I$999,4,0)</f>
        <v>2674</v>
      </c>
      <c r="S54">
        <f t="shared" si="5"/>
        <v>2674</v>
      </c>
      <c r="T54" s="40">
        <v>200110</v>
      </c>
      <c r="U54">
        <v>8160</v>
      </c>
      <c r="V54" s="3">
        <v>120001</v>
      </c>
      <c r="W54" s="24">
        <v>559</v>
      </c>
      <c r="X54" s="3">
        <v>120002</v>
      </c>
      <c r="Y54">
        <v>318</v>
      </c>
      <c r="Z54" s="3">
        <v>120003</v>
      </c>
      <c r="AA54">
        <v>64</v>
      </c>
    </row>
    <row r="55" spans="1:27">
      <c r="A55" s="40">
        <v>200110</v>
      </c>
      <c r="B55" s="27" t="s">
        <v>51</v>
      </c>
      <c r="C55" s="3" t="str">
        <f t="shared" si="4"/>
        <v>攻击力增加2807点</v>
      </c>
      <c r="D55" s="3">
        <v>1</v>
      </c>
      <c r="E55" s="12" t="str">
        <f>VLOOKUP(B55,Sheet3!$L$1:$N$50,3,0)</f>
        <v>images/icon/item/110.png</v>
      </c>
      <c r="F55" s="3">
        <v>52</v>
      </c>
      <c r="G55" s="3">
        <v>1</v>
      </c>
      <c r="H55" s="3">
        <v>1</v>
      </c>
      <c r="I55" s="3">
        <v>1000</v>
      </c>
      <c r="K55" s="7">
        <v>1</v>
      </c>
      <c r="N55" s="3">
        <f>VLOOKUP(F55,Sheet1!$A$3:$I$999,4,0)</f>
        <v>2807</v>
      </c>
      <c r="S55">
        <f t="shared" si="5"/>
        <v>2807</v>
      </c>
      <c r="T55" s="39">
        <v>201702</v>
      </c>
      <c r="U55">
        <v>9055</v>
      </c>
      <c r="V55" s="3">
        <v>120001</v>
      </c>
      <c r="W55" s="24">
        <v>589</v>
      </c>
      <c r="X55" s="3">
        <v>120002</v>
      </c>
      <c r="Y55">
        <v>338</v>
      </c>
      <c r="Z55" s="3">
        <v>120003</v>
      </c>
      <c r="AA55">
        <v>72</v>
      </c>
    </row>
    <row r="56" spans="1:27">
      <c r="A56" s="39">
        <v>201702</v>
      </c>
      <c r="B56" s="27" t="s">
        <v>51</v>
      </c>
      <c r="C56" s="3" t="str">
        <f t="shared" si="4"/>
        <v>攻击力增加2948点</v>
      </c>
      <c r="D56" s="3">
        <v>2</v>
      </c>
      <c r="E56" s="12" t="str">
        <f>VLOOKUP(B56,Sheet3!$L$1:$N$50,3,0)</f>
        <v>images/icon/item/110.png</v>
      </c>
      <c r="F56" s="3">
        <v>53</v>
      </c>
      <c r="G56" s="3">
        <v>1</v>
      </c>
      <c r="H56" s="3">
        <v>1</v>
      </c>
      <c r="I56" s="3">
        <v>1000</v>
      </c>
      <c r="K56" s="7">
        <v>1</v>
      </c>
      <c r="N56" s="3">
        <f>VLOOKUP(F56,Sheet1!$A$3:$I$999,4,0)</f>
        <v>2948</v>
      </c>
      <c r="S56">
        <f t="shared" si="5"/>
        <v>2948</v>
      </c>
      <c r="T56" s="39">
        <v>201703</v>
      </c>
      <c r="U56">
        <v>10050</v>
      </c>
      <c r="V56" s="3">
        <v>120001</v>
      </c>
      <c r="W56" s="24">
        <v>620</v>
      </c>
      <c r="X56" s="3">
        <v>120002</v>
      </c>
      <c r="Y56">
        <v>358</v>
      </c>
      <c r="Z56" s="3">
        <v>120003</v>
      </c>
      <c r="AA56">
        <v>79</v>
      </c>
    </row>
    <row r="57" spans="1:27">
      <c r="A57" s="39">
        <v>201703</v>
      </c>
      <c r="B57" s="27" t="s">
        <v>51</v>
      </c>
      <c r="C57" s="3" t="str">
        <f t="shared" si="4"/>
        <v>攻击力增加3095点</v>
      </c>
      <c r="D57" s="3">
        <v>3</v>
      </c>
      <c r="E57" s="12" t="str">
        <f>VLOOKUP(B57,Sheet3!$L$1:$N$50,3,0)</f>
        <v>images/icon/item/110.png</v>
      </c>
      <c r="F57" s="3">
        <v>54</v>
      </c>
      <c r="G57" s="3">
        <v>1</v>
      </c>
      <c r="H57" s="3">
        <v>1</v>
      </c>
      <c r="I57" s="3">
        <v>1000</v>
      </c>
      <c r="K57" s="7">
        <v>1</v>
      </c>
      <c r="N57" s="3">
        <f>VLOOKUP(F57,Sheet1!$A$3:$I$999,4,0)</f>
        <v>3095</v>
      </c>
      <c r="S57">
        <f t="shared" si="5"/>
        <v>3095</v>
      </c>
      <c r="T57" s="39">
        <v>201704</v>
      </c>
      <c r="U57">
        <v>11155</v>
      </c>
      <c r="V57" s="3">
        <v>120001</v>
      </c>
      <c r="W57" s="24">
        <v>652</v>
      </c>
      <c r="X57" s="3">
        <v>120002</v>
      </c>
      <c r="Y57">
        <v>380</v>
      </c>
      <c r="Z57" s="3">
        <v>120003</v>
      </c>
      <c r="AA57">
        <v>88</v>
      </c>
    </row>
    <row r="58" spans="1:27">
      <c r="A58" s="39">
        <v>201704</v>
      </c>
      <c r="B58" s="27" t="s">
        <v>51</v>
      </c>
      <c r="C58" s="3" t="str">
        <f t="shared" si="4"/>
        <v>攻击力增加3250点</v>
      </c>
      <c r="D58" s="3">
        <v>4</v>
      </c>
      <c r="E58" s="12" t="str">
        <f>VLOOKUP(B58,Sheet3!$L$1:$N$50,3,0)</f>
        <v>images/icon/item/110.png</v>
      </c>
      <c r="F58" s="3">
        <v>55</v>
      </c>
      <c r="G58" s="3">
        <v>1</v>
      </c>
      <c r="H58" s="3">
        <v>1</v>
      </c>
      <c r="I58" s="3">
        <v>1000</v>
      </c>
      <c r="K58" s="7">
        <v>1</v>
      </c>
      <c r="N58" s="3">
        <f>VLOOKUP(F58,Sheet1!$A$3:$I$999,4,0)</f>
        <v>3250</v>
      </c>
      <c r="S58">
        <f t="shared" si="5"/>
        <v>3250</v>
      </c>
      <c r="T58" s="39">
        <v>201705</v>
      </c>
      <c r="U58">
        <v>12380</v>
      </c>
      <c r="V58" s="3">
        <v>120001</v>
      </c>
      <c r="W58" s="24">
        <v>685</v>
      </c>
      <c r="X58" s="3">
        <v>120002</v>
      </c>
      <c r="Y58">
        <v>403</v>
      </c>
      <c r="Z58" s="3">
        <v>120003</v>
      </c>
      <c r="AA58">
        <v>96</v>
      </c>
    </row>
    <row r="59" spans="1:27">
      <c r="A59" s="39">
        <v>201705</v>
      </c>
      <c r="B59" s="27" t="s">
        <v>51</v>
      </c>
      <c r="C59" s="3" t="str">
        <f t="shared" si="4"/>
        <v>攻击力增加3412点</v>
      </c>
      <c r="D59" s="3">
        <v>5</v>
      </c>
      <c r="E59" s="12" t="str">
        <f>VLOOKUP(B59,Sheet3!$L$1:$N$50,3,0)</f>
        <v>images/icon/item/110.png</v>
      </c>
      <c r="F59" s="3">
        <v>56</v>
      </c>
      <c r="G59" s="3">
        <v>1</v>
      </c>
      <c r="H59" s="3">
        <v>1</v>
      </c>
      <c r="I59" s="3">
        <v>1000</v>
      </c>
      <c r="K59" s="7">
        <v>1</v>
      </c>
      <c r="N59" s="3">
        <f>VLOOKUP(F59,Sheet1!$A$3:$I$999,4,0)</f>
        <v>3412</v>
      </c>
      <c r="S59">
        <f t="shared" si="5"/>
        <v>3412</v>
      </c>
      <c r="T59" s="39">
        <v>201706</v>
      </c>
      <c r="U59">
        <v>13740</v>
      </c>
      <c r="V59" s="3">
        <v>120001</v>
      </c>
      <c r="W59" s="24">
        <v>719</v>
      </c>
      <c r="X59" s="3">
        <v>120002</v>
      </c>
      <c r="Y59">
        <v>426</v>
      </c>
      <c r="Z59" s="3">
        <v>120003</v>
      </c>
      <c r="AA59">
        <v>106</v>
      </c>
    </row>
    <row r="60" spans="1:27">
      <c r="A60" s="39">
        <v>201706</v>
      </c>
      <c r="B60" s="27" t="s">
        <v>51</v>
      </c>
      <c r="C60" s="3" t="str">
        <f t="shared" si="4"/>
        <v>攻击力增加3583点</v>
      </c>
      <c r="D60" s="3">
        <v>6</v>
      </c>
      <c r="E60" s="12" t="str">
        <f>VLOOKUP(B60,Sheet3!$L$1:$N$50,3,0)</f>
        <v>images/icon/item/110.png</v>
      </c>
      <c r="F60" s="3">
        <v>57</v>
      </c>
      <c r="G60" s="3">
        <v>1</v>
      </c>
      <c r="H60" s="3">
        <v>1</v>
      </c>
      <c r="I60" s="3">
        <v>1000</v>
      </c>
      <c r="K60" s="7">
        <v>1</v>
      </c>
      <c r="N60" s="3">
        <f>VLOOKUP(F60,Sheet1!$A$3:$I$999,4,0)</f>
        <v>3583</v>
      </c>
      <c r="S60">
        <f t="shared" si="5"/>
        <v>3583</v>
      </c>
      <c r="T60" s="39">
        <v>201707</v>
      </c>
      <c r="U60">
        <v>15250</v>
      </c>
      <c r="V60" s="3">
        <v>120001</v>
      </c>
      <c r="W60" s="24">
        <v>755</v>
      </c>
      <c r="X60" s="3">
        <v>120002</v>
      </c>
      <c r="Y60">
        <v>451</v>
      </c>
      <c r="Z60" s="3">
        <v>120003</v>
      </c>
      <c r="AA60">
        <v>115</v>
      </c>
    </row>
    <row r="61" spans="1:27">
      <c r="A61" s="39">
        <v>201707</v>
      </c>
      <c r="B61" s="27" t="s">
        <v>51</v>
      </c>
      <c r="C61" s="3" t="str">
        <f t="shared" si="4"/>
        <v>攻击力增加3762点</v>
      </c>
      <c r="D61" s="3">
        <v>7</v>
      </c>
      <c r="E61" s="12" t="str">
        <f>VLOOKUP(B61,Sheet3!$L$1:$N$50,3,0)</f>
        <v>images/icon/item/110.png</v>
      </c>
      <c r="F61" s="3">
        <v>58</v>
      </c>
      <c r="G61" s="3">
        <v>1</v>
      </c>
      <c r="H61" s="3">
        <v>1</v>
      </c>
      <c r="I61" s="3">
        <v>1000</v>
      </c>
      <c r="K61" s="7">
        <v>1</v>
      </c>
      <c r="N61" s="3">
        <f>VLOOKUP(F61,Sheet1!$A$3:$I$999,4,0)</f>
        <v>3762</v>
      </c>
      <c r="S61">
        <f t="shared" si="5"/>
        <v>3762</v>
      </c>
      <c r="T61" s="39">
        <v>201708</v>
      </c>
      <c r="U61">
        <v>16925</v>
      </c>
      <c r="V61" s="3">
        <v>120001</v>
      </c>
      <c r="W61" s="24">
        <v>793</v>
      </c>
      <c r="X61" s="3">
        <v>120002</v>
      </c>
      <c r="Y61">
        <v>476</v>
      </c>
      <c r="Z61" s="3">
        <v>120003</v>
      </c>
      <c r="AA61">
        <v>126</v>
      </c>
    </row>
    <row r="62" spans="1:27">
      <c r="A62" s="39">
        <v>201708</v>
      </c>
      <c r="B62" s="27" t="s">
        <v>51</v>
      </c>
      <c r="C62" s="3" t="str">
        <f t="shared" si="4"/>
        <v>攻击力增加3950点</v>
      </c>
      <c r="D62" s="3">
        <v>8</v>
      </c>
      <c r="E62" s="12" t="str">
        <f>VLOOKUP(B62,Sheet3!$L$1:$N$50,3,0)</f>
        <v>images/icon/item/110.png</v>
      </c>
      <c r="F62" s="3">
        <v>59</v>
      </c>
      <c r="G62" s="3">
        <v>1</v>
      </c>
      <c r="H62" s="3">
        <v>1</v>
      </c>
      <c r="I62" s="3">
        <v>1000</v>
      </c>
      <c r="K62" s="7">
        <v>1</v>
      </c>
      <c r="N62" s="3">
        <f>VLOOKUP(F62,Sheet1!$A$3:$I$999,4,0)</f>
        <v>3950</v>
      </c>
      <c r="S62">
        <f t="shared" si="5"/>
        <v>3950</v>
      </c>
      <c r="T62" s="39">
        <v>201709</v>
      </c>
      <c r="U62">
        <v>18785</v>
      </c>
      <c r="V62" s="3">
        <v>120001</v>
      </c>
      <c r="W62" s="24">
        <v>831</v>
      </c>
      <c r="X62" s="3">
        <v>120002</v>
      </c>
      <c r="Y62">
        <v>503</v>
      </c>
      <c r="Z62" s="3">
        <v>120003</v>
      </c>
      <c r="AA62">
        <v>136</v>
      </c>
    </row>
    <row r="63" spans="1:27">
      <c r="A63" s="39">
        <v>201709</v>
      </c>
      <c r="B63" s="27" t="s">
        <v>51</v>
      </c>
      <c r="C63" s="3" t="str">
        <f t="shared" si="4"/>
        <v>攻击力增加4148点</v>
      </c>
      <c r="D63" s="3">
        <v>9</v>
      </c>
      <c r="E63" s="12" t="str">
        <f>VLOOKUP(B63,Sheet3!$L$1:$N$50,3,0)</f>
        <v>images/icon/item/110.png</v>
      </c>
      <c r="F63" s="3">
        <v>60</v>
      </c>
      <c r="G63" s="3">
        <v>1</v>
      </c>
      <c r="H63" s="3">
        <v>1</v>
      </c>
      <c r="I63" s="3">
        <v>1000</v>
      </c>
      <c r="K63" s="7">
        <v>1</v>
      </c>
      <c r="N63" s="3">
        <f>VLOOKUP(F63,Sheet1!$A$3:$I$999,4,0)</f>
        <v>4148</v>
      </c>
      <c r="S63">
        <f t="shared" si="5"/>
        <v>4148</v>
      </c>
      <c r="T63" s="39">
        <v>201710</v>
      </c>
      <c r="U63">
        <v>20850</v>
      </c>
      <c r="V63" s="3">
        <v>120001</v>
      </c>
      <c r="W63" s="24">
        <v>871</v>
      </c>
      <c r="X63" s="3">
        <v>120002</v>
      </c>
      <c r="Y63">
        <v>530</v>
      </c>
      <c r="Z63" s="3">
        <v>120003</v>
      </c>
      <c r="AA63">
        <v>148</v>
      </c>
    </row>
    <row r="64" spans="1:27" ht="14.25">
      <c r="A64" s="39">
        <v>201710</v>
      </c>
      <c r="B64" s="27" t="s">
        <v>51</v>
      </c>
      <c r="C64" s="3" t="str">
        <f t="shared" si="4"/>
        <v>攻击力增加4355点</v>
      </c>
      <c r="D64" s="3">
        <v>10</v>
      </c>
      <c r="E64" s="12" t="str">
        <f>VLOOKUP(B64,Sheet3!$L$1:$N$50,3,0)</f>
        <v>images/icon/item/110.png</v>
      </c>
      <c r="F64" s="3">
        <v>61</v>
      </c>
      <c r="G64" s="3">
        <v>1</v>
      </c>
      <c r="H64" s="3">
        <v>1</v>
      </c>
      <c r="I64" s="3">
        <v>1000</v>
      </c>
      <c r="K64" s="7">
        <v>1</v>
      </c>
      <c r="N64" s="3">
        <f>VLOOKUP(F64,Sheet1!$A$3:$I$999,4,0)</f>
        <v>4355</v>
      </c>
      <c r="S64">
        <f t="shared" si="5"/>
        <v>4355</v>
      </c>
      <c r="T64" s="38">
        <v>200111</v>
      </c>
      <c r="U64">
        <v>23140</v>
      </c>
      <c r="V64" s="3">
        <v>120001</v>
      </c>
      <c r="W64" s="24">
        <v>913</v>
      </c>
      <c r="X64" s="3">
        <v>120002</v>
      </c>
      <c r="Y64">
        <v>559</v>
      </c>
      <c r="Z64" s="3">
        <v>120003</v>
      </c>
      <c r="AA64">
        <v>160</v>
      </c>
    </row>
    <row r="65" spans="1:31">
      <c r="A65" s="39">
        <v>200111</v>
      </c>
      <c r="B65" s="28" t="s">
        <v>53</v>
      </c>
      <c r="C65" s="3" t="str">
        <f t="shared" si="4"/>
        <v>攻击力增加4573点</v>
      </c>
      <c r="D65" s="3">
        <v>1</v>
      </c>
      <c r="E65" s="12" t="str">
        <f>VLOOKUP(B65,Sheet3!$L$1:$N$50,3,0)</f>
        <v>images/icon/item/111.png</v>
      </c>
      <c r="F65" s="3">
        <v>62</v>
      </c>
      <c r="G65" s="3">
        <v>1</v>
      </c>
      <c r="H65" s="3">
        <v>1</v>
      </c>
      <c r="I65" s="3">
        <v>1000</v>
      </c>
      <c r="K65" s="7">
        <v>1</v>
      </c>
      <c r="N65" s="3">
        <f>VLOOKUP(F65,Sheet1!$A$3:$I$999,4,0)</f>
        <v>4573</v>
      </c>
      <c r="S65">
        <f t="shared" si="5"/>
        <v>4573</v>
      </c>
      <c r="T65" s="39">
        <v>201802</v>
      </c>
      <c r="U65">
        <v>25685</v>
      </c>
      <c r="V65" s="3">
        <v>120001</v>
      </c>
      <c r="W65" s="24">
        <v>956</v>
      </c>
      <c r="X65" s="3">
        <v>120002</v>
      </c>
      <c r="Y65">
        <v>589</v>
      </c>
      <c r="Z65" s="3">
        <v>120003</v>
      </c>
      <c r="AA65">
        <v>175</v>
      </c>
      <c r="AB65" s="3">
        <v>120004</v>
      </c>
      <c r="AC65">
        <v>2</v>
      </c>
      <c r="AD65" s="3">
        <v>2</v>
      </c>
      <c r="AE65">
        <f>TRUNC(AD65)</f>
        <v>2</v>
      </c>
    </row>
    <row r="66" spans="1:31">
      <c r="A66" s="39">
        <v>201802</v>
      </c>
      <c r="B66" s="28" t="s">
        <v>53</v>
      </c>
      <c r="C66" s="3" t="str">
        <f t="shared" si="4"/>
        <v>攻击力增加4802点</v>
      </c>
      <c r="D66" s="3">
        <v>2</v>
      </c>
      <c r="E66" s="12" t="str">
        <f>VLOOKUP(B66,Sheet3!$L$1:$N$50,3,0)</f>
        <v>images/icon/item/111.png</v>
      </c>
      <c r="F66" s="3">
        <v>63</v>
      </c>
      <c r="G66" s="3">
        <v>1</v>
      </c>
      <c r="H66" s="3">
        <v>1</v>
      </c>
      <c r="I66" s="3">
        <v>1000</v>
      </c>
      <c r="K66" s="7">
        <v>1</v>
      </c>
      <c r="N66" s="3">
        <f>VLOOKUP(F66,Sheet1!$A$3:$I$999,4,0)</f>
        <v>4802</v>
      </c>
      <c r="S66">
        <f t="shared" si="5"/>
        <v>4802</v>
      </c>
      <c r="T66" s="39">
        <v>201803</v>
      </c>
      <c r="U66">
        <v>28510</v>
      </c>
      <c r="V66" s="3">
        <v>120001</v>
      </c>
      <c r="W66" s="24">
        <v>1000</v>
      </c>
      <c r="X66" s="3">
        <v>120002</v>
      </c>
      <c r="Y66">
        <v>620</v>
      </c>
      <c r="Z66" s="3">
        <v>120003</v>
      </c>
      <c r="AA66">
        <v>185</v>
      </c>
      <c r="AB66" s="3">
        <v>120004</v>
      </c>
      <c r="AC66">
        <v>3</v>
      </c>
      <c r="AD66">
        <f>AD65*135%</f>
        <v>2.7</v>
      </c>
      <c r="AE66">
        <f t="shared" ref="AE66:AE74" si="6">TRUNC(AD66)</f>
        <v>2</v>
      </c>
    </row>
    <row r="67" spans="1:31">
      <c r="A67" s="39">
        <v>201803</v>
      </c>
      <c r="B67" s="28" t="s">
        <v>53</v>
      </c>
      <c r="C67" s="3" t="str">
        <f t="shared" si="4"/>
        <v>攻击力增加5042点</v>
      </c>
      <c r="D67" s="3">
        <v>3</v>
      </c>
      <c r="E67" s="12" t="str">
        <f>VLOOKUP(B67,Sheet3!$L$1:$N$50,3,0)</f>
        <v>images/icon/item/111.png</v>
      </c>
      <c r="F67" s="3">
        <v>64</v>
      </c>
      <c r="G67" s="3">
        <v>1</v>
      </c>
      <c r="H67" s="3">
        <v>1</v>
      </c>
      <c r="I67" s="3">
        <v>1000</v>
      </c>
      <c r="K67" s="7">
        <v>1</v>
      </c>
      <c r="N67" s="3">
        <f>VLOOKUP(F67,Sheet1!$A$3:$I$999,4,0)</f>
        <v>5042</v>
      </c>
      <c r="S67">
        <f t="shared" si="5"/>
        <v>5042</v>
      </c>
      <c r="T67" s="39">
        <v>201804</v>
      </c>
      <c r="U67">
        <v>31645</v>
      </c>
      <c r="V67" s="3">
        <v>120001</v>
      </c>
      <c r="W67" s="24">
        <v>1046</v>
      </c>
      <c r="X67" s="3">
        <v>120002</v>
      </c>
      <c r="Y67">
        <v>652</v>
      </c>
      <c r="Z67" s="3">
        <v>120003</v>
      </c>
      <c r="AA67">
        <v>196</v>
      </c>
      <c r="AB67" s="3">
        <v>120004</v>
      </c>
      <c r="AC67">
        <v>4</v>
      </c>
      <c r="AD67">
        <f t="shared" ref="AD67:AD74" si="7">AD66*135%</f>
        <v>3.6450000000000005</v>
      </c>
      <c r="AE67">
        <f t="shared" si="6"/>
        <v>3</v>
      </c>
    </row>
    <row r="68" spans="1:31">
      <c r="A68" s="39">
        <v>201804</v>
      </c>
      <c r="B68" s="28" t="s">
        <v>53</v>
      </c>
      <c r="C68" s="3" t="str">
        <f t="shared" si="4"/>
        <v>攻击力增加5294点</v>
      </c>
      <c r="D68" s="3">
        <v>4</v>
      </c>
      <c r="E68" s="12" t="str">
        <f>VLOOKUP(B68,Sheet3!$L$1:$N$50,3,0)</f>
        <v>images/icon/item/111.png</v>
      </c>
      <c r="F68" s="3">
        <v>65</v>
      </c>
      <c r="G68" s="3">
        <v>1</v>
      </c>
      <c r="H68" s="3">
        <v>1</v>
      </c>
      <c r="I68" s="3">
        <v>1000</v>
      </c>
      <c r="K68" s="7">
        <v>1</v>
      </c>
      <c r="N68" s="3">
        <f>VLOOKUP(F68,Sheet1!$A$3:$I$999,4,0)</f>
        <v>5294</v>
      </c>
      <c r="S68">
        <f t="shared" si="5"/>
        <v>5294</v>
      </c>
      <c r="T68" s="39">
        <v>201805</v>
      </c>
      <c r="U68">
        <v>35125</v>
      </c>
      <c r="V68" s="3">
        <v>120001</v>
      </c>
      <c r="W68" s="24">
        <v>1094</v>
      </c>
      <c r="X68" s="3">
        <v>120002</v>
      </c>
      <c r="Y68">
        <v>685</v>
      </c>
      <c r="Z68" s="3">
        <v>120003</v>
      </c>
      <c r="AA68">
        <v>208</v>
      </c>
      <c r="AB68" s="3">
        <v>120004</v>
      </c>
      <c r="AC68">
        <v>6</v>
      </c>
      <c r="AD68">
        <f t="shared" si="7"/>
        <v>4.9207500000000008</v>
      </c>
      <c r="AE68">
        <f t="shared" si="6"/>
        <v>4</v>
      </c>
    </row>
    <row r="69" spans="1:31">
      <c r="A69" s="39">
        <v>201805</v>
      </c>
      <c r="B69" s="28" t="s">
        <v>53</v>
      </c>
      <c r="C69" s="3" t="str">
        <f t="shared" si="4"/>
        <v>攻击力增加5559点</v>
      </c>
      <c r="D69" s="3">
        <v>5</v>
      </c>
      <c r="E69" s="12" t="str">
        <f>VLOOKUP(B69,Sheet3!$L$1:$N$50,3,0)</f>
        <v>images/icon/item/111.png</v>
      </c>
      <c r="F69" s="3">
        <v>66</v>
      </c>
      <c r="G69" s="3">
        <v>1</v>
      </c>
      <c r="H69" s="3">
        <v>1</v>
      </c>
      <c r="I69" s="3">
        <v>1000</v>
      </c>
      <c r="K69" s="7">
        <v>1</v>
      </c>
      <c r="N69" s="3">
        <f>VLOOKUP(F69,Sheet1!$A$3:$I$999,4,0)</f>
        <v>5559</v>
      </c>
      <c r="S69">
        <f t="shared" si="5"/>
        <v>5559</v>
      </c>
      <c r="T69" s="39">
        <v>201806</v>
      </c>
      <c r="U69">
        <v>38985</v>
      </c>
      <c r="V69" s="3">
        <v>120001</v>
      </c>
      <c r="W69" s="24">
        <v>1143</v>
      </c>
      <c r="X69" s="3">
        <v>120002</v>
      </c>
      <c r="Y69">
        <v>719</v>
      </c>
      <c r="Z69" s="3">
        <v>120003</v>
      </c>
      <c r="AA69">
        <v>220</v>
      </c>
      <c r="AB69" s="3">
        <v>120004</v>
      </c>
      <c r="AC69">
        <v>10</v>
      </c>
      <c r="AD69">
        <f t="shared" si="7"/>
        <v>6.643012500000002</v>
      </c>
      <c r="AE69">
        <f t="shared" si="6"/>
        <v>6</v>
      </c>
    </row>
    <row r="70" spans="1:31">
      <c r="A70" s="39">
        <v>201806</v>
      </c>
      <c r="B70" s="28" t="s">
        <v>53</v>
      </c>
      <c r="C70" s="3" t="str">
        <f t="shared" si="4"/>
        <v>攻击力增加5837点</v>
      </c>
      <c r="D70" s="3">
        <v>6</v>
      </c>
      <c r="E70" s="12" t="str">
        <f>VLOOKUP(B70,Sheet3!$L$1:$N$50,3,0)</f>
        <v>images/icon/item/111.png</v>
      </c>
      <c r="F70" s="3">
        <v>67</v>
      </c>
      <c r="G70" s="3">
        <v>1</v>
      </c>
      <c r="H70" s="3">
        <v>1</v>
      </c>
      <c r="I70" s="3">
        <v>1000</v>
      </c>
      <c r="K70" s="7">
        <v>1</v>
      </c>
      <c r="N70" s="3">
        <f>VLOOKUP(F70,Sheet1!$A$3:$I$999,4,0)</f>
        <v>5837</v>
      </c>
      <c r="S70">
        <f t="shared" si="5"/>
        <v>5837</v>
      </c>
      <c r="T70" s="39">
        <v>201807</v>
      </c>
      <c r="U70">
        <v>43270</v>
      </c>
      <c r="V70" s="3">
        <v>120001</v>
      </c>
      <c r="W70" s="24">
        <v>1195</v>
      </c>
      <c r="X70" s="3">
        <v>120002</v>
      </c>
      <c r="Y70">
        <v>755</v>
      </c>
      <c r="Z70" s="3">
        <v>120003</v>
      </c>
      <c r="AA70">
        <v>232</v>
      </c>
      <c r="AB70" s="3">
        <v>120004</v>
      </c>
      <c r="AC70">
        <v>15</v>
      </c>
      <c r="AD70">
        <f t="shared" si="7"/>
        <v>8.9680668750000034</v>
      </c>
      <c r="AE70">
        <f t="shared" si="6"/>
        <v>8</v>
      </c>
    </row>
    <row r="71" spans="1:31">
      <c r="A71" s="39">
        <v>201807</v>
      </c>
      <c r="B71" s="28" t="s">
        <v>53</v>
      </c>
      <c r="C71" s="3" t="str">
        <f t="shared" si="4"/>
        <v>攻击力增加6128点</v>
      </c>
      <c r="D71" s="3">
        <v>7</v>
      </c>
      <c r="E71" s="12" t="str">
        <f>VLOOKUP(B71,Sheet3!$L$1:$N$50,3,0)</f>
        <v>images/icon/item/111.png</v>
      </c>
      <c r="F71" s="3">
        <v>68</v>
      </c>
      <c r="G71" s="3">
        <v>1</v>
      </c>
      <c r="H71" s="3">
        <v>1</v>
      </c>
      <c r="I71" s="3">
        <v>1000</v>
      </c>
      <c r="K71" s="7">
        <v>1</v>
      </c>
      <c r="N71" s="3">
        <f>VLOOKUP(F71,Sheet1!$A$3:$I$999,4,0)</f>
        <v>6128</v>
      </c>
      <c r="S71">
        <f t="shared" si="5"/>
        <v>6128</v>
      </c>
      <c r="T71" s="39">
        <v>201808</v>
      </c>
      <c r="U71">
        <v>48025</v>
      </c>
      <c r="V71" s="3">
        <v>120001</v>
      </c>
      <c r="W71" s="24">
        <v>1248</v>
      </c>
      <c r="X71" s="3">
        <v>120002</v>
      </c>
      <c r="Y71">
        <v>793</v>
      </c>
      <c r="Z71" s="3">
        <v>120003</v>
      </c>
      <c r="AA71">
        <v>244</v>
      </c>
      <c r="AB71" s="3">
        <v>120004</v>
      </c>
      <c r="AC71">
        <v>22</v>
      </c>
      <c r="AD71">
        <f t="shared" si="7"/>
        <v>12.106890281250005</v>
      </c>
      <c r="AE71">
        <f t="shared" si="6"/>
        <v>12</v>
      </c>
    </row>
    <row r="72" spans="1:31">
      <c r="A72" s="39">
        <v>201808</v>
      </c>
      <c r="B72" s="28" t="s">
        <v>53</v>
      </c>
      <c r="C72" s="3" t="str">
        <f t="shared" si="4"/>
        <v>攻击力增加6435点</v>
      </c>
      <c r="D72" s="3">
        <v>8</v>
      </c>
      <c r="E72" s="12" t="str">
        <f>VLOOKUP(B72,Sheet3!$L$1:$N$50,3,0)</f>
        <v>images/icon/item/111.png</v>
      </c>
      <c r="F72" s="3">
        <v>69</v>
      </c>
      <c r="G72" s="3">
        <v>1</v>
      </c>
      <c r="H72" s="3">
        <v>1</v>
      </c>
      <c r="I72" s="3">
        <v>1000</v>
      </c>
      <c r="K72" s="7">
        <v>1</v>
      </c>
      <c r="N72" s="3">
        <f>VLOOKUP(F72,Sheet1!$A$3:$I$999,4,0)</f>
        <v>6435</v>
      </c>
      <c r="S72">
        <f t="shared" si="5"/>
        <v>6435</v>
      </c>
      <c r="T72" s="39">
        <v>201809</v>
      </c>
      <c r="U72">
        <v>53305</v>
      </c>
      <c r="V72" s="3">
        <v>120001</v>
      </c>
      <c r="W72" s="24">
        <v>1302</v>
      </c>
      <c r="X72" s="3">
        <v>120002</v>
      </c>
      <c r="Y72">
        <v>831</v>
      </c>
      <c r="Z72" s="3">
        <v>120003</v>
      </c>
      <c r="AA72">
        <v>257</v>
      </c>
      <c r="AB72" s="3">
        <v>120004</v>
      </c>
      <c r="AC72">
        <v>34</v>
      </c>
      <c r="AD72">
        <f t="shared" si="7"/>
        <v>16.344301879687507</v>
      </c>
      <c r="AE72">
        <f t="shared" si="6"/>
        <v>16</v>
      </c>
    </row>
    <row r="73" spans="1:31">
      <c r="A73" s="39">
        <v>201809</v>
      </c>
      <c r="B73" s="28" t="s">
        <v>53</v>
      </c>
      <c r="C73" s="3" t="str">
        <f t="shared" si="4"/>
        <v>攻击力增加6757点</v>
      </c>
      <c r="D73" s="3">
        <v>9</v>
      </c>
      <c r="E73" s="12" t="str">
        <f>VLOOKUP(B73,Sheet3!$L$1:$N$50,3,0)</f>
        <v>images/icon/item/111.png</v>
      </c>
      <c r="F73" s="3">
        <v>70</v>
      </c>
      <c r="G73" s="3">
        <v>1</v>
      </c>
      <c r="H73" s="3">
        <v>1</v>
      </c>
      <c r="I73" s="3">
        <v>1000</v>
      </c>
      <c r="K73" s="7">
        <v>1</v>
      </c>
      <c r="N73" s="3">
        <f>VLOOKUP(F73,Sheet1!$A$3:$I$999,4,0)</f>
        <v>6757</v>
      </c>
      <c r="S73">
        <f t="shared" si="5"/>
        <v>6757</v>
      </c>
      <c r="T73" s="39">
        <v>201810</v>
      </c>
      <c r="U73">
        <v>59165</v>
      </c>
      <c r="V73" s="3">
        <v>120001</v>
      </c>
      <c r="W73" s="24">
        <v>1359</v>
      </c>
      <c r="X73" s="3">
        <v>120002</v>
      </c>
      <c r="Y73">
        <v>871</v>
      </c>
      <c r="Z73" s="3">
        <v>120003</v>
      </c>
      <c r="AA73">
        <v>271</v>
      </c>
      <c r="AB73" s="3">
        <v>120004</v>
      </c>
      <c r="AC73">
        <v>51</v>
      </c>
      <c r="AD73">
        <f t="shared" si="7"/>
        <v>22.064807537578137</v>
      </c>
      <c r="AE73">
        <f t="shared" si="6"/>
        <v>22</v>
      </c>
    </row>
    <row r="74" spans="1:31" s="35" customFormat="1">
      <c r="A74" s="41">
        <v>201810</v>
      </c>
      <c r="B74" s="30" t="s">
        <v>53</v>
      </c>
      <c r="C74" s="30" t="str">
        <f t="shared" si="4"/>
        <v>攻击力增加7095点</v>
      </c>
      <c r="D74" s="3">
        <v>10</v>
      </c>
      <c r="E74" s="31" t="str">
        <f>VLOOKUP(B74,Sheet3!$L$1:$N$50,3,0)</f>
        <v>images/icon/item/111.png</v>
      </c>
      <c r="F74" s="30">
        <v>71</v>
      </c>
      <c r="G74" s="30">
        <v>1</v>
      </c>
      <c r="H74" s="30">
        <v>1</v>
      </c>
      <c r="I74" s="30">
        <v>1000</v>
      </c>
      <c r="J74" s="30"/>
      <c r="K74" s="32">
        <v>1</v>
      </c>
      <c r="L74" s="33"/>
      <c r="M74" s="33"/>
      <c r="N74" s="30">
        <f>VLOOKUP(F74,Sheet1!$A$3:$I$999,4,0)</f>
        <v>7095</v>
      </c>
      <c r="O74" s="33"/>
      <c r="P74" s="33"/>
      <c r="Q74" s="34"/>
      <c r="S74" s="35">
        <f t="shared" si="5"/>
        <v>7095</v>
      </c>
      <c r="T74" s="41"/>
      <c r="U74">
        <v>65670</v>
      </c>
      <c r="V74" s="30">
        <v>120001</v>
      </c>
      <c r="W74" s="36">
        <v>1418</v>
      </c>
      <c r="X74" s="3">
        <v>120002</v>
      </c>
      <c r="Y74">
        <v>913</v>
      </c>
      <c r="Z74" s="3">
        <v>120003</v>
      </c>
      <c r="AA74">
        <v>284</v>
      </c>
      <c r="AB74" s="30">
        <v>120004</v>
      </c>
      <c r="AC74" s="35">
        <v>76</v>
      </c>
      <c r="AD74">
        <f t="shared" si="7"/>
        <v>29.787490175730486</v>
      </c>
      <c r="AE74">
        <f t="shared" si="6"/>
        <v>29</v>
      </c>
    </row>
    <row r="75" spans="1:31" ht="14.25">
      <c r="A75" s="38">
        <v>200301</v>
      </c>
      <c r="B75" s="3" t="s">
        <v>55</v>
      </c>
      <c r="C75" s="3" t="str">
        <f>"生命力增加"&amp;S75&amp;"点"</f>
        <v>生命力增加292点</v>
      </c>
      <c r="D75" s="3">
        <v>1</v>
      </c>
      <c r="E75" s="12" t="str">
        <f>VLOOKUP(B75,Sheet3!$L$1:$N$50,3,0)</f>
        <v>images/icon/item/601.png</v>
      </c>
      <c r="F75" s="3">
        <v>5</v>
      </c>
      <c r="G75" s="3">
        <v>1</v>
      </c>
      <c r="H75" s="3">
        <v>1</v>
      </c>
      <c r="I75" s="3">
        <v>1000</v>
      </c>
      <c r="K75" s="7">
        <v>3</v>
      </c>
      <c r="L75" s="3">
        <f>VLOOKUP(F75,Sheet1!$A$3:$I$999,2,0)</f>
        <v>292</v>
      </c>
      <c r="N75" s="3"/>
      <c r="S75">
        <f t="shared" si="5"/>
        <v>292</v>
      </c>
      <c r="T75" s="39">
        <v>203002</v>
      </c>
      <c r="U75">
        <v>150</v>
      </c>
      <c r="V75" s="3">
        <v>120001</v>
      </c>
      <c r="W75" s="24">
        <v>2</v>
      </c>
      <c r="X75" s="3"/>
    </row>
    <row r="76" spans="1:31">
      <c r="A76" s="39">
        <v>203002</v>
      </c>
      <c r="B76" s="3" t="s">
        <v>55</v>
      </c>
      <c r="C76" s="3" t="str">
        <f t="shared" ref="C76:C114" si="8">"生命力增加"&amp;S76&amp;"点"</f>
        <v>生命力增加322点</v>
      </c>
      <c r="D76" s="3">
        <v>2</v>
      </c>
      <c r="E76" s="12" t="str">
        <f>VLOOKUP(B76,Sheet3!$L$1:$N$50,3,0)</f>
        <v>images/icon/item/601.png</v>
      </c>
      <c r="F76" s="3">
        <v>6</v>
      </c>
      <c r="G76" s="3">
        <v>1</v>
      </c>
      <c r="H76" s="3">
        <v>1</v>
      </c>
      <c r="I76" s="3">
        <v>1000</v>
      </c>
      <c r="K76" s="7">
        <v>3</v>
      </c>
      <c r="L76" s="3">
        <f>VLOOKUP(F76,Sheet1!$A$3:$I$999,2,0)</f>
        <v>322</v>
      </c>
      <c r="N76" s="3"/>
      <c r="S76">
        <f t="shared" si="5"/>
        <v>322</v>
      </c>
      <c r="T76" s="39">
        <v>203003</v>
      </c>
      <c r="U76">
        <v>160</v>
      </c>
      <c r="V76" s="3">
        <v>120001</v>
      </c>
      <c r="W76" s="24">
        <v>3</v>
      </c>
      <c r="X76" s="3"/>
    </row>
    <row r="77" spans="1:31">
      <c r="A77" s="39">
        <v>203003</v>
      </c>
      <c r="B77" s="3" t="s">
        <v>55</v>
      </c>
      <c r="C77" s="3" t="str">
        <f t="shared" si="8"/>
        <v>生命力增加354点</v>
      </c>
      <c r="D77" s="3">
        <v>3</v>
      </c>
      <c r="E77" s="12" t="str">
        <f>VLOOKUP(B77,Sheet3!$L$1:$N$50,3,0)</f>
        <v>images/icon/item/601.png</v>
      </c>
      <c r="F77" s="3">
        <v>7</v>
      </c>
      <c r="G77" s="3">
        <v>1</v>
      </c>
      <c r="H77" s="3">
        <v>1</v>
      </c>
      <c r="I77" s="3">
        <v>1000</v>
      </c>
      <c r="K77" s="7">
        <v>3</v>
      </c>
      <c r="L77" s="3">
        <f>VLOOKUP(F77,Sheet1!$A$3:$I$999,2,0)</f>
        <v>354</v>
      </c>
      <c r="N77" s="3"/>
      <c r="S77">
        <f t="shared" si="5"/>
        <v>354</v>
      </c>
      <c r="T77" s="39">
        <v>203004</v>
      </c>
      <c r="U77">
        <v>170</v>
      </c>
      <c r="V77" s="3">
        <v>120001</v>
      </c>
      <c r="W77" s="24">
        <v>3</v>
      </c>
      <c r="X77" s="3"/>
    </row>
    <row r="78" spans="1:31">
      <c r="A78" s="39">
        <v>203004</v>
      </c>
      <c r="B78" s="3" t="s">
        <v>55</v>
      </c>
      <c r="C78" s="3" t="str">
        <f t="shared" si="8"/>
        <v>生命力增加389点</v>
      </c>
      <c r="D78" s="3">
        <v>4</v>
      </c>
      <c r="E78" s="12" t="str">
        <f>VLOOKUP(B78,Sheet3!$L$1:$N$50,3,0)</f>
        <v>images/icon/item/601.png</v>
      </c>
      <c r="F78" s="3">
        <v>8</v>
      </c>
      <c r="G78" s="3">
        <v>1</v>
      </c>
      <c r="H78" s="3">
        <v>1</v>
      </c>
      <c r="I78" s="3">
        <v>1000</v>
      </c>
      <c r="K78" s="7">
        <v>3</v>
      </c>
      <c r="L78" s="3">
        <f>VLOOKUP(F78,Sheet1!$A$3:$I$999,2,0)</f>
        <v>389</v>
      </c>
      <c r="N78" s="3"/>
      <c r="S78">
        <f t="shared" si="5"/>
        <v>389</v>
      </c>
      <c r="T78" s="39">
        <v>203005</v>
      </c>
      <c r="U78">
        <v>180</v>
      </c>
      <c r="V78" s="3">
        <v>120001</v>
      </c>
      <c r="W78" s="24">
        <v>4</v>
      </c>
      <c r="X78" s="3"/>
    </row>
    <row r="79" spans="1:31">
      <c r="A79" s="39">
        <v>203005</v>
      </c>
      <c r="B79" s="3" t="s">
        <v>55</v>
      </c>
      <c r="C79" s="3" t="str">
        <f t="shared" si="8"/>
        <v>生命力增加428点</v>
      </c>
      <c r="D79" s="3">
        <v>5</v>
      </c>
      <c r="E79" s="12" t="str">
        <f>VLOOKUP(B79,Sheet3!$L$1:$N$50,3,0)</f>
        <v>images/icon/item/601.png</v>
      </c>
      <c r="F79" s="3">
        <v>9</v>
      </c>
      <c r="G79" s="3">
        <v>1</v>
      </c>
      <c r="H79" s="3">
        <v>1</v>
      </c>
      <c r="I79" s="3">
        <v>1000</v>
      </c>
      <c r="K79" s="7">
        <v>3</v>
      </c>
      <c r="L79" s="3">
        <f>VLOOKUP(F79,Sheet1!$A$3:$I$999,2,0)</f>
        <v>428</v>
      </c>
      <c r="N79" s="3"/>
      <c r="S79">
        <f t="shared" si="5"/>
        <v>428</v>
      </c>
      <c r="T79" s="39">
        <v>203006</v>
      </c>
      <c r="U79">
        <v>190</v>
      </c>
      <c r="V79" s="3">
        <v>120001</v>
      </c>
      <c r="W79" s="24">
        <v>6</v>
      </c>
      <c r="X79" s="3"/>
    </row>
    <row r="80" spans="1:31">
      <c r="A80" s="39">
        <v>203006</v>
      </c>
      <c r="B80" s="3" t="s">
        <v>55</v>
      </c>
      <c r="C80" s="3" t="str">
        <f t="shared" si="8"/>
        <v>生命力增加471点</v>
      </c>
      <c r="D80" s="3">
        <v>6</v>
      </c>
      <c r="E80" s="12" t="str">
        <f>VLOOKUP(B80,Sheet3!$L$1:$N$50,3,0)</f>
        <v>images/icon/item/601.png</v>
      </c>
      <c r="F80" s="3">
        <v>10</v>
      </c>
      <c r="G80" s="3">
        <v>1</v>
      </c>
      <c r="H80" s="3">
        <v>1</v>
      </c>
      <c r="I80" s="3">
        <v>1000</v>
      </c>
      <c r="K80" s="7">
        <v>3</v>
      </c>
      <c r="L80" s="3">
        <f>VLOOKUP(F80,Sheet1!$A$3:$I$999,2,0)</f>
        <v>471</v>
      </c>
      <c r="N80" s="3"/>
      <c r="S80">
        <f t="shared" si="5"/>
        <v>471</v>
      </c>
      <c r="T80" s="39">
        <v>203007</v>
      </c>
      <c r="U80">
        <v>210</v>
      </c>
      <c r="V80" s="3">
        <v>120001</v>
      </c>
      <c r="W80" s="24">
        <v>8</v>
      </c>
      <c r="X80" s="3"/>
      <c r="Z80" s="45"/>
    </row>
    <row r="81" spans="1:27">
      <c r="A81" s="39">
        <v>203007</v>
      </c>
      <c r="B81" s="3" t="s">
        <v>55</v>
      </c>
      <c r="C81" s="3" t="str">
        <f t="shared" si="8"/>
        <v>生命力增加518点</v>
      </c>
      <c r="D81" s="3">
        <v>7</v>
      </c>
      <c r="E81" s="12" t="str">
        <f>VLOOKUP(B81,Sheet3!$L$1:$N$50,3,0)</f>
        <v>images/icon/item/601.png</v>
      </c>
      <c r="F81" s="3">
        <v>11</v>
      </c>
      <c r="G81" s="3">
        <v>1</v>
      </c>
      <c r="H81" s="3">
        <v>1</v>
      </c>
      <c r="I81" s="3">
        <v>1000</v>
      </c>
      <c r="K81" s="7">
        <v>3</v>
      </c>
      <c r="L81" s="3">
        <f>VLOOKUP(F81,Sheet1!$A$3:$I$999,2,0)</f>
        <v>518</v>
      </c>
      <c r="N81" s="3"/>
      <c r="S81">
        <f t="shared" si="5"/>
        <v>518</v>
      </c>
      <c r="T81" s="39">
        <v>203008</v>
      </c>
      <c r="U81">
        <v>230</v>
      </c>
      <c r="V81" s="3">
        <v>120001</v>
      </c>
      <c r="W81" s="24">
        <v>10</v>
      </c>
      <c r="X81" s="3"/>
    </row>
    <row r="82" spans="1:27">
      <c r="A82" s="39">
        <v>203008</v>
      </c>
      <c r="B82" s="3" t="s">
        <v>55</v>
      </c>
      <c r="C82" s="3" t="str">
        <f t="shared" si="8"/>
        <v>生命力增加570点</v>
      </c>
      <c r="D82" s="3">
        <v>8</v>
      </c>
      <c r="E82" s="12" t="str">
        <f>VLOOKUP(B82,Sheet3!$L$1:$N$50,3,0)</f>
        <v>images/icon/item/601.png</v>
      </c>
      <c r="F82" s="3">
        <v>12</v>
      </c>
      <c r="G82" s="3">
        <v>1</v>
      </c>
      <c r="H82" s="3">
        <v>1</v>
      </c>
      <c r="I82" s="3">
        <v>1000</v>
      </c>
      <c r="K82" s="7">
        <v>3</v>
      </c>
      <c r="L82" s="3">
        <f>VLOOKUP(F82,Sheet1!$A$3:$I$999,2,0)</f>
        <v>570</v>
      </c>
      <c r="N82" s="3"/>
      <c r="S82">
        <f t="shared" si="5"/>
        <v>570</v>
      </c>
      <c r="T82" s="39">
        <v>203009</v>
      </c>
      <c r="U82">
        <v>250</v>
      </c>
      <c r="V82" s="3">
        <v>120001</v>
      </c>
      <c r="W82" s="24">
        <v>12</v>
      </c>
      <c r="X82" s="3"/>
    </row>
    <row r="83" spans="1:27">
      <c r="A83" s="39">
        <v>203009</v>
      </c>
      <c r="B83" s="3" t="s">
        <v>55</v>
      </c>
      <c r="C83" s="3" t="str">
        <f t="shared" si="8"/>
        <v>生命力增加627点</v>
      </c>
      <c r="D83" s="3">
        <v>9</v>
      </c>
      <c r="E83" s="12" t="str">
        <f>VLOOKUP(B83,Sheet3!$L$1:$N$50,3,0)</f>
        <v>images/icon/item/601.png</v>
      </c>
      <c r="F83" s="3">
        <v>13</v>
      </c>
      <c r="G83" s="3">
        <v>1</v>
      </c>
      <c r="H83" s="3">
        <v>1</v>
      </c>
      <c r="I83" s="3">
        <v>1000</v>
      </c>
      <c r="K83" s="7">
        <v>3</v>
      </c>
      <c r="L83" s="3">
        <f>VLOOKUP(F83,Sheet1!$A$3:$I$999,2,0)</f>
        <v>627</v>
      </c>
      <c r="N83" s="3"/>
      <c r="S83">
        <f t="shared" si="5"/>
        <v>627</v>
      </c>
      <c r="T83" s="39">
        <v>203010</v>
      </c>
      <c r="U83">
        <v>270</v>
      </c>
      <c r="V83" s="3">
        <v>120001</v>
      </c>
      <c r="W83" s="24">
        <v>15</v>
      </c>
      <c r="X83" s="3"/>
    </row>
    <row r="84" spans="1:27">
      <c r="A84" s="39">
        <v>203010</v>
      </c>
      <c r="B84" s="3" t="s">
        <v>55</v>
      </c>
      <c r="C84" s="3" t="str">
        <f t="shared" si="8"/>
        <v>生命力增加690点</v>
      </c>
      <c r="D84" s="3">
        <v>10</v>
      </c>
      <c r="E84" s="12" t="str">
        <f>VLOOKUP(B84,Sheet3!$L$1:$N$50,3,0)</f>
        <v>images/icon/item/601.png</v>
      </c>
      <c r="F84" s="3">
        <v>14</v>
      </c>
      <c r="G84" s="3">
        <v>1</v>
      </c>
      <c r="H84" s="3">
        <v>1</v>
      </c>
      <c r="I84" s="3">
        <v>1000</v>
      </c>
      <c r="K84" s="7">
        <v>3</v>
      </c>
      <c r="L84" s="3">
        <f>VLOOKUP(F84,Sheet1!$A$3:$I$999,2,0)</f>
        <v>690</v>
      </c>
      <c r="N84" s="3"/>
      <c r="S84">
        <f t="shared" si="5"/>
        <v>690</v>
      </c>
      <c r="T84" s="39">
        <v>200302</v>
      </c>
      <c r="U84">
        <v>290</v>
      </c>
      <c r="V84" s="3">
        <v>120001</v>
      </c>
      <c r="W84" s="24">
        <v>18</v>
      </c>
      <c r="X84" s="3"/>
    </row>
    <row r="85" spans="1:27">
      <c r="A85" s="39">
        <v>200302</v>
      </c>
      <c r="B85" s="26" t="s">
        <v>57</v>
      </c>
      <c r="C85" s="3" t="str">
        <f t="shared" si="8"/>
        <v>生命力增加1223点</v>
      </c>
      <c r="D85" s="3">
        <v>1</v>
      </c>
      <c r="E85" s="12" t="str">
        <f>VLOOKUP(B85,Sheet3!$L$1:$N$50,3,0)</f>
        <v>images/icon/item/602.png</v>
      </c>
      <c r="F85" s="3">
        <v>20</v>
      </c>
      <c r="G85" s="3">
        <v>1</v>
      </c>
      <c r="H85" s="3">
        <v>1</v>
      </c>
      <c r="I85" s="3">
        <v>1000</v>
      </c>
      <c r="K85" s="7">
        <v>3</v>
      </c>
      <c r="L85" s="3">
        <f>VLOOKUP(F85,Sheet1!$A$3:$I$999,2,0)</f>
        <v>1223</v>
      </c>
      <c r="N85" s="3"/>
      <c r="S85">
        <f t="shared" si="5"/>
        <v>1223</v>
      </c>
      <c r="T85" s="39">
        <v>203102</v>
      </c>
      <c r="U85">
        <v>320</v>
      </c>
      <c r="V85" s="3">
        <v>120001</v>
      </c>
      <c r="W85" s="24">
        <v>22</v>
      </c>
      <c r="X85" s="3">
        <v>120002</v>
      </c>
      <c r="Y85" s="24">
        <v>1</v>
      </c>
    </row>
    <row r="86" spans="1:27">
      <c r="A86" s="39">
        <v>203102</v>
      </c>
      <c r="B86" s="26" t="s">
        <v>57</v>
      </c>
      <c r="C86" s="3" t="str">
        <f t="shared" si="8"/>
        <v>生命力增加1345点</v>
      </c>
      <c r="D86" s="3">
        <v>2</v>
      </c>
      <c r="E86" s="12" t="str">
        <f>VLOOKUP(B86,Sheet3!$L$1:$N$50,3,0)</f>
        <v>images/icon/item/602.png</v>
      </c>
      <c r="F86" s="3">
        <v>21</v>
      </c>
      <c r="G86" s="3">
        <v>1</v>
      </c>
      <c r="H86" s="3">
        <v>1</v>
      </c>
      <c r="I86" s="3">
        <v>1000</v>
      </c>
      <c r="K86" s="7">
        <v>3</v>
      </c>
      <c r="L86" s="3">
        <f>VLOOKUP(F86,Sheet1!$A$3:$I$999,2,0)</f>
        <v>1345</v>
      </c>
      <c r="N86" s="3"/>
      <c r="S86">
        <f t="shared" si="5"/>
        <v>1345</v>
      </c>
      <c r="T86" s="39">
        <v>203103</v>
      </c>
      <c r="U86">
        <v>350</v>
      </c>
      <c r="V86" s="3">
        <v>120001</v>
      </c>
      <c r="W86" s="24">
        <v>26</v>
      </c>
      <c r="X86" s="3">
        <v>120002</v>
      </c>
      <c r="Y86">
        <v>2</v>
      </c>
    </row>
    <row r="87" spans="1:27">
      <c r="A87" s="39">
        <v>203103</v>
      </c>
      <c r="B87" s="26" t="s">
        <v>57</v>
      </c>
      <c r="C87" s="3" t="str">
        <f t="shared" si="8"/>
        <v>生命力增加1480点</v>
      </c>
      <c r="D87" s="3">
        <v>3</v>
      </c>
      <c r="E87" s="12" t="str">
        <f>VLOOKUP(B87,Sheet3!$L$1:$N$50,3,0)</f>
        <v>images/icon/item/602.png</v>
      </c>
      <c r="F87" s="3">
        <v>22</v>
      </c>
      <c r="G87" s="3">
        <v>1</v>
      </c>
      <c r="H87" s="3">
        <v>1</v>
      </c>
      <c r="I87" s="3">
        <v>1000</v>
      </c>
      <c r="K87" s="7">
        <v>3</v>
      </c>
      <c r="L87" s="3">
        <f>VLOOKUP(F87,Sheet1!$A$3:$I$999,2,0)</f>
        <v>1480</v>
      </c>
      <c r="N87" s="3"/>
      <c r="S87">
        <f t="shared" si="5"/>
        <v>1480</v>
      </c>
      <c r="T87" s="39">
        <v>203104</v>
      </c>
      <c r="U87">
        <v>380</v>
      </c>
      <c r="V87" s="3">
        <v>120001</v>
      </c>
      <c r="W87" s="24">
        <v>31</v>
      </c>
      <c r="X87" s="3">
        <v>120002</v>
      </c>
      <c r="Y87">
        <v>4</v>
      </c>
    </row>
    <row r="88" spans="1:27">
      <c r="A88" s="39">
        <v>203104</v>
      </c>
      <c r="B88" s="26" t="s">
        <v>57</v>
      </c>
      <c r="C88" s="3" t="str">
        <f t="shared" si="8"/>
        <v>生命力增加1628点</v>
      </c>
      <c r="D88" s="3">
        <v>4</v>
      </c>
      <c r="E88" s="12" t="str">
        <f>VLOOKUP(B88,Sheet3!$L$1:$N$50,3,0)</f>
        <v>images/icon/item/602.png</v>
      </c>
      <c r="F88" s="3">
        <v>23</v>
      </c>
      <c r="G88" s="3">
        <v>1</v>
      </c>
      <c r="H88" s="3">
        <v>1</v>
      </c>
      <c r="I88" s="3">
        <v>1000</v>
      </c>
      <c r="K88" s="7">
        <v>3</v>
      </c>
      <c r="L88" s="3">
        <f>VLOOKUP(F88,Sheet1!$A$3:$I$999,2,0)</f>
        <v>1628</v>
      </c>
      <c r="N88" s="3"/>
      <c r="S88">
        <f t="shared" si="5"/>
        <v>1628</v>
      </c>
      <c r="T88" s="39">
        <v>203105</v>
      </c>
      <c r="U88">
        <v>420</v>
      </c>
      <c r="V88" s="3">
        <v>120001</v>
      </c>
      <c r="W88" s="24">
        <v>36</v>
      </c>
      <c r="X88" s="3">
        <v>120002</v>
      </c>
      <c r="Y88">
        <v>8</v>
      </c>
    </row>
    <row r="89" spans="1:27">
      <c r="A89" s="39">
        <v>203105</v>
      </c>
      <c r="B89" s="26" t="s">
        <v>57</v>
      </c>
      <c r="C89" s="3" t="str">
        <f t="shared" si="8"/>
        <v>生命力增加1790点</v>
      </c>
      <c r="D89" s="3">
        <v>5</v>
      </c>
      <c r="E89" s="12" t="str">
        <f>VLOOKUP(B89,Sheet3!$L$1:$N$50,3,0)</f>
        <v>images/icon/item/602.png</v>
      </c>
      <c r="F89" s="3">
        <v>24</v>
      </c>
      <c r="G89" s="3">
        <v>1</v>
      </c>
      <c r="H89" s="3">
        <v>1</v>
      </c>
      <c r="I89" s="3">
        <v>1000</v>
      </c>
      <c r="K89" s="7">
        <v>3</v>
      </c>
      <c r="L89" s="3">
        <f>VLOOKUP(F89,Sheet1!$A$3:$I$999,2,0)</f>
        <v>1790</v>
      </c>
      <c r="N89" s="3"/>
      <c r="S89">
        <f t="shared" si="5"/>
        <v>1790</v>
      </c>
      <c r="T89" s="39">
        <v>203106</v>
      </c>
      <c r="U89">
        <v>460</v>
      </c>
      <c r="V89" s="3">
        <v>120001</v>
      </c>
      <c r="W89" s="24">
        <v>41</v>
      </c>
      <c r="X89" s="3">
        <v>120002</v>
      </c>
      <c r="Y89">
        <v>12</v>
      </c>
    </row>
    <row r="90" spans="1:27">
      <c r="A90" s="39">
        <v>203106</v>
      </c>
      <c r="B90" s="26" t="s">
        <v>57</v>
      </c>
      <c r="C90" s="3" t="str">
        <f t="shared" si="8"/>
        <v>生命力增加1969点</v>
      </c>
      <c r="D90" s="3">
        <v>6</v>
      </c>
      <c r="E90" s="12" t="str">
        <f>VLOOKUP(B90,Sheet3!$L$1:$N$50,3,0)</f>
        <v>images/icon/item/602.png</v>
      </c>
      <c r="F90" s="3">
        <v>25</v>
      </c>
      <c r="G90" s="3">
        <v>1</v>
      </c>
      <c r="H90" s="3">
        <v>1</v>
      </c>
      <c r="I90" s="3">
        <v>1000</v>
      </c>
      <c r="K90" s="7">
        <v>3</v>
      </c>
      <c r="L90" s="3">
        <f>VLOOKUP(F90,Sheet1!$A$3:$I$999,2,0)</f>
        <v>1969</v>
      </c>
      <c r="N90" s="3"/>
      <c r="S90">
        <f t="shared" si="5"/>
        <v>1969</v>
      </c>
      <c r="T90" s="39">
        <v>203107</v>
      </c>
      <c r="U90">
        <v>510</v>
      </c>
      <c r="V90" s="3">
        <v>120001</v>
      </c>
      <c r="W90" s="24">
        <v>47</v>
      </c>
      <c r="X90" s="3">
        <v>120002</v>
      </c>
      <c r="Y90">
        <v>18</v>
      </c>
    </row>
    <row r="91" spans="1:27">
      <c r="A91" s="39">
        <v>203107</v>
      </c>
      <c r="B91" s="26" t="s">
        <v>57</v>
      </c>
      <c r="C91" s="3" t="str">
        <f t="shared" si="8"/>
        <v>生命力增加2166点</v>
      </c>
      <c r="D91" s="3">
        <v>7</v>
      </c>
      <c r="E91" s="12" t="str">
        <f>VLOOKUP(B91,Sheet3!$L$1:$N$50,3,0)</f>
        <v>images/icon/item/602.png</v>
      </c>
      <c r="F91" s="3">
        <v>26</v>
      </c>
      <c r="G91" s="3">
        <v>1</v>
      </c>
      <c r="H91" s="3">
        <v>1</v>
      </c>
      <c r="I91" s="3">
        <v>1000</v>
      </c>
      <c r="K91" s="7">
        <v>3</v>
      </c>
      <c r="L91" s="3">
        <f>VLOOKUP(F91,Sheet1!$A$3:$I$999,2,0)</f>
        <v>2166</v>
      </c>
      <c r="N91" s="3"/>
      <c r="S91">
        <f t="shared" si="5"/>
        <v>2166</v>
      </c>
      <c r="T91" s="39">
        <v>203108</v>
      </c>
      <c r="U91">
        <v>560</v>
      </c>
      <c r="V91" s="3">
        <v>120001</v>
      </c>
      <c r="W91" s="24">
        <v>54</v>
      </c>
      <c r="X91" s="3">
        <v>120002</v>
      </c>
      <c r="Y91">
        <v>26</v>
      </c>
    </row>
    <row r="92" spans="1:27">
      <c r="A92" s="39">
        <v>203108</v>
      </c>
      <c r="B92" s="26" t="s">
        <v>57</v>
      </c>
      <c r="C92" s="3" t="str">
        <f t="shared" si="8"/>
        <v>生命力增加2383点</v>
      </c>
      <c r="D92" s="3">
        <v>8</v>
      </c>
      <c r="E92" s="12" t="str">
        <f>VLOOKUP(B92,Sheet3!$L$1:$N$50,3,0)</f>
        <v>images/icon/item/602.png</v>
      </c>
      <c r="F92" s="3">
        <v>27</v>
      </c>
      <c r="G92" s="3">
        <v>1</v>
      </c>
      <c r="H92" s="3">
        <v>1</v>
      </c>
      <c r="I92" s="3">
        <v>1000</v>
      </c>
      <c r="K92" s="7">
        <v>3</v>
      </c>
      <c r="L92" s="3">
        <f>VLOOKUP(F92,Sheet1!$A$3:$I$999,2,0)</f>
        <v>2383</v>
      </c>
      <c r="N92" s="3"/>
      <c r="S92">
        <f t="shared" si="5"/>
        <v>2383</v>
      </c>
      <c r="T92" s="39">
        <v>203109</v>
      </c>
      <c r="U92">
        <v>620</v>
      </c>
      <c r="V92" s="3">
        <v>120001</v>
      </c>
      <c r="W92" s="24">
        <v>61</v>
      </c>
      <c r="X92" s="3">
        <v>120002</v>
      </c>
      <c r="Y92">
        <v>35</v>
      </c>
    </row>
    <row r="93" spans="1:27">
      <c r="A93" s="39">
        <v>203109</v>
      </c>
      <c r="B93" s="26" t="s">
        <v>57</v>
      </c>
      <c r="C93" s="3" t="str">
        <f t="shared" si="8"/>
        <v>生命力增加2621点</v>
      </c>
      <c r="D93" s="3">
        <v>9</v>
      </c>
      <c r="E93" s="12" t="str">
        <f>VLOOKUP(B93,Sheet3!$L$1:$N$50,3,0)</f>
        <v>images/icon/item/602.png</v>
      </c>
      <c r="F93" s="3">
        <v>28</v>
      </c>
      <c r="G93" s="3">
        <v>1</v>
      </c>
      <c r="H93" s="3">
        <v>1</v>
      </c>
      <c r="I93" s="3">
        <v>1000</v>
      </c>
      <c r="K93" s="7">
        <v>3</v>
      </c>
      <c r="L93" s="3">
        <f>VLOOKUP(F93,Sheet1!$A$3:$I$999,2,0)</f>
        <v>2621</v>
      </c>
      <c r="N93" s="3"/>
      <c r="S93">
        <f t="shared" si="5"/>
        <v>2621</v>
      </c>
      <c r="T93" s="39">
        <v>203110</v>
      </c>
      <c r="U93">
        <v>680</v>
      </c>
      <c r="V93" s="3">
        <v>120001</v>
      </c>
      <c r="W93" s="24">
        <v>69</v>
      </c>
      <c r="X93" s="3">
        <v>120002</v>
      </c>
      <c r="Y93">
        <v>45</v>
      </c>
    </row>
    <row r="94" spans="1:27">
      <c r="A94" s="39">
        <v>203110</v>
      </c>
      <c r="B94" s="26" t="s">
        <v>57</v>
      </c>
      <c r="C94" s="3" t="str">
        <f t="shared" si="8"/>
        <v>生命力增加2884点</v>
      </c>
      <c r="D94" s="3">
        <v>10</v>
      </c>
      <c r="E94" s="12" t="str">
        <f>VLOOKUP(B94,Sheet3!$L$1:$N$50,3,0)</f>
        <v>images/icon/item/602.png</v>
      </c>
      <c r="F94" s="3">
        <v>29</v>
      </c>
      <c r="G94" s="3">
        <v>1</v>
      </c>
      <c r="H94" s="3">
        <v>1</v>
      </c>
      <c r="I94" s="3">
        <v>1000</v>
      </c>
      <c r="K94" s="7">
        <v>3</v>
      </c>
      <c r="L94" s="3">
        <f>VLOOKUP(F94,Sheet1!$A$3:$I$999,2,0)</f>
        <v>2884</v>
      </c>
      <c r="N94" s="3"/>
      <c r="S94">
        <f t="shared" si="5"/>
        <v>2884</v>
      </c>
      <c r="T94" s="40">
        <v>200303</v>
      </c>
      <c r="U94">
        <v>750</v>
      </c>
      <c r="V94" s="3">
        <v>120001</v>
      </c>
      <c r="W94" s="24">
        <v>78</v>
      </c>
      <c r="X94" s="3">
        <v>120002</v>
      </c>
      <c r="Y94">
        <v>58</v>
      </c>
    </row>
    <row r="95" spans="1:27">
      <c r="A95" s="40">
        <v>200303</v>
      </c>
      <c r="B95" s="27" t="s">
        <v>59</v>
      </c>
      <c r="C95" s="3" t="str">
        <f t="shared" si="8"/>
        <v>生命力增加8228点</v>
      </c>
      <c r="D95" s="3">
        <v>1</v>
      </c>
      <c r="E95" s="12" t="str">
        <f>VLOOKUP(B95,Sheet3!$L$1:$N$50,3,0)</f>
        <v>images/icon/item/603.png</v>
      </c>
      <c r="F95" s="3">
        <v>40</v>
      </c>
      <c r="G95" s="3">
        <v>1</v>
      </c>
      <c r="H95" s="3">
        <v>1</v>
      </c>
      <c r="I95" s="3">
        <v>1000</v>
      </c>
      <c r="K95" s="7">
        <v>3</v>
      </c>
      <c r="L95" s="3">
        <f>VLOOKUP(F95,Sheet1!$A$3:$I$999,2,0)</f>
        <v>8228</v>
      </c>
      <c r="N95" s="3"/>
      <c r="S95">
        <f t="shared" si="5"/>
        <v>8228</v>
      </c>
      <c r="T95" s="39">
        <v>203202</v>
      </c>
      <c r="U95">
        <v>830</v>
      </c>
      <c r="V95" s="3">
        <v>120001</v>
      </c>
      <c r="W95" s="24">
        <v>87</v>
      </c>
      <c r="X95" s="3">
        <v>120002</v>
      </c>
      <c r="Y95">
        <v>72</v>
      </c>
      <c r="Z95" s="3">
        <v>120003</v>
      </c>
      <c r="AA95">
        <v>1</v>
      </c>
    </row>
    <row r="96" spans="1:27">
      <c r="A96" s="39">
        <v>203202</v>
      </c>
      <c r="B96" s="27" t="s">
        <v>59</v>
      </c>
      <c r="C96" s="3" t="str">
        <f t="shared" si="8"/>
        <v>生命力增加9051点</v>
      </c>
      <c r="D96" s="3">
        <v>2</v>
      </c>
      <c r="E96" s="12" t="str">
        <f>VLOOKUP(B96,Sheet3!$L$1:$N$50,3,0)</f>
        <v>images/icon/item/603.png</v>
      </c>
      <c r="F96" s="3">
        <v>41</v>
      </c>
      <c r="G96" s="3">
        <v>1</v>
      </c>
      <c r="H96" s="3">
        <v>1</v>
      </c>
      <c r="I96" s="3">
        <v>1000</v>
      </c>
      <c r="K96" s="7">
        <v>3</v>
      </c>
      <c r="L96" s="3">
        <f>VLOOKUP(F96,Sheet1!$A$3:$I$999,2,0)</f>
        <v>9051</v>
      </c>
      <c r="N96" s="3"/>
      <c r="S96">
        <f t="shared" si="5"/>
        <v>9051</v>
      </c>
      <c r="T96" s="39">
        <v>203203</v>
      </c>
      <c r="U96">
        <v>920</v>
      </c>
      <c r="V96" s="3">
        <v>120001</v>
      </c>
      <c r="W96" s="24">
        <v>97</v>
      </c>
      <c r="X96" s="3">
        <v>120002</v>
      </c>
      <c r="Y96">
        <v>88</v>
      </c>
      <c r="Z96" s="3">
        <v>120003</v>
      </c>
      <c r="AA96">
        <v>3</v>
      </c>
    </row>
    <row r="97" spans="1:29">
      <c r="A97" s="39">
        <v>203203</v>
      </c>
      <c r="B97" s="27" t="s">
        <v>59</v>
      </c>
      <c r="C97" s="3" t="str">
        <f t="shared" si="8"/>
        <v>生命力增加9957点</v>
      </c>
      <c r="D97" s="3">
        <v>3</v>
      </c>
      <c r="E97" s="12" t="str">
        <f>VLOOKUP(B97,Sheet3!$L$1:$N$50,3,0)</f>
        <v>images/icon/item/603.png</v>
      </c>
      <c r="F97" s="3">
        <v>42</v>
      </c>
      <c r="G97" s="3">
        <v>1</v>
      </c>
      <c r="H97" s="3">
        <v>1</v>
      </c>
      <c r="I97" s="3">
        <v>1000</v>
      </c>
      <c r="K97" s="7">
        <v>3</v>
      </c>
      <c r="L97" s="3">
        <f>VLOOKUP(F97,Sheet1!$A$3:$I$999,2,0)</f>
        <v>9957</v>
      </c>
      <c r="N97" s="3"/>
      <c r="S97">
        <f t="shared" si="5"/>
        <v>9957</v>
      </c>
      <c r="T97" s="39">
        <v>203204</v>
      </c>
      <c r="U97">
        <v>1020</v>
      </c>
      <c r="V97" s="3">
        <v>120001</v>
      </c>
      <c r="W97" s="24">
        <v>108</v>
      </c>
      <c r="X97" s="3">
        <v>120002</v>
      </c>
      <c r="Y97">
        <v>106</v>
      </c>
      <c r="Z97" s="3">
        <v>120003</v>
      </c>
      <c r="AA97">
        <v>10</v>
      </c>
    </row>
    <row r="98" spans="1:29">
      <c r="A98" s="39">
        <v>203204</v>
      </c>
      <c r="B98" s="27" t="s">
        <v>59</v>
      </c>
      <c r="C98" s="3" t="str">
        <f t="shared" si="8"/>
        <v>生命力增加10952点</v>
      </c>
      <c r="D98" s="3">
        <v>4</v>
      </c>
      <c r="E98" s="12" t="str">
        <f>VLOOKUP(B98,Sheet3!$L$1:$N$50,3,0)</f>
        <v>images/icon/item/603.png</v>
      </c>
      <c r="F98" s="3">
        <v>43</v>
      </c>
      <c r="G98" s="3">
        <v>1</v>
      </c>
      <c r="H98" s="3">
        <v>1</v>
      </c>
      <c r="I98" s="3">
        <v>1000</v>
      </c>
      <c r="K98" s="7">
        <v>3</v>
      </c>
      <c r="L98" s="3">
        <f>VLOOKUP(F98,Sheet1!$A$3:$I$999,2,0)</f>
        <v>10952</v>
      </c>
      <c r="N98" s="3"/>
      <c r="S98">
        <f t="shared" si="5"/>
        <v>10952</v>
      </c>
      <c r="T98" s="39">
        <v>203205</v>
      </c>
      <c r="U98">
        <v>1130</v>
      </c>
      <c r="V98" s="3">
        <v>120001</v>
      </c>
      <c r="W98" s="24">
        <v>119</v>
      </c>
      <c r="X98" s="3">
        <v>120002</v>
      </c>
      <c r="Y98">
        <v>126</v>
      </c>
      <c r="Z98" s="3">
        <v>120003</v>
      </c>
      <c r="AA98">
        <v>22</v>
      </c>
    </row>
    <row r="99" spans="1:29">
      <c r="A99" s="39">
        <v>203205</v>
      </c>
      <c r="B99" s="27" t="s">
        <v>59</v>
      </c>
      <c r="C99" s="3" t="str">
        <f t="shared" si="8"/>
        <v>生命力增加12048点</v>
      </c>
      <c r="D99" s="3">
        <v>5</v>
      </c>
      <c r="E99" s="12" t="str">
        <f>VLOOKUP(B99,Sheet3!$L$1:$N$50,3,0)</f>
        <v>images/icon/item/603.png</v>
      </c>
      <c r="F99" s="3">
        <v>44</v>
      </c>
      <c r="G99" s="3">
        <v>1</v>
      </c>
      <c r="H99" s="3">
        <v>1</v>
      </c>
      <c r="I99" s="3">
        <v>1000</v>
      </c>
      <c r="K99" s="7">
        <v>3</v>
      </c>
      <c r="L99" s="3">
        <f>VLOOKUP(F99,Sheet1!$A$3:$I$999,2,0)</f>
        <v>12048</v>
      </c>
      <c r="N99" s="3"/>
      <c r="S99">
        <f t="shared" si="5"/>
        <v>12048</v>
      </c>
      <c r="T99" s="39">
        <v>203206</v>
      </c>
      <c r="U99">
        <v>1250</v>
      </c>
      <c r="V99" s="3">
        <v>120001</v>
      </c>
      <c r="W99" s="24">
        <v>132</v>
      </c>
      <c r="X99" s="3">
        <v>120002</v>
      </c>
      <c r="Y99">
        <v>148</v>
      </c>
      <c r="Z99" s="3">
        <v>120003</v>
      </c>
      <c r="AA99">
        <v>40</v>
      </c>
    </row>
    <row r="100" spans="1:29">
      <c r="A100" s="39">
        <v>203206</v>
      </c>
      <c r="B100" s="27" t="s">
        <v>59</v>
      </c>
      <c r="C100" s="3" t="str">
        <f t="shared" si="8"/>
        <v>生命力增加13252点</v>
      </c>
      <c r="D100" s="3">
        <v>6</v>
      </c>
      <c r="E100" s="12" t="str">
        <f>VLOOKUP(B100,Sheet3!$L$1:$N$50,3,0)</f>
        <v>images/icon/item/603.png</v>
      </c>
      <c r="F100" s="3">
        <v>45</v>
      </c>
      <c r="G100" s="3">
        <v>1</v>
      </c>
      <c r="H100" s="3">
        <v>1</v>
      </c>
      <c r="I100" s="3">
        <v>1000</v>
      </c>
      <c r="K100" s="7">
        <v>3</v>
      </c>
      <c r="L100" s="3">
        <f>VLOOKUP(F100,Sheet1!$A$3:$I$999,2,0)</f>
        <v>13252</v>
      </c>
      <c r="N100" s="3"/>
      <c r="S100">
        <f t="shared" si="5"/>
        <v>13252</v>
      </c>
      <c r="T100" s="39">
        <v>203207</v>
      </c>
      <c r="U100">
        <v>1380</v>
      </c>
      <c r="V100" s="3">
        <v>120001</v>
      </c>
      <c r="W100" s="24">
        <v>145</v>
      </c>
      <c r="X100" s="3">
        <v>120002</v>
      </c>
      <c r="Y100">
        <v>173</v>
      </c>
      <c r="Z100" s="3">
        <v>120003</v>
      </c>
      <c r="AA100">
        <v>64</v>
      </c>
    </row>
    <row r="101" spans="1:29">
      <c r="A101" s="39">
        <v>203207</v>
      </c>
      <c r="B101" s="27" t="s">
        <v>59</v>
      </c>
      <c r="C101" s="3" t="str">
        <f t="shared" si="8"/>
        <v>生命力增加14578点</v>
      </c>
      <c r="D101" s="3">
        <v>7</v>
      </c>
      <c r="E101" s="12" t="str">
        <f>VLOOKUP(B101,Sheet3!$L$1:$N$50,3,0)</f>
        <v>images/icon/item/603.png</v>
      </c>
      <c r="F101" s="3">
        <v>46</v>
      </c>
      <c r="G101" s="3">
        <v>1</v>
      </c>
      <c r="H101" s="3">
        <v>1</v>
      </c>
      <c r="I101" s="3">
        <v>1000</v>
      </c>
      <c r="K101" s="7">
        <v>3</v>
      </c>
      <c r="L101" s="3">
        <f>VLOOKUP(F101,Sheet1!$A$3:$I$999,2,0)</f>
        <v>14578</v>
      </c>
      <c r="N101" s="3"/>
      <c r="S101">
        <f t="shared" si="5"/>
        <v>14578</v>
      </c>
      <c r="T101" s="39">
        <v>203208</v>
      </c>
      <c r="U101">
        <v>1530</v>
      </c>
      <c r="V101" s="3">
        <v>120001</v>
      </c>
      <c r="W101" s="24">
        <v>159</v>
      </c>
      <c r="X101" s="3">
        <v>120002</v>
      </c>
      <c r="Y101">
        <v>186</v>
      </c>
      <c r="Z101" s="3">
        <v>120003</v>
      </c>
      <c r="AA101">
        <v>96</v>
      </c>
    </row>
    <row r="102" spans="1:29">
      <c r="A102" s="39">
        <v>203208</v>
      </c>
      <c r="B102" s="27" t="s">
        <v>59</v>
      </c>
      <c r="C102" s="3" t="str">
        <f t="shared" si="8"/>
        <v>生命力增加16035点</v>
      </c>
      <c r="D102" s="3">
        <v>8</v>
      </c>
      <c r="E102" s="12" t="str">
        <f>VLOOKUP(B102,Sheet3!$L$1:$N$50,3,0)</f>
        <v>images/icon/item/603.png</v>
      </c>
      <c r="F102" s="3">
        <v>47</v>
      </c>
      <c r="G102" s="3">
        <v>1</v>
      </c>
      <c r="H102" s="3">
        <v>1</v>
      </c>
      <c r="I102" s="3">
        <v>1000</v>
      </c>
      <c r="K102" s="7">
        <v>3</v>
      </c>
      <c r="L102" s="3">
        <f>VLOOKUP(F102,Sheet1!$A$3:$I$999,2,0)</f>
        <v>16035</v>
      </c>
      <c r="N102" s="3"/>
      <c r="S102">
        <f t="shared" si="5"/>
        <v>16035</v>
      </c>
      <c r="T102" s="39">
        <v>203209</v>
      </c>
      <c r="U102">
        <v>1690</v>
      </c>
      <c r="V102" s="3">
        <v>120001</v>
      </c>
      <c r="W102" s="24">
        <v>175</v>
      </c>
      <c r="X102" s="3">
        <v>120002</v>
      </c>
      <c r="Y102">
        <v>200</v>
      </c>
      <c r="Z102" s="3">
        <v>120003</v>
      </c>
      <c r="AA102">
        <v>106</v>
      </c>
    </row>
    <row r="103" spans="1:29">
      <c r="A103" s="39">
        <v>203209</v>
      </c>
      <c r="B103" s="27" t="s">
        <v>59</v>
      </c>
      <c r="C103" s="3" t="str">
        <f t="shared" si="8"/>
        <v>生命力增加17639点</v>
      </c>
      <c r="D103" s="3">
        <v>9</v>
      </c>
      <c r="E103" s="12" t="str">
        <f>VLOOKUP(B103,Sheet3!$L$1:$N$50,3,0)</f>
        <v>images/icon/item/603.png</v>
      </c>
      <c r="F103" s="3">
        <v>48</v>
      </c>
      <c r="G103" s="3">
        <v>1</v>
      </c>
      <c r="H103" s="3">
        <v>1</v>
      </c>
      <c r="I103" s="3">
        <v>1000</v>
      </c>
      <c r="K103" s="7">
        <v>3</v>
      </c>
      <c r="L103" s="3">
        <f>VLOOKUP(F103,Sheet1!$A$3:$I$999,2,0)</f>
        <v>17639</v>
      </c>
      <c r="N103" s="3"/>
      <c r="S103">
        <f t="shared" si="5"/>
        <v>17639</v>
      </c>
      <c r="T103" s="39">
        <v>203210</v>
      </c>
      <c r="U103">
        <v>1870</v>
      </c>
      <c r="V103" s="3">
        <v>120001</v>
      </c>
      <c r="W103" s="24">
        <v>191</v>
      </c>
      <c r="X103" s="3">
        <v>120002</v>
      </c>
      <c r="Y103">
        <v>215</v>
      </c>
      <c r="Z103" s="3">
        <v>120003</v>
      </c>
      <c r="AA103">
        <v>115</v>
      </c>
    </row>
    <row r="104" spans="1:29" ht="14.25">
      <c r="A104" s="39">
        <v>203210</v>
      </c>
      <c r="B104" s="27" t="s">
        <v>59</v>
      </c>
      <c r="C104" s="3" t="str">
        <f t="shared" si="8"/>
        <v>生命力增加19403点</v>
      </c>
      <c r="D104" s="3">
        <v>10</v>
      </c>
      <c r="E104" s="12" t="str">
        <f>VLOOKUP(B104,Sheet3!$L$1:$N$50,3,0)</f>
        <v>images/icon/item/603.png</v>
      </c>
      <c r="F104" s="3">
        <v>49</v>
      </c>
      <c r="G104" s="3">
        <v>1</v>
      </c>
      <c r="H104" s="3">
        <v>1</v>
      </c>
      <c r="I104" s="3">
        <v>1000</v>
      </c>
      <c r="K104" s="7">
        <v>3</v>
      </c>
      <c r="L104" s="3">
        <f>VLOOKUP(F104,Sheet1!$A$3:$I$999,2,0)</f>
        <v>19403</v>
      </c>
      <c r="N104" s="3"/>
      <c r="S104">
        <f t="shared" ref="S104:S167" si="9">L104+M104+N104+O104+P104+Q104</f>
        <v>19403</v>
      </c>
      <c r="T104" s="38">
        <v>200304</v>
      </c>
      <c r="U104">
        <v>2070</v>
      </c>
      <c r="V104" s="3">
        <v>120001</v>
      </c>
      <c r="W104" s="24">
        <v>208</v>
      </c>
      <c r="X104" s="3">
        <v>120002</v>
      </c>
      <c r="Y104">
        <v>230</v>
      </c>
      <c r="Z104" s="3">
        <v>120003</v>
      </c>
      <c r="AA104">
        <v>126</v>
      </c>
    </row>
    <row r="105" spans="1:29" ht="14.25">
      <c r="A105" s="38">
        <v>200304</v>
      </c>
      <c r="B105" s="29" t="s">
        <v>61</v>
      </c>
      <c r="C105" s="3" t="str">
        <f t="shared" si="8"/>
        <v>生命力增加33186点</v>
      </c>
      <c r="D105" s="3">
        <v>1</v>
      </c>
      <c r="E105" s="12" t="str">
        <f>VLOOKUP(B105,Sheet3!$L$1:$N$50,3,0)</f>
        <v>images/icon/item/604.png</v>
      </c>
      <c r="F105" s="3">
        <v>60</v>
      </c>
      <c r="G105" s="3">
        <v>1</v>
      </c>
      <c r="H105" s="3">
        <v>1</v>
      </c>
      <c r="I105" s="3">
        <v>1000</v>
      </c>
      <c r="K105" s="7">
        <v>3</v>
      </c>
      <c r="L105" s="3">
        <f>VLOOKUP(F105,Sheet1!$A$3:$I$999,2,0)</f>
        <v>33186</v>
      </c>
      <c r="N105" s="3"/>
      <c r="S105">
        <f t="shared" si="9"/>
        <v>33186</v>
      </c>
      <c r="T105" s="39">
        <v>203302</v>
      </c>
      <c r="U105">
        <v>2290</v>
      </c>
      <c r="V105" s="3">
        <v>120001</v>
      </c>
      <c r="W105" s="24">
        <v>227</v>
      </c>
      <c r="X105" s="3">
        <v>120002</v>
      </c>
      <c r="Y105">
        <v>263</v>
      </c>
      <c r="Z105" s="3">
        <v>120003</v>
      </c>
      <c r="AA105">
        <v>136</v>
      </c>
      <c r="AB105" s="3">
        <v>120004</v>
      </c>
      <c r="AC105">
        <v>1</v>
      </c>
    </row>
    <row r="106" spans="1:29">
      <c r="A106" s="39">
        <v>203302</v>
      </c>
      <c r="B106" s="29" t="s">
        <v>61</v>
      </c>
      <c r="C106" s="3" t="str">
        <f t="shared" si="8"/>
        <v>生命力增加34845点</v>
      </c>
      <c r="D106" s="3">
        <v>2</v>
      </c>
      <c r="E106" s="12" t="str">
        <f>VLOOKUP(B106,Sheet3!$L$1:$N$50,3,0)</f>
        <v>images/icon/item/604.png</v>
      </c>
      <c r="F106" s="3">
        <v>61</v>
      </c>
      <c r="G106" s="3">
        <v>1</v>
      </c>
      <c r="H106" s="3">
        <v>1</v>
      </c>
      <c r="I106" s="3">
        <v>1000</v>
      </c>
      <c r="K106" s="7">
        <v>3</v>
      </c>
      <c r="L106" s="3">
        <f>VLOOKUP(F106,Sheet1!$A$3:$I$999,2,0)</f>
        <v>34845</v>
      </c>
      <c r="N106" s="3"/>
      <c r="S106">
        <f t="shared" si="9"/>
        <v>34845</v>
      </c>
      <c r="T106" s="39">
        <v>203303</v>
      </c>
      <c r="U106">
        <v>2540</v>
      </c>
      <c r="V106" s="3">
        <v>120001</v>
      </c>
      <c r="W106" s="24">
        <v>246</v>
      </c>
      <c r="X106" s="3">
        <v>120002</v>
      </c>
      <c r="Y106">
        <v>280</v>
      </c>
      <c r="Z106" s="3">
        <v>120003</v>
      </c>
      <c r="AA106">
        <v>148</v>
      </c>
      <c r="AB106" s="3">
        <v>120004</v>
      </c>
      <c r="AC106">
        <v>2</v>
      </c>
    </row>
    <row r="107" spans="1:29">
      <c r="A107" s="39">
        <v>203303</v>
      </c>
      <c r="B107" s="29" t="s">
        <v>61</v>
      </c>
      <c r="C107" s="3" t="str">
        <f t="shared" si="8"/>
        <v>生命力增加36588点</v>
      </c>
      <c r="D107" s="3">
        <v>3</v>
      </c>
      <c r="E107" s="12" t="str">
        <f>VLOOKUP(B107,Sheet3!$L$1:$N$50,3,0)</f>
        <v>images/icon/item/604.png</v>
      </c>
      <c r="F107" s="3">
        <v>62</v>
      </c>
      <c r="G107" s="3">
        <v>1</v>
      </c>
      <c r="H107" s="3">
        <v>1</v>
      </c>
      <c r="I107" s="3">
        <v>1000</v>
      </c>
      <c r="K107" s="7">
        <v>3</v>
      </c>
      <c r="L107" s="3">
        <f>VLOOKUP(F107,Sheet1!$A$3:$I$999,2,0)</f>
        <v>36588</v>
      </c>
      <c r="N107" s="3"/>
      <c r="S107">
        <f t="shared" si="9"/>
        <v>36588</v>
      </c>
      <c r="T107" s="39">
        <v>203304</v>
      </c>
      <c r="U107">
        <v>2810</v>
      </c>
      <c r="V107" s="3">
        <v>120001</v>
      </c>
      <c r="W107" s="24">
        <v>267</v>
      </c>
      <c r="X107" s="3">
        <v>120002</v>
      </c>
      <c r="Y107">
        <v>298</v>
      </c>
      <c r="Z107" s="3">
        <v>120003</v>
      </c>
      <c r="AA107">
        <v>160</v>
      </c>
      <c r="AB107" s="3">
        <v>120004</v>
      </c>
      <c r="AC107">
        <v>3</v>
      </c>
    </row>
    <row r="108" spans="1:29">
      <c r="A108" s="39">
        <v>203304</v>
      </c>
      <c r="B108" s="29" t="s">
        <v>61</v>
      </c>
      <c r="C108" s="3" t="str">
        <f t="shared" si="8"/>
        <v>生命力增加38417点</v>
      </c>
      <c r="D108" s="3">
        <v>4</v>
      </c>
      <c r="E108" s="12" t="str">
        <f>VLOOKUP(B108,Sheet3!$L$1:$N$50,3,0)</f>
        <v>images/icon/item/604.png</v>
      </c>
      <c r="F108" s="3">
        <v>63</v>
      </c>
      <c r="G108" s="3">
        <v>1</v>
      </c>
      <c r="H108" s="3">
        <v>1</v>
      </c>
      <c r="I108" s="3">
        <v>1000</v>
      </c>
      <c r="K108" s="7">
        <v>3</v>
      </c>
      <c r="L108" s="3">
        <f>VLOOKUP(F108,Sheet1!$A$3:$I$999,2,0)</f>
        <v>38417</v>
      </c>
      <c r="N108" s="3"/>
      <c r="S108">
        <f t="shared" si="9"/>
        <v>38417</v>
      </c>
      <c r="T108" s="39">
        <v>203305</v>
      </c>
      <c r="U108">
        <v>3110</v>
      </c>
      <c r="V108" s="3">
        <v>120001</v>
      </c>
      <c r="W108" s="24">
        <v>290</v>
      </c>
      <c r="X108" s="3">
        <v>120002</v>
      </c>
      <c r="Y108">
        <v>318</v>
      </c>
      <c r="Z108" s="3">
        <v>120003</v>
      </c>
      <c r="AA108">
        <v>175</v>
      </c>
      <c r="AB108" s="3">
        <v>120004</v>
      </c>
      <c r="AC108">
        <v>4</v>
      </c>
    </row>
    <row r="109" spans="1:29">
      <c r="A109" s="39">
        <v>203305</v>
      </c>
      <c r="B109" s="29" t="s">
        <v>61</v>
      </c>
      <c r="C109" s="3" t="str">
        <f t="shared" si="8"/>
        <v>生命力增加40338点</v>
      </c>
      <c r="D109" s="3">
        <v>5</v>
      </c>
      <c r="E109" s="12" t="str">
        <f>VLOOKUP(B109,Sheet3!$L$1:$N$50,3,0)</f>
        <v>images/icon/item/604.png</v>
      </c>
      <c r="F109" s="3">
        <v>64</v>
      </c>
      <c r="G109" s="3">
        <v>1</v>
      </c>
      <c r="H109" s="3">
        <v>1</v>
      </c>
      <c r="I109" s="3">
        <v>1000</v>
      </c>
      <c r="K109" s="7">
        <v>3</v>
      </c>
      <c r="L109" s="3">
        <f>VLOOKUP(F109,Sheet1!$A$3:$I$999,2,0)</f>
        <v>40338</v>
      </c>
      <c r="N109" s="3"/>
      <c r="S109">
        <f t="shared" si="9"/>
        <v>40338</v>
      </c>
      <c r="T109" s="39">
        <v>203306</v>
      </c>
      <c r="U109">
        <v>3450</v>
      </c>
      <c r="V109" s="3">
        <v>120001</v>
      </c>
      <c r="W109" s="24">
        <v>313</v>
      </c>
      <c r="X109" s="3">
        <v>120002</v>
      </c>
      <c r="Y109">
        <v>338</v>
      </c>
      <c r="Z109" s="3">
        <v>120003</v>
      </c>
      <c r="AA109">
        <v>185</v>
      </c>
      <c r="AB109" s="3">
        <v>120004</v>
      </c>
      <c r="AC109">
        <v>5</v>
      </c>
    </row>
    <row r="110" spans="1:29">
      <c r="A110" s="39">
        <v>203306</v>
      </c>
      <c r="B110" s="29" t="s">
        <v>61</v>
      </c>
      <c r="C110" s="3" t="str">
        <f t="shared" si="8"/>
        <v>生命力增加42355点</v>
      </c>
      <c r="D110" s="3">
        <v>6</v>
      </c>
      <c r="E110" s="12" t="str">
        <f>VLOOKUP(B110,Sheet3!$L$1:$N$50,3,0)</f>
        <v>images/icon/item/604.png</v>
      </c>
      <c r="F110" s="3">
        <v>65</v>
      </c>
      <c r="G110" s="3">
        <v>1</v>
      </c>
      <c r="H110" s="3">
        <v>1</v>
      </c>
      <c r="I110" s="3">
        <v>1000</v>
      </c>
      <c r="K110" s="7">
        <v>3</v>
      </c>
      <c r="L110" s="3">
        <f>VLOOKUP(F110,Sheet1!$A$3:$I$999,2,0)</f>
        <v>42355</v>
      </c>
      <c r="N110" s="3"/>
      <c r="S110">
        <f t="shared" si="9"/>
        <v>42355</v>
      </c>
      <c r="T110" s="39">
        <v>203307</v>
      </c>
      <c r="U110">
        <v>3820</v>
      </c>
      <c r="V110" s="3">
        <v>120001</v>
      </c>
      <c r="W110" s="24">
        <v>338</v>
      </c>
      <c r="X110" s="3">
        <v>120002</v>
      </c>
      <c r="Y110">
        <v>358</v>
      </c>
      <c r="Z110" s="3">
        <v>120003</v>
      </c>
      <c r="AA110">
        <v>196</v>
      </c>
      <c r="AB110" s="3">
        <v>120004</v>
      </c>
      <c r="AC110">
        <v>6</v>
      </c>
    </row>
    <row r="111" spans="1:29">
      <c r="A111" s="39">
        <v>203307</v>
      </c>
      <c r="B111" s="29" t="s">
        <v>61</v>
      </c>
      <c r="C111" s="3" t="str">
        <f t="shared" si="8"/>
        <v>生命力增加44473点</v>
      </c>
      <c r="D111" s="3">
        <v>7</v>
      </c>
      <c r="E111" s="12" t="str">
        <f>VLOOKUP(B111,Sheet3!$L$1:$N$50,3,0)</f>
        <v>images/icon/item/604.png</v>
      </c>
      <c r="F111" s="3">
        <v>66</v>
      </c>
      <c r="G111" s="3">
        <v>1</v>
      </c>
      <c r="H111" s="3">
        <v>1</v>
      </c>
      <c r="I111" s="3">
        <v>1000</v>
      </c>
      <c r="K111" s="7">
        <v>3</v>
      </c>
      <c r="L111" s="3">
        <f>VLOOKUP(F111,Sheet1!$A$3:$I$999,2,0)</f>
        <v>44473</v>
      </c>
      <c r="N111" s="3"/>
      <c r="S111">
        <f t="shared" si="9"/>
        <v>44473</v>
      </c>
      <c r="T111" s="39">
        <v>203308</v>
      </c>
      <c r="U111">
        <v>4240</v>
      </c>
      <c r="V111" s="3">
        <v>120001</v>
      </c>
      <c r="W111" s="24">
        <v>365</v>
      </c>
      <c r="X111" s="3">
        <v>120002</v>
      </c>
      <c r="Y111">
        <v>380</v>
      </c>
      <c r="Z111" s="3">
        <v>120003</v>
      </c>
      <c r="AA111">
        <v>208</v>
      </c>
      <c r="AB111" s="3">
        <v>120004</v>
      </c>
      <c r="AC111">
        <v>8</v>
      </c>
    </row>
    <row r="112" spans="1:29">
      <c r="A112" s="39">
        <v>203308</v>
      </c>
      <c r="B112" s="29" t="s">
        <v>61</v>
      </c>
      <c r="C112" s="3" t="str">
        <f t="shared" si="8"/>
        <v>生命力增加46696点</v>
      </c>
      <c r="D112" s="3">
        <v>8</v>
      </c>
      <c r="E112" s="12" t="str">
        <f>VLOOKUP(B112,Sheet3!$L$1:$N$50,3,0)</f>
        <v>images/icon/item/604.png</v>
      </c>
      <c r="F112" s="3">
        <v>67</v>
      </c>
      <c r="G112" s="3">
        <v>1</v>
      </c>
      <c r="H112" s="3">
        <v>1</v>
      </c>
      <c r="I112" s="3">
        <v>1000</v>
      </c>
      <c r="K112" s="7">
        <v>3</v>
      </c>
      <c r="L112" s="3">
        <f>VLOOKUP(F112,Sheet1!$A$3:$I$999,2,0)</f>
        <v>46696</v>
      </c>
      <c r="N112" s="3"/>
      <c r="S112">
        <f t="shared" si="9"/>
        <v>46696</v>
      </c>
      <c r="T112" s="39">
        <v>203309</v>
      </c>
      <c r="U112">
        <v>4700</v>
      </c>
      <c r="V112" s="3">
        <v>120001</v>
      </c>
      <c r="W112" s="24">
        <v>393</v>
      </c>
      <c r="X112" s="3">
        <v>120002</v>
      </c>
      <c r="Y112">
        <v>403</v>
      </c>
      <c r="Z112" s="3">
        <v>120003</v>
      </c>
      <c r="AA112">
        <v>220</v>
      </c>
      <c r="AB112" s="3">
        <v>120004</v>
      </c>
      <c r="AC112">
        <v>9</v>
      </c>
    </row>
    <row r="113" spans="1:29">
      <c r="A113" s="39">
        <v>203309</v>
      </c>
      <c r="B113" s="29" t="s">
        <v>61</v>
      </c>
      <c r="C113" s="3" t="str">
        <f t="shared" si="8"/>
        <v>生命力增加49031点</v>
      </c>
      <c r="D113" s="3">
        <v>9</v>
      </c>
      <c r="E113" s="12" t="str">
        <f>VLOOKUP(B113,Sheet3!$L$1:$N$50,3,0)</f>
        <v>images/icon/item/604.png</v>
      </c>
      <c r="F113" s="3">
        <v>68</v>
      </c>
      <c r="G113" s="3">
        <v>1</v>
      </c>
      <c r="H113" s="3">
        <v>1</v>
      </c>
      <c r="I113" s="3">
        <v>1000</v>
      </c>
      <c r="K113" s="7">
        <v>3</v>
      </c>
      <c r="L113" s="3">
        <f>VLOOKUP(F113,Sheet1!$A$3:$I$999,2,0)</f>
        <v>49031</v>
      </c>
      <c r="N113" s="3"/>
      <c r="S113">
        <f t="shared" si="9"/>
        <v>49031</v>
      </c>
      <c r="T113" s="39">
        <v>203310</v>
      </c>
      <c r="U113">
        <v>5210</v>
      </c>
      <c r="V113" s="3">
        <v>120001</v>
      </c>
      <c r="W113" s="24">
        <v>422</v>
      </c>
      <c r="X113" s="3">
        <v>120002</v>
      </c>
      <c r="Y113">
        <v>426</v>
      </c>
      <c r="Z113" s="3">
        <v>120003</v>
      </c>
      <c r="AA113">
        <v>232</v>
      </c>
      <c r="AB113" s="3">
        <v>120004</v>
      </c>
      <c r="AC113">
        <v>10</v>
      </c>
    </row>
    <row r="114" spans="1:29" s="35" customFormat="1">
      <c r="A114" s="41">
        <v>203310</v>
      </c>
      <c r="B114" s="30" t="s">
        <v>61</v>
      </c>
      <c r="C114" s="30" t="str">
        <f t="shared" si="8"/>
        <v>生命力增加51483点</v>
      </c>
      <c r="D114" s="3">
        <v>10</v>
      </c>
      <c r="E114" s="31" t="str">
        <f>VLOOKUP(B114,Sheet3!$L$1:$N$50,3,0)</f>
        <v>images/icon/item/604.png</v>
      </c>
      <c r="F114" s="30">
        <v>69</v>
      </c>
      <c r="G114" s="30">
        <v>1</v>
      </c>
      <c r="H114" s="30">
        <v>1</v>
      </c>
      <c r="I114" s="30">
        <v>1000</v>
      </c>
      <c r="J114" s="30"/>
      <c r="K114" s="32">
        <v>3</v>
      </c>
      <c r="L114" s="30">
        <f>VLOOKUP(F114,Sheet1!$A$3:$I$999,2,0)</f>
        <v>51483</v>
      </c>
      <c r="M114" s="33"/>
      <c r="N114" s="30"/>
      <c r="O114" s="33"/>
      <c r="P114" s="33"/>
      <c r="Q114" s="34"/>
      <c r="S114" s="35">
        <f t="shared" si="9"/>
        <v>51483</v>
      </c>
      <c r="T114" s="41"/>
      <c r="U114">
        <v>5780</v>
      </c>
      <c r="V114" s="30">
        <v>120001</v>
      </c>
      <c r="W114" s="24">
        <v>454</v>
      </c>
      <c r="X114" s="3">
        <v>120002</v>
      </c>
      <c r="Y114">
        <v>451</v>
      </c>
      <c r="Z114" s="3">
        <v>120003</v>
      </c>
      <c r="AA114">
        <v>244</v>
      </c>
      <c r="AB114" s="30">
        <v>120004</v>
      </c>
      <c r="AC114" s="35">
        <v>12</v>
      </c>
    </row>
    <row r="115" spans="1:29" ht="14.25">
      <c r="A115" s="38">
        <v>200401</v>
      </c>
      <c r="B115" s="3" t="s">
        <v>63</v>
      </c>
      <c r="C115" s="3" t="str">
        <f>"暴击值增加"&amp;S116&amp;"点"</f>
        <v>暴击值增加37点</v>
      </c>
      <c r="D115" s="3">
        <v>1</v>
      </c>
      <c r="E115" s="12" t="str">
        <f>VLOOKUP(B115,Sheet3!$L$1:$N$50,3,0)</f>
        <v>images/icon/item/401.png</v>
      </c>
      <c r="F115" s="3">
        <v>5</v>
      </c>
      <c r="G115" s="3">
        <v>1</v>
      </c>
      <c r="H115" s="3">
        <v>1</v>
      </c>
      <c r="I115" s="3">
        <v>1000</v>
      </c>
      <c r="K115" s="7">
        <v>4</v>
      </c>
      <c r="N115" s="3"/>
      <c r="P115" s="3">
        <f>VLOOKUP(F115,Sheet1!$A$3:$I$999,6,0)</f>
        <v>31</v>
      </c>
      <c r="S115">
        <f t="shared" si="9"/>
        <v>31</v>
      </c>
      <c r="T115" s="39">
        <v>204002</v>
      </c>
      <c r="U115">
        <v>150</v>
      </c>
      <c r="V115" s="3">
        <v>120001</v>
      </c>
      <c r="W115" s="24">
        <v>2</v>
      </c>
      <c r="X115" s="3"/>
    </row>
    <row r="116" spans="1:29">
      <c r="A116" s="39">
        <v>204002</v>
      </c>
      <c r="B116" s="3" t="s">
        <v>63</v>
      </c>
      <c r="C116" s="3" t="str">
        <f t="shared" ref="C116:C154" si="10">"暴击值增加"&amp;S117&amp;"点"</f>
        <v>暴击值增加43点</v>
      </c>
      <c r="D116" s="3">
        <v>2</v>
      </c>
      <c r="E116" s="12" t="str">
        <f>VLOOKUP(B116,Sheet3!$L$1:$N$50,3,0)</f>
        <v>images/icon/item/401.png</v>
      </c>
      <c r="F116" s="3">
        <v>6</v>
      </c>
      <c r="G116" s="3">
        <v>1</v>
      </c>
      <c r="H116" s="3">
        <v>1</v>
      </c>
      <c r="I116" s="3">
        <v>1000</v>
      </c>
      <c r="K116" s="7">
        <v>4</v>
      </c>
      <c r="N116" s="3"/>
      <c r="P116" s="3">
        <f>VLOOKUP(F116,Sheet1!$A$3:$I$999,6,0)</f>
        <v>37</v>
      </c>
      <c r="S116">
        <f t="shared" si="9"/>
        <v>37</v>
      </c>
      <c r="T116" s="39">
        <v>204003</v>
      </c>
      <c r="U116">
        <v>160</v>
      </c>
      <c r="V116" s="3">
        <v>120001</v>
      </c>
      <c r="W116" s="24">
        <v>3</v>
      </c>
      <c r="X116" s="3"/>
    </row>
    <row r="117" spans="1:29">
      <c r="A117" s="39">
        <v>204003</v>
      </c>
      <c r="B117" s="3" t="s">
        <v>63</v>
      </c>
      <c r="C117" s="3" t="str">
        <f t="shared" si="10"/>
        <v>暴击值增加50点</v>
      </c>
      <c r="D117" s="3">
        <v>3</v>
      </c>
      <c r="E117" s="12" t="str">
        <f>VLOOKUP(B117,Sheet3!$L$1:$N$50,3,0)</f>
        <v>images/icon/item/401.png</v>
      </c>
      <c r="F117" s="3">
        <v>7</v>
      </c>
      <c r="G117" s="3">
        <v>1</v>
      </c>
      <c r="H117" s="3">
        <v>1</v>
      </c>
      <c r="I117" s="3">
        <v>1000</v>
      </c>
      <c r="K117" s="7">
        <v>4</v>
      </c>
      <c r="N117" s="3"/>
      <c r="P117" s="3">
        <f>VLOOKUP(F117,Sheet1!$A$3:$I$999,6,0)</f>
        <v>43</v>
      </c>
      <c r="S117">
        <f t="shared" si="9"/>
        <v>43</v>
      </c>
      <c r="T117" s="39">
        <v>204004</v>
      </c>
      <c r="U117">
        <v>170</v>
      </c>
      <c r="V117" s="3">
        <v>120001</v>
      </c>
      <c r="W117" s="24">
        <v>3</v>
      </c>
      <c r="X117" s="3"/>
    </row>
    <row r="118" spans="1:29">
      <c r="A118" s="39">
        <v>204004</v>
      </c>
      <c r="B118" s="3" t="s">
        <v>63</v>
      </c>
      <c r="C118" s="3" t="str">
        <f t="shared" si="10"/>
        <v>暴击值增加56点</v>
      </c>
      <c r="D118" s="3">
        <v>4</v>
      </c>
      <c r="E118" s="12" t="str">
        <f>VLOOKUP(B118,Sheet3!$L$1:$N$50,3,0)</f>
        <v>images/icon/item/401.png</v>
      </c>
      <c r="F118" s="3">
        <v>8</v>
      </c>
      <c r="G118" s="3">
        <v>1</v>
      </c>
      <c r="H118" s="3">
        <v>1</v>
      </c>
      <c r="I118" s="3">
        <v>1000</v>
      </c>
      <c r="K118" s="7">
        <v>4</v>
      </c>
      <c r="N118" s="3"/>
      <c r="P118" s="3">
        <f>VLOOKUP(F118,Sheet1!$A$3:$I$999,6,0)</f>
        <v>50</v>
      </c>
      <c r="S118">
        <f t="shared" si="9"/>
        <v>50</v>
      </c>
      <c r="T118" s="39">
        <v>204005</v>
      </c>
      <c r="U118">
        <v>180</v>
      </c>
      <c r="V118" s="3">
        <v>120001</v>
      </c>
      <c r="W118" s="24">
        <v>4</v>
      </c>
      <c r="X118" s="3"/>
    </row>
    <row r="119" spans="1:29">
      <c r="A119" s="39">
        <v>204005</v>
      </c>
      <c r="B119" s="3" t="s">
        <v>63</v>
      </c>
      <c r="C119" s="3" t="str">
        <f t="shared" si="10"/>
        <v>暴击值增加62点</v>
      </c>
      <c r="D119" s="3">
        <v>5</v>
      </c>
      <c r="E119" s="12" t="str">
        <f>VLOOKUP(B119,Sheet3!$L$1:$N$50,3,0)</f>
        <v>images/icon/item/401.png</v>
      </c>
      <c r="F119" s="3">
        <v>9</v>
      </c>
      <c r="G119" s="3">
        <v>1</v>
      </c>
      <c r="H119" s="3">
        <v>1</v>
      </c>
      <c r="I119" s="3">
        <v>1000</v>
      </c>
      <c r="K119" s="7">
        <v>4</v>
      </c>
      <c r="N119" s="3"/>
      <c r="P119" s="3">
        <f>VLOOKUP(F119,Sheet1!$A$3:$I$999,6,0)</f>
        <v>56</v>
      </c>
      <c r="S119">
        <f t="shared" si="9"/>
        <v>56</v>
      </c>
      <c r="T119" s="39">
        <v>204006</v>
      </c>
      <c r="U119">
        <v>190</v>
      </c>
      <c r="V119" s="3">
        <v>120001</v>
      </c>
      <c r="W119" s="24">
        <v>6</v>
      </c>
      <c r="X119" s="3"/>
    </row>
    <row r="120" spans="1:29">
      <c r="A120" s="39">
        <v>204006</v>
      </c>
      <c r="B120" s="3" t="s">
        <v>63</v>
      </c>
      <c r="C120" s="3" t="str">
        <f t="shared" si="10"/>
        <v>暴击值增加68点</v>
      </c>
      <c r="D120" s="3">
        <v>6</v>
      </c>
      <c r="E120" s="12" t="str">
        <f>VLOOKUP(B120,Sheet3!$L$1:$N$50,3,0)</f>
        <v>images/icon/item/401.png</v>
      </c>
      <c r="F120" s="3">
        <v>10</v>
      </c>
      <c r="G120" s="3">
        <v>1</v>
      </c>
      <c r="H120" s="3">
        <v>1</v>
      </c>
      <c r="I120" s="3">
        <v>1000</v>
      </c>
      <c r="K120" s="7">
        <v>4</v>
      </c>
      <c r="N120" s="3"/>
      <c r="P120" s="3">
        <f>VLOOKUP(F120,Sheet1!$A$3:$I$999,6,0)</f>
        <v>62</v>
      </c>
      <c r="S120">
        <f t="shared" si="9"/>
        <v>62</v>
      </c>
      <c r="T120" s="39">
        <v>204007</v>
      </c>
      <c r="U120">
        <v>210</v>
      </c>
      <c r="V120" s="3">
        <v>120001</v>
      </c>
      <c r="W120" s="24">
        <v>8</v>
      </c>
      <c r="X120" s="3"/>
    </row>
    <row r="121" spans="1:29">
      <c r="A121" s="39">
        <v>204007</v>
      </c>
      <c r="B121" s="3" t="s">
        <v>63</v>
      </c>
      <c r="C121" s="3" t="str">
        <f t="shared" si="10"/>
        <v>暴击值增加75点</v>
      </c>
      <c r="D121" s="3">
        <v>7</v>
      </c>
      <c r="E121" s="12" t="str">
        <f>VLOOKUP(B121,Sheet3!$L$1:$N$50,3,0)</f>
        <v>images/icon/item/401.png</v>
      </c>
      <c r="F121" s="3">
        <v>11</v>
      </c>
      <c r="G121" s="3">
        <v>1</v>
      </c>
      <c r="H121" s="3">
        <v>1</v>
      </c>
      <c r="I121" s="3">
        <v>1000</v>
      </c>
      <c r="K121" s="7">
        <v>4</v>
      </c>
      <c r="N121" s="3"/>
      <c r="P121" s="3">
        <f>VLOOKUP(F121,Sheet1!$A$3:$I$999,6,0)</f>
        <v>68</v>
      </c>
      <c r="S121">
        <f t="shared" si="9"/>
        <v>68</v>
      </c>
      <c r="T121" s="39">
        <v>204008</v>
      </c>
      <c r="U121">
        <v>230</v>
      </c>
      <c r="V121" s="3">
        <v>120001</v>
      </c>
      <c r="W121" s="24">
        <v>10</v>
      </c>
      <c r="X121" s="3"/>
    </row>
    <row r="122" spans="1:29">
      <c r="A122" s="39">
        <v>204008</v>
      </c>
      <c r="B122" s="3" t="s">
        <v>63</v>
      </c>
      <c r="C122" s="3" t="str">
        <f t="shared" si="10"/>
        <v>暴击值增加81点</v>
      </c>
      <c r="D122" s="3">
        <v>8</v>
      </c>
      <c r="E122" s="12" t="str">
        <f>VLOOKUP(B122,Sheet3!$L$1:$N$50,3,0)</f>
        <v>images/icon/item/401.png</v>
      </c>
      <c r="F122" s="3">
        <v>12</v>
      </c>
      <c r="G122" s="3">
        <v>1</v>
      </c>
      <c r="H122" s="3">
        <v>1</v>
      </c>
      <c r="I122" s="3">
        <v>1000</v>
      </c>
      <c r="K122" s="7">
        <v>4</v>
      </c>
      <c r="N122" s="3"/>
      <c r="P122" s="3">
        <f>VLOOKUP(F122,Sheet1!$A$3:$I$999,6,0)</f>
        <v>75</v>
      </c>
      <c r="S122">
        <f t="shared" si="9"/>
        <v>75</v>
      </c>
      <c r="T122" s="39">
        <v>204009</v>
      </c>
      <c r="U122">
        <v>250</v>
      </c>
      <c r="V122" s="3">
        <v>120001</v>
      </c>
      <c r="W122" s="24">
        <v>12</v>
      </c>
      <c r="X122" s="3"/>
    </row>
    <row r="123" spans="1:29">
      <c r="A123" s="39">
        <v>204009</v>
      </c>
      <c r="B123" s="3" t="s">
        <v>63</v>
      </c>
      <c r="C123" s="3" t="str">
        <f t="shared" si="10"/>
        <v>暴击值增加87点</v>
      </c>
      <c r="D123" s="3">
        <v>9</v>
      </c>
      <c r="E123" s="12" t="str">
        <f>VLOOKUP(B123,Sheet3!$L$1:$N$50,3,0)</f>
        <v>images/icon/item/401.png</v>
      </c>
      <c r="F123" s="3">
        <v>13</v>
      </c>
      <c r="G123" s="3">
        <v>1</v>
      </c>
      <c r="H123" s="3">
        <v>1</v>
      </c>
      <c r="I123" s="3">
        <v>1000</v>
      </c>
      <c r="K123" s="7">
        <v>4</v>
      </c>
      <c r="N123" s="3"/>
      <c r="P123" s="3">
        <f>VLOOKUP(F123,Sheet1!$A$3:$I$999,6,0)</f>
        <v>81</v>
      </c>
      <c r="S123">
        <f t="shared" si="9"/>
        <v>81</v>
      </c>
      <c r="T123" s="39">
        <v>204010</v>
      </c>
      <c r="U123">
        <v>270</v>
      </c>
      <c r="V123" s="3">
        <v>120001</v>
      </c>
      <c r="W123" s="24">
        <v>15</v>
      </c>
      <c r="X123" s="3"/>
    </row>
    <row r="124" spans="1:29">
      <c r="A124" s="39">
        <v>204010</v>
      </c>
      <c r="B124" s="3" t="s">
        <v>63</v>
      </c>
      <c r="C124" s="3" t="str">
        <f t="shared" si="10"/>
        <v>暴击值增加125点</v>
      </c>
      <c r="D124" s="3">
        <v>10</v>
      </c>
      <c r="E124" s="12" t="str">
        <f>VLOOKUP(B124,Sheet3!$L$1:$N$50,3,0)</f>
        <v>images/icon/item/401.png</v>
      </c>
      <c r="F124" s="3">
        <v>14</v>
      </c>
      <c r="G124" s="3">
        <v>1</v>
      </c>
      <c r="H124" s="3">
        <v>1</v>
      </c>
      <c r="I124" s="3">
        <v>1000</v>
      </c>
      <c r="K124" s="7">
        <v>4</v>
      </c>
      <c r="N124" s="3"/>
      <c r="P124" s="3">
        <f>VLOOKUP(F124,Sheet1!$A$3:$I$999,6,0)</f>
        <v>87</v>
      </c>
      <c r="S124">
        <f t="shared" si="9"/>
        <v>87</v>
      </c>
      <c r="T124" s="39">
        <v>200402</v>
      </c>
      <c r="U124">
        <v>290</v>
      </c>
      <c r="V124" s="3">
        <v>120001</v>
      </c>
      <c r="W124" s="24">
        <v>18</v>
      </c>
      <c r="X124" s="3"/>
    </row>
    <row r="125" spans="1:29">
      <c r="A125" s="39">
        <v>200402</v>
      </c>
      <c r="B125" s="26" t="s">
        <v>65</v>
      </c>
      <c r="C125" s="3" t="str">
        <f t="shared" si="10"/>
        <v>暴击值增加131点</v>
      </c>
      <c r="D125" s="3">
        <v>1</v>
      </c>
      <c r="E125" s="12" t="str">
        <f>VLOOKUP(B125,Sheet3!$L$1:$N$50,3,0)</f>
        <v>images/icon/item/402.png</v>
      </c>
      <c r="F125" s="3">
        <v>20</v>
      </c>
      <c r="G125" s="3">
        <v>1</v>
      </c>
      <c r="H125" s="3">
        <v>1</v>
      </c>
      <c r="I125" s="3">
        <v>1000</v>
      </c>
      <c r="K125" s="7">
        <v>4</v>
      </c>
      <c r="N125" s="3"/>
      <c r="P125" s="3">
        <f>VLOOKUP(F125,Sheet1!$A$3:$I$999,6,0)</f>
        <v>125</v>
      </c>
      <c r="S125">
        <f t="shared" si="9"/>
        <v>125</v>
      </c>
      <c r="T125" s="39">
        <v>204102</v>
      </c>
      <c r="U125">
        <v>320</v>
      </c>
      <c r="V125" s="3">
        <v>120001</v>
      </c>
      <c r="W125" s="24">
        <v>22</v>
      </c>
      <c r="X125" s="3">
        <v>120002</v>
      </c>
      <c r="Y125">
        <v>1</v>
      </c>
    </row>
    <row r="126" spans="1:29">
      <c r="A126" s="39">
        <v>204102</v>
      </c>
      <c r="B126" s="26" t="s">
        <v>65</v>
      </c>
      <c r="C126" s="3" t="str">
        <f t="shared" si="10"/>
        <v>暴击值增加137点</v>
      </c>
      <c r="D126" s="3">
        <v>2</v>
      </c>
      <c r="E126" s="12" t="str">
        <f>VLOOKUP(B126,Sheet3!$L$1:$N$50,3,0)</f>
        <v>images/icon/item/402.png</v>
      </c>
      <c r="F126" s="3">
        <v>21</v>
      </c>
      <c r="G126" s="3">
        <v>1</v>
      </c>
      <c r="H126" s="3">
        <v>1</v>
      </c>
      <c r="I126" s="3">
        <v>1000</v>
      </c>
      <c r="K126" s="7">
        <v>4</v>
      </c>
      <c r="N126" s="3"/>
      <c r="P126" s="3">
        <f>VLOOKUP(F126,Sheet1!$A$3:$I$999,6,0)</f>
        <v>131</v>
      </c>
      <c r="S126">
        <f t="shared" si="9"/>
        <v>131</v>
      </c>
      <c r="T126" s="39">
        <v>204103</v>
      </c>
      <c r="U126">
        <v>350</v>
      </c>
      <c r="V126" s="3">
        <v>120001</v>
      </c>
      <c r="W126" s="24">
        <v>26</v>
      </c>
      <c r="X126" s="3">
        <v>120002</v>
      </c>
      <c r="Y126">
        <v>2</v>
      </c>
    </row>
    <row r="127" spans="1:29">
      <c r="A127" s="39">
        <v>204103</v>
      </c>
      <c r="B127" s="26" t="s">
        <v>65</v>
      </c>
      <c r="C127" s="3" t="str">
        <f t="shared" si="10"/>
        <v>暴击值增加143点</v>
      </c>
      <c r="D127" s="3">
        <v>3</v>
      </c>
      <c r="E127" s="12" t="str">
        <f>VLOOKUP(B127,Sheet3!$L$1:$N$50,3,0)</f>
        <v>images/icon/item/402.png</v>
      </c>
      <c r="F127" s="3">
        <v>22</v>
      </c>
      <c r="G127" s="3">
        <v>1</v>
      </c>
      <c r="H127" s="3">
        <v>1</v>
      </c>
      <c r="I127" s="3">
        <v>1000</v>
      </c>
      <c r="K127" s="7">
        <v>4</v>
      </c>
      <c r="N127" s="3"/>
      <c r="P127" s="3">
        <f>VLOOKUP(F127,Sheet1!$A$3:$I$999,6,0)</f>
        <v>137</v>
      </c>
      <c r="S127">
        <f t="shared" si="9"/>
        <v>137</v>
      </c>
      <c r="T127" s="39">
        <v>204104</v>
      </c>
      <c r="U127">
        <v>380</v>
      </c>
      <c r="V127" s="3">
        <v>120001</v>
      </c>
      <c r="W127" s="24">
        <v>31</v>
      </c>
      <c r="X127" s="3">
        <v>120002</v>
      </c>
      <c r="Y127">
        <v>4</v>
      </c>
    </row>
    <row r="128" spans="1:29">
      <c r="A128" s="39">
        <v>204104</v>
      </c>
      <c r="B128" s="26" t="s">
        <v>65</v>
      </c>
      <c r="C128" s="3" t="str">
        <f t="shared" si="10"/>
        <v>暴击值增加150点</v>
      </c>
      <c r="D128" s="3">
        <v>4</v>
      </c>
      <c r="E128" s="12" t="str">
        <f>VLOOKUP(B128,Sheet3!$L$1:$N$50,3,0)</f>
        <v>images/icon/item/402.png</v>
      </c>
      <c r="F128" s="3">
        <v>23</v>
      </c>
      <c r="G128" s="3">
        <v>1</v>
      </c>
      <c r="H128" s="3">
        <v>1</v>
      </c>
      <c r="I128" s="3">
        <v>1000</v>
      </c>
      <c r="K128" s="7">
        <v>4</v>
      </c>
      <c r="N128" s="3"/>
      <c r="P128" s="3">
        <f>VLOOKUP(F128,Sheet1!$A$3:$I$999,6,0)</f>
        <v>143</v>
      </c>
      <c r="S128">
        <f t="shared" si="9"/>
        <v>143</v>
      </c>
      <c r="T128" s="39">
        <v>204105</v>
      </c>
      <c r="U128">
        <v>420</v>
      </c>
      <c r="V128" s="3">
        <v>120001</v>
      </c>
      <c r="W128" s="24">
        <v>36</v>
      </c>
      <c r="X128" s="3">
        <v>120002</v>
      </c>
      <c r="Y128">
        <v>8</v>
      </c>
    </row>
    <row r="129" spans="1:27">
      <c r="A129" s="39">
        <v>204105</v>
      </c>
      <c r="B129" s="26" t="s">
        <v>65</v>
      </c>
      <c r="C129" s="3" t="str">
        <f t="shared" si="10"/>
        <v>暴击值增加156点</v>
      </c>
      <c r="D129" s="3">
        <v>5</v>
      </c>
      <c r="E129" s="12" t="str">
        <f>VLOOKUP(B129,Sheet3!$L$1:$N$50,3,0)</f>
        <v>images/icon/item/402.png</v>
      </c>
      <c r="F129" s="3">
        <v>24</v>
      </c>
      <c r="G129" s="3">
        <v>1</v>
      </c>
      <c r="H129" s="3">
        <v>1</v>
      </c>
      <c r="I129" s="3">
        <v>1000</v>
      </c>
      <c r="K129" s="7">
        <v>4</v>
      </c>
      <c r="N129" s="3"/>
      <c r="P129" s="3">
        <f>VLOOKUP(F129,Sheet1!$A$3:$I$999,6,0)</f>
        <v>150</v>
      </c>
      <c r="S129">
        <f t="shared" si="9"/>
        <v>150</v>
      </c>
      <c r="T129" s="39">
        <v>204106</v>
      </c>
      <c r="U129">
        <v>460</v>
      </c>
      <c r="V129" s="3">
        <v>120001</v>
      </c>
      <c r="W129" s="24">
        <v>41</v>
      </c>
      <c r="X129" s="3">
        <v>120002</v>
      </c>
      <c r="Y129">
        <v>12</v>
      </c>
    </row>
    <row r="130" spans="1:27">
      <c r="A130" s="39">
        <v>204106</v>
      </c>
      <c r="B130" s="26" t="s">
        <v>65</v>
      </c>
      <c r="C130" s="3" t="str">
        <f t="shared" si="10"/>
        <v>暴击值增加162点</v>
      </c>
      <c r="D130" s="3">
        <v>6</v>
      </c>
      <c r="E130" s="12" t="str">
        <f>VLOOKUP(B130,Sheet3!$L$1:$N$50,3,0)</f>
        <v>images/icon/item/402.png</v>
      </c>
      <c r="F130" s="3">
        <v>25</v>
      </c>
      <c r="G130" s="3">
        <v>1</v>
      </c>
      <c r="H130" s="3">
        <v>1</v>
      </c>
      <c r="I130" s="3">
        <v>1000</v>
      </c>
      <c r="K130" s="7">
        <v>4</v>
      </c>
      <c r="N130" s="3"/>
      <c r="P130" s="3">
        <f>VLOOKUP(F130,Sheet1!$A$3:$I$999,6,0)</f>
        <v>156</v>
      </c>
      <c r="S130">
        <f t="shared" si="9"/>
        <v>156</v>
      </c>
      <c r="T130" s="39">
        <v>204107</v>
      </c>
      <c r="U130">
        <v>510</v>
      </c>
      <c r="V130" s="3">
        <v>120001</v>
      </c>
      <c r="W130" s="24">
        <v>47</v>
      </c>
      <c r="X130" s="3">
        <v>120002</v>
      </c>
      <c r="Y130">
        <v>18</v>
      </c>
    </row>
    <row r="131" spans="1:27">
      <c r="A131" s="39">
        <v>204107</v>
      </c>
      <c r="B131" s="26" t="s">
        <v>65</v>
      </c>
      <c r="C131" s="3" t="str">
        <f t="shared" si="10"/>
        <v>暴击值增加168点</v>
      </c>
      <c r="D131" s="3">
        <v>7</v>
      </c>
      <c r="E131" s="12" t="str">
        <f>VLOOKUP(B131,Sheet3!$L$1:$N$50,3,0)</f>
        <v>images/icon/item/402.png</v>
      </c>
      <c r="F131" s="3">
        <v>26</v>
      </c>
      <c r="G131" s="3">
        <v>1</v>
      </c>
      <c r="H131" s="3">
        <v>1</v>
      </c>
      <c r="I131" s="3">
        <v>1000</v>
      </c>
      <c r="K131" s="7">
        <v>4</v>
      </c>
      <c r="N131" s="3"/>
      <c r="P131" s="3">
        <f>VLOOKUP(F131,Sheet1!$A$3:$I$999,6,0)</f>
        <v>162</v>
      </c>
      <c r="S131">
        <f t="shared" si="9"/>
        <v>162</v>
      </c>
      <c r="T131" s="39">
        <v>204108</v>
      </c>
      <c r="U131">
        <v>560</v>
      </c>
      <c r="V131" s="3">
        <v>120001</v>
      </c>
      <c r="W131" s="24">
        <v>54</v>
      </c>
      <c r="X131" s="3">
        <v>120002</v>
      </c>
      <c r="Y131">
        <v>26</v>
      </c>
    </row>
    <row r="132" spans="1:27">
      <c r="A132" s="39">
        <v>204108</v>
      </c>
      <c r="B132" s="26" t="s">
        <v>65</v>
      </c>
      <c r="C132" s="3" t="str">
        <f t="shared" si="10"/>
        <v>暴击值增加175点</v>
      </c>
      <c r="D132" s="3">
        <v>8</v>
      </c>
      <c r="E132" s="12" t="str">
        <f>VLOOKUP(B132,Sheet3!$L$1:$N$50,3,0)</f>
        <v>images/icon/item/402.png</v>
      </c>
      <c r="F132" s="3">
        <v>27</v>
      </c>
      <c r="G132" s="3">
        <v>1</v>
      </c>
      <c r="H132" s="3">
        <v>1</v>
      </c>
      <c r="I132" s="3">
        <v>1000</v>
      </c>
      <c r="K132" s="7">
        <v>4</v>
      </c>
      <c r="N132" s="3"/>
      <c r="P132" s="3">
        <f>VLOOKUP(F132,Sheet1!$A$3:$I$999,6,0)</f>
        <v>168</v>
      </c>
      <c r="S132">
        <f t="shared" si="9"/>
        <v>168</v>
      </c>
      <c r="T132" s="39">
        <v>204109</v>
      </c>
      <c r="U132">
        <v>620</v>
      </c>
      <c r="V132" s="3">
        <v>120001</v>
      </c>
      <c r="W132" s="24">
        <v>61</v>
      </c>
      <c r="X132" s="3">
        <v>120002</v>
      </c>
      <c r="Y132">
        <v>35</v>
      </c>
    </row>
    <row r="133" spans="1:27">
      <c r="A133" s="39">
        <v>204109</v>
      </c>
      <c r="B133" s="26" t="s">
        <v>65</v>
      </c>
      <c r="C133" s="3" t="str">
        <f t="shared" si="10"/>
        <v>暴击值增加181点</v>
      </c>
      <c r="D133" s="3">
        <v>9</v>
      </c>
      <c r="E133" s="12" t="str">
        <f>VLOOKUP(B133,Sheet3!$L$1:$N$50,3,0)</f>
        <v>images/icon/item/402.png</v>
      </c>
      <c r="F133" s="3">
        <v>28</v>
      </c>
      <c r="G133" s="3">
        <v>1</v>
      </c>
      <c r="H133" s="3">
        <v>1</v>
      </c>
      <c r="I133" s="3">
        <v>1000</v>
      </c>
      <c r="K133" s="7">
        <v>4</v>
      </c>
      <c r="N133" s="3"/>
      <c r="P133" s="3">
        <f>VLOOKUP(F133,Sheet1!$A$3:$I$999,6,0)</f>
        <v>175</v>
      </c>
      <c r="S133">
        <f t="shared" si="9"/>
        <v>175</v>
      </c>
      <c r="T133" s="39">
        <v>204110</v>
      </c>
      <c r="U133">
        <v>680</v>
      </c>
      <c r="V133" s="3">
        <v>120001</v>
      </c>
      <c r="W133" s="24">
        <v>69</v>
      </c>
      <c r="X133" s="3">
        <v>120002</v>
      </c>
      <c r="Y133">
        <v>45</v>
      </c>
    </row>
    <row r="134" spans="1:27">
      <c r="A134" s="39">
        <v>204110</v>
      </c>
      <c r="B134" s="26" t="s">
        <v>65</v>
      </c>
      <c r="C134" s="3" t="str">
        <f t="shared" si="10"/>
        <v>暴击值增加250点</v>
      </c>
      <c r="D134" s="3">
        <v>10</v>
      </c>
      <c r="E134" s="12" t="str">
        <f>VLOOKUP(B134,Sheet3!$L$1:$N$50,3,0)</f>
        <v>images/icon/item/402.png</v>
      </c>
      <c r="F134" s="3">
        <v>29</v>
      </c>
      <c r="G134" s="3">
        <v>1</v>
      </c>
      <c r="H134" s="3">
        <v>1</v>
      </c>
      <c r="I134" s="3">
        <v>1000</v>
      </c>
      <c r="K134" s="7">
        <v>4</v>
      </c>
      <c r="N134" s="3"/>
      <c r="P134" s="3">
        <f>VLOOKUP(F134,Sheet1!$A$3:$I$999,6,0)</f>
        <v>181</v>
      </c>
      <c r="S134">
        <f t="shared" si="9"/>
        <v>181</v>
      </c>
      <c r="T134" s="40">
        <v>200403</v>
      </c>
      <c r="U134">
        <v>750</v>
      </c>
      <c r="V134" s="3">
        <v>120001</v>
      </c>
      <c r="W134" s="24">
        <v>78</v>
      </c>
      <c r="X134" s="3">
        <v>120002</v>
      </c>
      <c r="Y134">
        <v>58</v>
      </c>
    </row>
    <row r="135" spans="1:27">
      <c r="A135" s="40">
        <v>200403</v>
      </c>
      <c r="B135" s="27" t="s">
        <v>67</v>
      </c>
      <c r="C135" s="3" t="str">
        <f t="shared" si="10"/>
        <v>暴击值增加256点</v>
      </c>
      <c r="D135" s="3">
        <v>1</v>
      </c>
      <c r="E135" s="12" t="str">
        <f>VLOOKUP(B135,Sheet3!$L$1:$N$50,3,0)</f>
        <v>images/icon/item/403.png</v>
      </c>
      <c r="F135" s="3">
        <v>40</v>
      </c>
      <c r="G135" s="3">
        <v>1</v>
      </c>
      <c r="H135" s="3">
        <v>1</v>
      </c>
      <c r="I135" s="3">
        <v>1000</v>
      </c>
      <c r="K135" s="7">
        <v>4</v>
      </c>
      <c r="N135" s="3"/>
      <c r="P135" s="3">
        <f>VLOOKUP(F135,Sheet1!$A$3:$I$999,6,0)</f>
        <v>250</v>
      </c>
      <c r="S135">
        <f t="shared" si="9"/>
        <v>250</v>
      </c>
      <c r="T135" s="39">
        <v>204202</v>
      </c>
      <c r="U135">
        <v>830</v>
      </c>
      <c r="V135" s="3">
        <v>120001</v>
      </c>
      <c r="W135" s="24">
        <v>87</v>
      </c>
      <c r="X135" s="3">
        <v>120002</v>
      </c>
      <c r="Y135">
        <v>72</v>
      </c>
      <c r="Z135" s="3">
        <v>120003</v>
      </c>
      <c r="AA135">
        <v>1</v>
      </c>
    </row>
    <row r="136" spans="1:27">
      <c r="A136" s="39">
        <v>204202</v>
      </c>
      <c r="B136" s="27" t="s">
        <v>67</v>
      </c>
      <c r="C136" s="3" t="str">
        <f t="shared" si="10"/>
        <v>暴击值增加262点</v>
      </c>
      <c r="D136" s="3">
        <v>2</v>
      </c>
      <c r="E136" s="12" t="str">
        <f>VLOOKUP(B136,Sheet3!$L$1:$N$50,3,0)</f>
        <v>images/icon/item/403.png</v>
      </c>
      <c r="F136" s="3">
        <v>41</v>
      </c>
      <c r="G136" s="3">
        <v>1</v>
      </c>
      <c r="H136" s="3">
        <v>1</v>
      </c>
      <c r="I136" s="3">
        <v>1000</v>
      </c>
      <c r="K136" s="7">
        <v>4</v>
      </c>
      <c r="N136" s="3"/>
      <c r="P136" s="3">
        <f>VLOOKUP(F136,Sheet1!$A$3:$I$999,6,0)</f>
        <v>256</v>
      </c>
      <c r="S136">
        <f t="shared" si="9"/>
        <v>256</v>
      </c>
      <c r="T136" s="39">
        <v>204203</v>
      </c>
      <c r="U136">
        <v>920</v>
      </c>
      <c r="V136" s="3">
        <v>120001</v>
      </c>
      <c r="W136" s="24">
        <v>97</v>
      </c>
      <c r="X136" s="3">
        <v>120002</v>
      </c>
      <c r="Y136">
        <v>88</v>
      </c>
      <c r="Z136" s="3">
        <v>120003</v>
      </c>
      <c r="AA136">
        <v>3</v>
      </c>
    </row>
    <row r="137" spans="1:27">
      <c r="A137" s="39">
        <v>204203</v>
      </c>
      <c r="B137" s="27" t="s">
        <v>67</v>
      </c>
      <c r="C137" s="3" t="str">
        <f t="shared" si="10"/>
        <v>暴击值增加268点</v>
      </c>
      <c r="D137" s="3">
        <v>3</v>
      </c>
      <c r="E137" s="12" t="str">
        <f>VLOOKUP(B137,Sheet3!$L$1:$N$50,3,0)</f>
        <v>images/icon/item/403.png</v>
      </c>
      <c r="F137" s="3">
        <v>42</v>
      </c>
      <c r="G137" s="3">
        <v>1</v>
      </c>
      <c r="H137" s="3">
        <v>1</v>
      </c>
      <c r="I137" s="3">
        <v>1000</v>
      </c>
      <c r="K137" s="7">
        <v>4</v>
      </c>
      <c r="N137" s="3"/>
      <c r="P137" s="3">
        <f>VLOOKUP(F137,Sheet1!$A$3:$I$999,6,0)</f>
        <v>262</v>
      </c>
      <c r="S137">
        <f t="shared" si="9"/>
        <v>262</v>
      </c>
      <c r="T137" s="39">
        <v>204204</v>
      </c>
      <c r="U137">
        <v>1020</v>
      </c>
      <c r="V137" s="3">
        <v>120001</v>
      </c>
      <c r="W137" s="24">
        <v>108</v>
      </c>
      <c r="X137" s="3">
        <v>120002</v>
      </c>
      <c r="Y137">
        <v>106</v>
      </c>
      <c r="Z137" s="3">
        <v>120003</v>
      </c>
      <c r="AA137">
        <v>10</v>
      </c>
    </row>
    <row r="138" spans="1:27">
      <c r="A138" s="39">
        <v>204204</v>
      </c>
      <c r="B138" s="27" t="s">
        <v>67</v>
      </c>
      <c r="C138" s="3" t="str">
        <f t="shared" si="10"/>
        <v>暴击值增加275点</v>
      </c>
      <c r="D138" s="3">
        <v>4</v>
      </c>
      <c r="E138" s="12" t="str">
        <f>VLOOKUP(B138,Sheet3!$L$1:$N$50,3,0)</f>
        <v>images/icon/item/403.png</v>
      </c>
      <c r="F138" s="3">
        <v>43</v>
      </c>
      <c r="G138" s="3">
        <v>1</v>
      </c>
      <c r="H138" s="3">
        <v>1</v>
      </c>
      <c r="I138" s="3">
        <v>1000</v>
      </c>
      <c r="K138" s="7">
        <v>4</v>
      </c>
      <c r="N138" s="3"/>
      <c r="P138" s="3">
        <f>VLOOKUP(F138,Sheet1!$A$3:$I$999,6,0)</f>
        <v>268</v>
      </c>
      <c r="S138">
        <f t="shared" si="9"/>
        <v>268</v>
      </c>
      <c r="T138" s="39">
        <v>204205</v>
      </c>
      <c r="U138">
        <v>1130</v>
      </c>
      <c r="V138" s="3">
        <v>120001</v>
      </c>
      <c r="W138" s="24">
        <v>119</v>
      </c>
      <c r="X138" s="3">
        <v>120002</v>
      </c>
      <c r="Y138">
        <v>126</v>
      </c>
      <c r="Z138" s="3">
        <v>120003</v>
      </c>
      <c r="AA138">
        <v>22</v>
      </c>
    </row>
    <row r="139" spans="1:27">
      <c r="A139" s="39">
        <v>204205</v>
      </c>
      <c r="B139" s="27" t="s">
        <v>67</v>
      </c>
      <c r="C139" s="3" t="str">
        <f t="shared" si="10"/>
        <v>暴击值增加281点</v>
      </c>
      <c r="D139" s="3">
        <v>5</v>
      </c>
      <c r="E139" s="12" t="str">
        <f>VLOOKUP(B139,Sheet3!$L$1:$N$50,3,0)</f>
        <v>images/icon/item/403.png</v>
      </c>
      <c r="F139" s="3">
        <v>44</v>
      </c>
      <c r="G139" s="3">
        <v>1</v>
      </c>
      <c r="H139" s="3">
        <v>1</v>
      </c>
      <c r="I139" s="3">
        <v>1000</v>
      </c>
      <c r="K139" s="7">
        <v>4</v>
      </c>
      <c r="N139" s="3"/>
      <c r="P139" s="3">
        <f>VLOOKUP(F139,Sheet1!$A$3:$I$999,6,0)</f>
        <v>275</v>
      </c>
      <c r="S139">
        <f t="shared" si="9"/>
        <v>275</v>
      </c>
      <c r="T139" s="39">
        <v>204206</v>
      </c>
      <c r="U139">
        <v>1250</v>
      </c>
      <c r="V139" s="3">
        <v>120001</v>
      </c>
      <c r="W139" s="24">
        <v>132</v>
      </c>
      <c r="X139" s="3">
        <v>120002</v>
      </c>
      <c r="Y139">
        <v>148</v>
      </c>
      <c r="Z139" s="3">
        <v>120003</v>
      </c>
      <c r="AA139">
        <v>40</v>
      </c>
    </row>
    <row r="140" spans="1:27">
      <c r="A140" s="39">
        <v>204206</v>
      </c>
      <c r="B140" s="27" t="s">
        <v>67</v>
      </c>
      <c r="C140" s="3" t="str">
        <f t="shared" si="10"/>
        <v>暴击值增加287点</v>
      </c>
      <c r="D140" s="3">
        <v>6</v>
      </c>
      <c r="E140" s="12" t="str">
        <f>VLOOKUP(B140,Sheet3!$L$1:$N$50,3,0)</f>
        <v>images/icon/item/403.png</v>
      </c>
      <c r="F140" s="3">
        <v>45</v>
      </c>
      <c r="G140" s="3">
        <v>1</v>
      </c>
      <c r="H140" s="3">
        <v>1</v>
      </c>
      <c r="I140" s="3">
        <v>1000</v>
      </c>
      <c r="K140" s="7">
        <v>4</v>
      </c>
      <c r="N140" s="3"/>
      <c r="P140" s="3">
        <f>VLOOKUP(F140,Sheet1!$A$3:$I$999,6,0)</f>
        <v>281</v>
      </c>
      <c r="S140">
        <f t="shared" si="9"/>
        <v>281</v>
      </c>
      <c r="T140" s="39">
        <v>204207</v>
      </c>
      <c r="U140">
        <v>1380</v>
      </c>
      <c r="V140" s="3">
        <v>120001</v>
      </c>
      <c r="W140" s="24">
        <v>145</v>
      </c>
      <c r="X140" s="3">
        <v>120002</v>
      </c>
      <c r="Y140">
        <v>173</v>
      </c>
      <c r="Z140" s="3">
        <v>120003</v>
      </c>
      <c r="AA140">
        <v>64</v>
      </c>
    </row>
    <row r="141" spans="1:27">
      <c r="A141" s="39">
        <v>204207</v>
      </c>
      <c r="B141" s="27" t="s">
        <v>67</v>
      </c>
      <c r="C141" s="3" t="str">
        <f t="shared" si="10"/>
        <v>暴击值增加293点</v>
      </c>
      <c r="D141" s="3">
        <v>7</v>
      </c>
      <c r="E141" s="12" t="str">
        <f>VLOOKUP(B141,Sheet3!$L$1:$N$50,3,0)</f>
        <v>images/icon/item/403.png</v>
      </c>
      <c r="F141" s="3">
        <v>46</v>
      </c>
      <c r="G141" s="3">
        <v>1</v>
      </c>
      <c r="H141" s="3">
        <v>1</v>
      </c>
      <c r="I141" s="3">
        <v>1000</v>
      </c>
      <c r="K141" s="7">
        <v>4</v>
      </c>
      <c r="N141" s="3"/>
      <c r="P141" s="3">
        <f>VLOOKUP(F141,Sheet1!$A$3:$I$999,6,0)</f>
        <v>287</v>
      </c>
      <c r="S141">
        <f t="shared" si="9"/>
        <v>287</v>
      </c>
      <c r="T141" s="39">
        <v>204208</v>
      </c>
      <c r="U141">
        <v>1530</v>
      </c>
      <c r="V141" s="3">
        <v>120001</v>
      </c>
      <c r="W141" s="24">
        <v>159</v>
      </c>
      <c r="X141" s="3">
        <v>120002</v>
      </c>
      <c r="Y141">
        <v>186</v>
      </c>
      <c r="Z141" s="3">
        <v>120003</v>
      </c>
      <c r="AA141">
        <v>96</v>
      </c>
    </row>
    <row r="142" spans="1:27">
      <c r="A142" s="39">
        <v>204208</v>
      </c>
      <c r="B142" s="27" t="s">
        <v>67</v>
      </c>
      <c r="C142" s="3" t="str">
        <f t="shared" si="10"/>
        <v>暴击值增加300点</v>
      </c>
      <c r="D142" s="3">
        <v>8</v>
      </c>
      <c r="E142" s="12" t="str">
        <f>VLOOKUP(B142,Sheet3!$L$1:$N$50,3,0)</f>
        <v>images/icon/item/403.png</v>
      </c>
      <c r="F142" s="3">
        <v>47</v>
      </c>
      <c r="G142" s="3">
        <v>1</v>
      </c>
      <c r="H142" s="3">
        <v>1</v>
      </c>
      <c r="I142" s="3">
        <v>1000</v>
      </c>
      <c r="K142" s="7">
        <v>4</v>
      </c>
      <c r="N142" s="3"/>
      <c r="P142" s="3">
        <f>VLOOKUP(F142,Sheet1!$A$3:$I$999,6,0)</f>
        <v>293</v>
      </c>
      <c r="S142">
        <f t="shared" si="9"/>
        <v>293</v>
      </c>
      <c r="T142" s="39">
        <v>204209</v>
      </c>
      <c r="U142">
        <v>1690</v>
      </c>
      <c r="V142" s="3">
        <v>120001</v>
      </c>
      <c r="W142" s="24">
        <v>175</v>
      </c>
      <c r="X142" s="3">
        <v>120002</v>
      </c>
      <c r="Y142">
        <v>200</v>
      </c>
      <c r="Z142" s="3">
        <v>120003</v>
      </c>
      <c r="AA142">
        <v>106</v>
      </c>
    </row>
    <row r="143" spans="1:27">
      <c r="A143" s="39">
        <v>204209</v>
      </c>
      <c r="B143" s="27" t="s">
        <v>67</v>
      </c>
      <c r="C143" s="3" t="str">
        <f t="shared" si="10"/>
        <v>暴击值增加306点</v>
      </c>
      <c r="D143" s="3">
        <v>9</v>
      </c>
      <c r="E143" s="12" t="str">
        <f>VLOOKUP(B143,Sheet3!$L$1:$N$50,3,0)</f>
        <v>images/icon/item/403.png</v>
      </c>
      <c r="F143" s="3">
        <v>48</v>
      </c>
      <c r="G143" s="3">
        <v>1</v>
      </c>
      <c r="H143" s="3">
        <v>1</v>
      </c>
      <c r="I143" s="3">
        <v>1000</v>
      </c>
      <c r="K143" s="7">
        <v>4</v>
      </c>
      <c r="N143" s="3"/>
      <c r="P143" s="3">
        <f>VLOOKUP(F143,Sheet1!$A$3:$I$999,6,0)</f>
        <v>300</v>
      </c>
      <c r="S143">
        <f t="shared" si="9"/>
        <v>300</v>
      </c>
      <c r="T143" s="39">
        <v>204210</v>
      </c>
      <c r="U143">
        <v>1870</v>
      </c>
      <c r="V143" s="3">
        <v>120001</v>
      </c>
      <c r="W143" s="24">
        <v>191</v>
      </c>
      <c r="X143" s="3">
        <v>120002</v>
      </c>
      <c r="Y143">
        <v>215</v>
      </c>
      <c r="Z143" s="3">
        <v>120003</v>
      </c>
      <c r="AA143">
        <v>115</v>
      </c>
    </row>
    <row r="144" spans="1:27" ht="14.25">
      <c r="A144" s="39">
        <v>204210</v>
      </c>
      <c r="B144" s="27" t="s">
        <v>67</v>
      </c>
      <c r="C144" s="3" t="str">
        <f t="shared" si="10"/>
        <v>暴击值增加375点</v>
      </c>
      <c r="D144" s="3">
        <v>10</v>
      </c>
      <c r="E144" s="12" t="str">
        <f>VLOOKUP(B144,Sheet3!$L$1:$N$50,3,0)</f>
        <v>images/icon/item/403.png</v>
      </c>
      <c r="F144" s="3">
        <v>49</v>
      </c>
      <c r="G144" s="3">
        <v>1</v>
      </c>
      <c r="H144" s="3">
        <v>1</v>
      </c>
      <c r="I144" s="3">
        <v>1000</v>
      </c>
      <c r="K144" s="7">
        <v>4</v>
      </c>
      <c r="N144" s="3"/>
      <c r="P144" s="3">
        <f>VLOOKUP(F144,Sheet1!$A$3:$I$999,6,0)</f>
        <v>306</v>
      </c>
      <c r="S144">
        <f t="shared" si="9"/>
        <v>306</v>
      </c>
      <c r="T144" s="38">
        <v>200404</v>
      </c>
      <c r="U144">
        <v>2070</v>
      </c>
      <c r="V144" s="3">
        <v>120001</v>
      </c>
      <c r="W144" s="24">
        <v>208</v>
      </c>
      <c r="X144" s="3">
        <v>120002</v>
      </c>
      <c r="Y144">
        <v>230</v>
      </c>
      <c r="Z144" s="3">
        <v>120003</v>
      </c>
      <c r="AA144">
        <v>126</v>
      </c>
    </row>
    <row r="145" spans="1:29" ht="14.25">
      <c r="A145" s="38">
        <v>200404</v>
      </c>
      <c r="B145" s="29" t="s">
        <v>69</v>
      </c>
      <c r="C145" s="3" t="str">
        <f t="shared" si="10"/>
        <v>暴击值增加375点</v>
      </c>
      <c r="D145" s="3">
        <v>1</v>
      </c>
      <c r="E145" s="12" t="str">
        <f>VLOOKUP(B145,Sheet3!$L$1:$N$50,3,0)</f>
        <v>images/icon/item/404.png</v>
      </c>
      <c r="F145" s="3">
        <v>60</v>
      </c>
      <c r="G145" s="3">
        <v>1</v>
      </c>
      <c r="H145" s="3">
        <v>1</v>
      </c>
      <c r="I145" s="3">
        <v>1000</v>
      </c>
      <c r="K145" s="7">
        <v>4</v>
      </c>
      <c r="N145" s="3"/>
      <c r="P145" s="3">
        <f>VLOOKUP(F145,Sheet1!$A$3:$I$999,6,0)</f>
        <v>375</v>
      </c>
      <c r="S145">
        <f t="shared" si="9"/>
        <v>375</v>
      </c>
      <c r="T145" s="39">
        <v>204302</v>
      </c>
      <c r="U145">
        <v>2290</v>
      </c>
      <c r="V145" s="3">
        <v>120001</v>
      </c>
      <c r="W145" s="24">
        <v>227</v>
      </c>
      <c r="X145" s="3">
        <v>120002</v>
      </c>
      <c r="Y145">
        <v>263</v>
      </c>
      <c r="Z145" s="3">
        <v>120003</v>
      </c>
      <c r="AA145">
        <v>136</v>
      </c>
      <c r="AB145" s="3">
        <v>120004</v>
      </c>
      <c r="AC145">
        <v>1</v>
      </c>
    </row>
    <row r="146" spans="1:29">
      <c r="A146" s="39">
        <v>204302</v>
      </c>
      <c r="B146" s="29" t="s">
        <v>69</v>
      </c>
      <c r="C146" s="3" t="str">
        <f t="shared" si="10"/>
        <v>暴击值增加376点</v>
      </c>
      <c r="D146" s="3">
        <v>2</v>
      </c>
      <c r="E146" s="12" t="str">
        <f>VLOOKUP(B146,Sheet3!$L$1:$N$50,3,0)</f>
        <v>images/icon/item/404.png</v>
      </c>
      <c r="F146" s="3">
        <v>61</v>
      </c>
      <c r="G146" s="3">
        <v>1</v>
      </c>
      <c r="H146" s="3">
        <v>1</v>
      </c>
      <c r="I146" s="3">
        <v>1000</v>
      </c>
      <c r="K146" s="7">
        <v>4</v>
      </c>
      <c r="N146" s="3"/>
      <c r="P146" s="3">
        <f>VLOOKUP(F146,Sheet1!$A$3:$I$999,6,0)</f>
        <v>375</v>
      </c>
      <c r="S146">
        <f t="shared" si="9"/>
        <v>375</v>
      </c>
      <c r="T146" s="39">
        <v>204303</v>
      </c>
      <c r="U146">
        <v>2540</v>
      </c>
      <c r="V146" s="3">
        <v>120001</v>
      </c>
      <c r="W146" s="24">
        <v>246</v>
      </c>
      <c r="X146" s="3">
        <v>120002</v>
      </c>
      <c r="Y146">
        <v>280</v>
      </c>
      <c r="Z146" s="3">
        <v>120003</v>
      </c>
      <c r="AA146">
        <v>148</v>
      </c>
      <c r="AB146" s="3">
        <v>120004</v>
      </c>
      <c r="AC146">
        <v>2</v>
      </c>
    </row>
    <row r="147" spans="1:29">
      <c r="A147" s="39">
        <v>204303</v>
      </c>
      <c r="B147" s="29" t="s">
        <v>69</v>
      </c>
      <c r="C147" s="3" t="str">
        <f t="shared" si="10"/>
        <v>暴击值增加376点</v>
      </c>
      <c r="D147" s="3">
        <v>3</v>
      </c>
      <c r="E147" s="12" t="str">
        <f>VLOOKUP(B147,Sheet3!$L$1:$N$50,3,0)</f>
        <v>images/icon/item/404.png</v>
      </c>
      <c r="F147" s="3">
        <v>62</v>
      </c>
      <c r="G147" s="3">
        <v>1</v>
      </c>
      <c r="H147" s="3">
        <v>1</v>
      </c>
      <c r="I147" s="3">
        <v>1000</v>
      </c>
      <c r="K147" s="7">
        <v>4</v>
      </c>
      <c r="N147" s="3"/>
      <c r="P147" s="3">
        <f>VLOOKUP(F147,Sheet1!$A$3:$I$999,6,0)</f>
        <v>376</v>
      </c>
      <c r="S147">
        <f t="shared" si="9"/>
        <v>376</v>
      </c>
      <c r="T147" s="39">
        <v>204304</v>
      </c>
      <c r="U147">
        <v>2810</v>
      </c>
      <c r="V147" s="3">
        <v>120001</v>
      </c>
      <c r="W147" s="24">
        <v>267</v>
      </c>
      <c r="X147" s="3">
        <v>120002</v>
      </c>
      <c r="Y147">
        <v>298</v>
      </c>
      <c r="Z147" s="3">
        <v>120003</v>
      </c>
      <c r="AA147">
        <v>160</v>
      </c>
      <c r="AB147" s="3">
        <v>120004</v>
      </c>
      <c r="AC147">
        <v>3</v>
      </c>
    </row>
    <row r="148" spans="1:29">
      <c r="A148" s="39">
        <v>204304</v>
      </c>
      <c r="B148" s="29" t="s">
        <v>69</v>
      </c>
      <c r="C148" s="3" t="str">
        <f t="shared" si="10"/>
        <v>暴击值增加377点</v>
      </c>
      <c r="D148" s="3">
        <v>4</v>
      </c>
      <c r="E148" s="12" t="str">
        <f>VLOOKUP(B148,Sheet3!$L$1:$N$50,3,0)</f>
        <v>images/icon/item/404.png</v>
      </c>
      <c r="F148" s="3">
        <v>63</v>
      </c>
      <c r="G148" s="3">
        <v>1</v>
      </c>
      <c r="H148" s="3">
        <v>1</v>
      </c>
      <c r="I148" s="3">
        <v>1000</v>
      </c>
      <c r="K148" s="7">
        <v>4</v>
      </c>
      <c r="N148" s="3"/>
      <c r="P148" s="3">
        <f>VLOOKUP(F148,Sheet1!$A$3:$I$999,6,0)</f>
        <v>376</v>
      </c>
      <c r="S148">
        <f t="shared" si="9"/>
        <v>376</v>
      </c>
      <c r="T148" s="39">
        <v>204305</v>
      </c>
      <c r="U148">
        <v>3110</v>
      </c>
      <c r="V148" s="3">
        <v>120001</v>
      </c>
      <c r="W148" s="24">
        <v>290</v>
      </c>
      <c r="X148" s="3">
        <v>120002</v>
      </c>
      <c r="Y148">
        <v>318</v>
      </c>
      <c r="Z148" s="3">
        <v>120003</v>
      </c>
      <c r="AA148">
        <v>175</v>
      </c>
      <c r="AB148" s="3">
        <v>120004</v>
      </c>
      <c r="AC148">
        <v>4</v>
      </c>
    </row>
    <row r="149" spans="1:29">
      <c r="A149" s="39">
        <v>204305</v>
      </c>
      <c r="B149" s="29" t="s">
        <v>69</v>
      </c>
      <c r="C149" s="3" t="str">
        <f t="shared" si="10"/>
        <v>暴击值增加377点</v>
      </c>
      <c r="D149" s="3">
        <v>5</v>
      </c>
      <c r="E149" s="12" t="str">
        <f>VLOOKUP(B149,Sheet3!$L$1:$N$50,3,0)</f>
        <v>images/icon/item/404.png</v>
      </c>
      <c r="F149" s="3">
        <v>64</v>
      </c>
      <c r="G149" s="3">
        <v>1</v>
      </c>
      <c r="H149" s="3">
        <v>1</v>
      </c>
      <c r="I149" s="3">
        <v>1000</v>
      </c>
      <c r="K149" s="7">
        <v>4</v>
      </c>
      <c r="N149" s="3"/>
      <c r="P149" s="3">
        <f>VLOOKUP(F149,Sheet1!$A$3:$I$999,6,0)</f>
        <v>377</v>
      </c>
      <c r="S149">
        <f t="shared" si="9"/>
        <v>377</v>
      </c>
      <c r="T149" s="39">
        <v>204306</v>
      </c>
      <c r="U149">
        <v>3450</v>
      </c>
      <c r="V149" s="3">
        <v>120001</v>
      </c>
      <c r="W149" s="24">
        <v>313</v>
      </c>
      <c r="X149" s="3">
        <v>120002</v>
      </c>
      <c r="Y149">
        <v>338</v>
      </c>
      <c r="Z149" s="3">
        <v>120003</v>
      </c>
      <c r="AA149">
        <v>185</v>
      </c>
      <c r="AB149" s="3">
        <v>120004</v>
      </c>
      <c r="AC149">
        <v>5</v>
      </c>
    </row>
    <row r="150" spans="1:29">
      <c r="A150" s="39">
        <v>204306</v>
      </c>
      <c r="B150" s="29" t="s">
        <v>69</v>
      </c>
      <c r="C150" s="3" t="str">
        <f t="shared" si="10"/>
        <v>暴击值增加378点</v>
      </c>
      <c r="D150" s="3">
        <v>6</v>
      </c>
      <c r="E150" s="12" t="str">
        <f>VLOOKUP(B150,Sheet3!$L$1:$N$50,3,0)</f>
        <v>images/icon/item/404.png</v>
      </c>
      <c r="F150" s="3">
        <v>65</v>
      </c>
      <c r="G150" s="3">
        <v>1</v>
      </c>
      <c r="H150" s="3">
        <v>1</v>
      </c>
      <c r="I150" s="3">
        <v>1000</v>
      </c>
      <c r="K150" s="7">
        <v>4</v>
      </c>
      <c r="N150" s="3"/>
      <c r="P150" s="3">
        <f>VLOOKUP(F150,Sheet1!$A$3:$I$999,6,0)</f>
        <v>377</v>
      </c>
      <c r="S150">
        <f t="shared" si="9"/>
        <v>377</v>
      </c>
      <c r="T150" s="39">
        <v>204307</v>
      </c>
      <c r="U150">
        <v>3820</v>
      </c>
      <c r="V150" s="3">
        <v>120001</v>
      </c>
      <c r="W150" s="24">
        <v>338</v>
      </c>
      <c r="X150" s="3">
        <v>120002</v>
      </c>
      <c r="Y150">
        <v>358</v>
      </c>
      <c r="Z150" s="3">
        <v>120003</v>
      </c>
      <c r="AA150">
        <v>196</v>
      </c>
      <c r="AB150" s="3">
        <v>120004</v>
      </c>
      <c r="AC150">
        <v>6</v>
      </c>
    </row>
    <row r="151" spans="1:29">
      <c r="A151" s="39">
        <v>204307</v>
      </c>
      <c r="B151" s="29" t="s">
        <v>69</v>
      </c>
      <c r="C151" s="3" t="str">
        <f t="shared" si="10"/>
        <v>暴击值增加378点</v>
      </c>
      <c r="D151" s="3">
        <v>7</v>
      </c>
      <c r="E151" s="12" t="str">
        <f>VLOOKUP(B151,Sheet3!$L$1:$N$50,3,0)</f>
        <v>images/icon/item/404.png</v>
      </c>
      <c r="F151" s="3">
        <v>66</v>
      </c>
      <c r="G151" s="3">
        <v>1</v>
      </c>
      <c r="H151" s="3">
        <v>1</v>
      </c>
      <c r="I151" s="3">
        <v>1000</v>
      </c>
      <c r="K151" s="7">
        <v>4</v>
      </c>
      <c r="N151" s="3"/>
      <c r="P151" s="3">
        <f>VLOOKUP(F151,Sheet1!$A$3:$I$999,6,0)</f>
        <v>378</v>
      </c>
      <c r="S151">
        <f t="shared" si="9"/>
        <v>378</v>
      </c>
      <c r="T151" s="39">
        <v>204308</v>
      </c>
      <c r="U151">
        <v>4240</v>
      </c>
      <c r="V151" s="3">
        <v>120001</v>
      </c>
      <c r="W151" s="24">
        <v>365</v>
      </c>
      <c r="X151" s="3">
        <v>120002</v>
      </c>
      <c r="Y151">
        <v>380</v>
      </c>
      <c r="Z151" s="3">
        <v>120003</v>
      </c>
      <c r="AA151">
        <v>208</v>
      </c>
      <c r="AB151" s="3">
        <v>120004</v>
      </c>
      <c r="AC151">
        <v>8</v>
      </c>
    </row>
    <row r="152" spans="1:29">
      <c r="A152" s="39">
        <v>204308</v>
      </c>
      <c r="B152" s="29" t="s">
        <v>69</v>
      </c>
      <c r="C152" s="3" t="str">
        <f t="shared" si="10"/>
        <v>暴击值增加379点</v>
      </c>
      <c r="D152" s="3">
        <v>8</v>
      </c>
      <c r="E152" s="12" t="str">
        <f>VLOOKUP(B152,Sheet3!$L$1:$N$50,3,0)</f>
        <v>images/icon/item/404.png</v>
      </c>
      <c r="F152" s="3">
        <v>67</v>
      </c>
      <c r="G152" s="3">
        <v>1</v>
      </c>
      <c r="H152" s="3">
        <v>1</v>
      </c>
      <c r="I152" s="3">
        <v>1000</v>
      </c>
      <c r="K152" s="7">
        <v>4</v>
      </c>
      <c r="N152" s="3"/>
      <c r="P152" s="3">
        <f>VLOOKUP(F152,Sheet1!$A$3:$I$999,6,0)</f>
        <v>378</v>
      </c>
      <c r="S152">
        <f t="shared" si="9"/>
        <v>378</v>
      </c>
      <c r="T152" s="39">
        <v>204309</v>
      </c>
      <c r="U152">
        <v>4700</v>
      </c>
      <c r="V152" s="3">
        <v>120001</v>
      </c>
      <c r="W152" s="24">
        <v>393</v>
      </c>
      <c r="X152" s="3">
        <v>120002</v>
      </c>
      <c r="Y152">
        <v>403</v>
      </c>
      <c r="Z152" s="3">
        <v>120003</v>
      </c>
      <c r="AA152">
        <v>220</v>
      </c>
      <c r="AB152" s="3">
        <v>120004</v>
      </c>
      <c r="AC152">
        <v>9</v>
      </c>
    </row>
    <row r="153" spans="1:29">
      <c r="A153" s="39">
        <v>204309</v>
      </c>
      <c r="B153" s="29" t="s">
        <v>69</v>
      </c>
      <c r="C153" s="3" t="str">
        <f t="shared" si="10"/>
        <v>暴击值增加379点</v>
      </c>
      <c r="D153" s="3">
        <v>9</v>
      </c>
      <c r="E153" s="12" t="str">
        <f>VLOOKUP(B153,Sheet3!$L$1:$N$50,3,0)</f>
        <v>images/icon/item/404.png</v>
      </c>
      <c r="F153" s="3">
        <v>68</v>
      </c>
      <c r="G153" s="3">
        <v>1</v>
      </c>
      <c r="H153" s="3">
        <v>1</v>
      </c>
      <c r="I153" s="3">
        <v>1000</v>
      </c>
      <c r="K153" s="7">
        <v>4</v>
      </c>
      <c r="N153" s="3"/>
      <c r="P153" s="3">
        <f>VLOOKUP(F153,Sheet1!$A$3:$I$999,6,0)</f>
        <v>379</v>
      </c>
      <c r="S153">
        <f t="shared" si="9"/>
        <v>379</v>
      </c>
      <c r="T153" s="39">
        <v>204310</v>
      </c>
      <c r="U153">
        <v>5210</v>
      </c>
      <c r="V153" s="3">
        <v>120001</v>
      </c>
      <c r="W153" s="24">
        <v>422</v>
      </c>
      <c r="X153" s="3">
        <v>120002</v>
      </c>
      <c r="Y153">
        <v>426</v>
      </c>
      <c r="Z153" s="3">
        <v>120003</v>
      </c>
      <c r="AA153">
        <v>232</v>
      </c>
      <c r="AB153" s="3">
        <v>120004</v>
      </c>
      <c r="AC153">
        <v>10</v>
      </c>
    </row>
    <row r="154" spans="1:29" s="35" customFormat="1">
      <c r="A154" s="41">
        <v>204310</v>
      </c>
      <c r="B154" s="30" t="s">
        <v>69</v>
      </c>
      <c r="C154" s="30" t="str">
        <f t="shared" si="10"/>
        <v>暴击值增加25点</v>
      </c>
      <c r="D154" s="3">
        <v>10</v>
      </c>
      <c r="E154" s="31" t="str">
        <f>VLOOKUP(B154,Sheet3!$L$1:$N$50,3,0)</f>
        <v>images/icon/item/404.png</v>
      </c>
      <c r="F154" s="30">
        <v>69</v>
      </c>
      <c r="G154" s="30">
        <v>1</v>
      </c>
      <c r="H154" s="30">
        <v>1</v>
      </c>
      <c r="I154" s="30">
        <v>1000</v>
      </c>
      <c r="J154" s="30"/>
      <c r="K154" s="32">
        <v>4</v>
      </c>
      <c r="L154" s="33"/>
      <c r="M154" s="33"/>
      <c r="N154" s="30"/>
      <c r="O154" s="33"/>
      <c r="P154" s="30">
        <f>VLOOKUP(F154,Sheet1!$A$3:$I$999,6,0)</f>
        <v>379</v>
      </c>
      <c r="Q154" s="34"/>
      <c r="S154" s="35">
        <f t="shared" si="9"/>
        <v>379</v>
      </c>
      <c r="T154" s="41"/>
      <c r="U154">
        <v>5780</v>
      </c>
      <c r="V154" s="30">
        <v>120001</v>
      </c>
      <c r="W154" s="24">
        <v>454</v>
      </c>
      <c r="X154" s="3">
        <v>120002</v>
      </c>
      <c r="Y154">
        <v>451</v>
      </c>
      <c r="Z154" s="3">
        <v>120003</v>
      </c>
      <c r="AA154">
        <v>244</v>
      </c>
      <c r="AB154" s="30">
        <v>120004</v>
      </c>
      <c r="AC154" s="35">
        <v>12</v>
      </c>
    </row>
    <row r="155" spans="1:29" ht="14.25">
      <c r="A155" s="38">
        <v>200201</v>
      </c>
      <c r="B155" s="3" t="s">
        <v>71</v>
      </c>
      <c r="C155" s="3" t="str">
        <f>"防御力增加"&amp;S155&amp;"点"</f>
        <v>防御力增加25点</v>
      </c>
      <c r="D155" s="3">
        <v>1</v>
      </c>
      <c r="E155" s="12" t="str">
        <f>VLOOKUP(B155,Sheet3!$L$1:$N$50,3,0)</f>
        <v>images/icon/item/501.png</v>
      </c>
      <c r="F155" s="3">
        <v>5</v>
      </c>
      <c r="G155" s="3">
        <v>1</v>
      </c>
      <c r="H155" s="3">
        <v>1</v>
      </c>
      <c r="I155" s="3">
        <v>1000</v>
      </c>
      <c r="K155" s="7">
        <v>2</v>
      </c>
      <c r="N155" s="3"/>
      <c r="O155" s="3">
        <f>VLOOKUP(F155,Sheet1!$A$3:$I$999,5,0)</f>
        <v>25</v>
      </c>
      <c r="P155" s="3"/>
      <c r="S155">
        <f t="shared" si="9"/>
        <v>25</v>
      </c>
      <c r="T155" s="39">
        <v>202002</v>
      </c>
      <c r="U155">
        <v>150</v>
      </c>
      <c r="V155" s="3">
        <v>120001</v>
      </c>
      <c r="W155" s="24">
        <v>2</v>
      </c>
      <c r="X155" s="3"/>
    </row>
    <row r="156" spans="1:29">
      <c r="A156" s="39">
        <v>202002</v>
      </c>
      <c r="B156" s="3" t="s">
        <v>71</v>
      </c>
      <c r="C156" s="3" t="str">
        <f t="shared" ref="C156:C204" si="11">"防御力增加"&amp;S156&amp;"点"</f>
        <v>防御力增加28点</v>
      </c>
      <c r="D156" s="3">
        <v>2</v>
      </c>
      <c r="E156" s="12" t="str">
        <f>VLOOKUP(B156,Sheet3!$L$1:$N$50,3,0)</f>
        <v>images/icon/item/501.png</v>
      </c>
      <c r="F156" s="3">
        <v>6</v>
      </c>
      <c r="G156" s="3">
        <v>1</v>
      </c>
      <c r="H156" s="3">
        <v>1</v>
      </c>
      <c r="I156" s="3">
        <v>1000</v>
      </c>
      <c r="K156" s="7">
        <v>2</v>
      </c>
      <c r="N156" s="3"/>
      <c r="O156" s="3">
        <f>VLOOKUP(F156,Sheet1!$A$3:$I$999,5,0)</f>
        <v>28</v>
      </c>
      <c r="S156">
        <f t="shared" si="9"/>
        <v>28</v>
      </c>
      <c r="T156" s="39">
        <v>202003</v>
      </c>
      <c r="U156">
        <v>160</v>
      </c>
      <c r="V156" s="3">
        <v>120001</v>
      </c>
      <c r="W156" s="24">
        <v>3</v>
      </c>
      <c r="X156" s="3"/>
    </row>
    <row r="157" spans="1:29">
      <c r="A157" s="39">
        <v>202003</v>
      </c>
      <c r="B157" s="3" t="s">
        <v>71</v>
      </c>
      <c r="C157" s="3" t="str">
        <f t="shared" si="11"/>
        <v>防御力增加31点</v>
      </c>
      <c r="D157" s="3">
        <v>3</v>
      </c>
      <c r="E157" s="12" t="str">
        <f>VLOOKUP(B157,Sheet3!$L$1:$N$50,3,0)</f>
        <v>images/icon/item/501.png</v>
      </c>
      <c r="F157" s="3">
        <v>7</v>
      </c>
      <c r="G157" s="3">
        <v>1</v>
      </c>
      <c r="H157" s="3">
        <v>1</v>
      </c>
      <c r="I157" s="3">
        <v>1000</v>
      </c>
      <c r="K157" s="7">
        <v>2</v>
      </c>
      <c r="N157" s="3"/>
      <c r="O157" s="3">
        <f>VLOOKUP(F157,Sheet1!$A$3:$I$999,5,0)</f>
        <v>31</v>
      </c>
      <c r="S157">
        <f t="shared" si="9"/>
        <v>31</v>
      </c>
      <c r="T157" s="39">
        <v>202004</v>
      </c>
      <c r="U157">
        <v>170</v>
      </c>
      <c r="V157" s="3">
        <v>120001</v>
      </c>
      <c r="W157" s="24">
        <v>3</v>
      </c>
      <c r="X157" s="3"/>
    </row>
    <row r="158" spans="1:29">
      <c r="A158" s="39">
        <v>202004</v>
      </c>
      <c r="B158" s="3" t="s">
        <v>71</v>
      </c>
      <c r="C158" s="3" t="str">
        <f t="shared" si="11"/>
        <v>防御力增加34点</v>
      </c>
      <c r="D158" s="3">
        <v>4</v>
      </c>
      <c r="E158" s="12" t="str">
        <f>VLOOKUP(B158,Sheet3!$L$1:$N$50,3,0)</f>
        <v>images/icon/item/501.png</v>
      </c>
      <c r="F158" s="3">
        <v>8</v>
      </c>
      <c r="G158" s="3">
        <v>1</v>
      </c>
      <c r="H158" s="3">
        <v>1</v>
      </c>
      <c r="I158" s="3">
        <v>1000</v>
      </c>
      <c r="K158" s="7">
        <v>2</v>
      </c>
      <c r="N158" s="3"/>
      <c r="O158" s="3">
        <f>VLOOKUP(F158,Sheet1!$A$3:$I$999,5,0)</f>
        <v>34</v>
      </c>
      <c r="S158">
        <f t="shared" si="9"/>
        <v>34</v>
      </c>
      <c r="T158" s="39">
        <v>202005</v>
      </c>
      <c r="U158">
        <v>180</v>
      </c>
      <c r="V158" s="3">
        <v>120001</v>
      </c>
      <c r="W158" s="24">
        <v>4</v>
      </c>
      <c r="X158" s="3"/>
    </row>
    <row r="159" spans="1:29">
      <c r="A159" s="39">
        <v>202005</v>
      </c>
      <c r="B159" s="3" t="s">
        <v>71</v>
      </c>
      <c r="C159" s="3" t="str">
        <f t="shared" si="11"/>
        <v>防御力增加37点</v>
      </c>
      <c r="D159" s="3">
        <v>5</v>
      </c>
      <c r="E159" s="12" t="str">
        <f>VLOOKUP(B159,Sheet3!$L$1:$N$50,3,0)</f>
        <v>images/icon/item/501.png</v>
      </c>
      <c r="F159" s="3">
        <v>9</v>
      </c>
      <c r="G159" s="3">
        <v>1</v>
      </c>
      <c r="H159" s="3">
        <v>1</v>
      </c>
      <c r="I159" s="3">
        <v>1000</v>
      </c>
      <c r="K159" s="7">
        <v>2</v>
      </c>
      <c r="N159" s="3"/>
      <c r="O159" s="3">
        <f>VLOOKUP(F159,Sheet1!$A$3:$I$999,5,0)</f>
        <v>37</v>
      </c>
      <c r="S159">
        <f t="shared" si="9"/>
        <v>37</v>
      </c>
      <c r="T159" s="39">
        <v>202006</v>
      </c>
      <c r="U159">
        <v>190</v>
      </c>
      <c r="V159" s="3">
        <v>120001</v>
      </c>
      <c r="W159" s="24">
        <v>6</v>
      </c>
      <c r="X159" s="3"/>
    </row>
    <row r="160" spans="1:29">
      <c r="A160" s="39">
        <v>202006</v>
      </c>
      <c r="B160" s="3" t="s">
        <v>71</v>
      </c>
      <c r="C160" s="3" t="str">
        <f t="shared" si="11"/>
        <v>防御力增加41点</v>
      </c>
      <c r="D160" s="3">
        <v>6</v>
      </c>
      <c r="E160" s="12" t="str">
        <f>VLOOKUP(B160,Sheet3!$L$1:$N$50,3,0)</f>
        <v>images/icon/item/501.png</v>
      </c>
      <c r="F160" s="3">
        <v>10</v>
      </c>
      <c r="G160" s="3">
        <v>1</v>
      </c>
      <c r="H160" s="3">
        <v>1</v>
      </c>
      <c r="I160" s="3">
        <v>1000</v>
      </c>
      <c r="K160" s="7">
        <v>2</v>
      </c>
      <c r="N160" s="3"/>
      <c r="O160" s="3">
        <f>VLOOKUP(F160,Sheet1!$A$3:$I$999,5,0)</f>
        <v>41</v>
      </c>
      <c r="S160">
        <f t="shared" si="9"/>
        <v>41</v>
      </c>
      <c r="T160" s="39">
        <v>202007</v>
      </c>
      <c r="U160">
        <v>210</v>
      </c>
      <c r="V160" s="3">
        <v>120001</v>
      </c>
      <c r="W160" s="24">
        <v>8</v>
      </c>
      <c r="X160" s="3"/>
    </row>
    <row r="161" spans="1:25">
      <c r="A161" s="39">
        <v>202007</v>
      </c>
      <c r="B161" s="3" t="s">
        <v>71</v>
      </c>
      <c r="C161" s="3" t="str">
        <f t="shared" si="11"/>
        <v>防御力增加45点</v>
      </c>
      <c r="D161" s="3">
        <v>7</v>
      </c>
      <c r="E161" s="12" t="str">
        <f>VLOOKUP(B161,Sheet3!$L$1:$N$50,3,0)</f>
        <v>images/icon/item/501.png</v>
      </c>
      <c r="F161" s="3">
        <v>11</v>
      </c>
      <c r="G161" s="3">
        <v>1</v>
      </c>
      <c r="H161" s="3">
        <v>1</v>
      </c>
      <c r="I161" s="3">
        <v>1000</v>
      </c>
      <c r="K161" s="7">
        <v>2</v>
      </c>
      <c r="N161" s="3"/>
      <c r="O161" s="3">
        <f>VLOOKUP(F161,Sheet1!$A$3:$I$999,5,0)</f>
        <v>45</v>
      </c>
      <c r="S161">
        <f t="shared" si="9"/>
        <v>45</v>
      </c>
      <c r="T161" s="39">
        <v>202008</v>
      </c>
      <c r="U161">
        <v>230</v>
      </c>
      <c r="V161" s="3">
        <v>120001</v>
      </c>
      <c r="W161" s="24">
        <v>10</v>
      </c>
      <c r="X161" s="3"/>
    </row>
    <row r="162" spans="1:25">
      <c r="A162" s="39">
        <v>202008</v>
      </c>
      <c r="B162" s="3" t="s">
        <v>71</v>
      </c>
      <c r="C162" s="3" t="str">
        <f t="shared" si="11"/>
        <v>防御力增加49点</v>
      </c>
      <c r="D162" s="3">
        <v>8</v>
      </c>
      <c r="E162" s="12" t="str">
        <f>VLOOKUP(B162,Sheet3!$L$1:$N$50,3,0)</f>
        <v>images/icon/item/501.png</v>
      </c>
      <c r="F162" s="3">
        <v>12</v>
      </c>
      <c r="G162" s="3">
        <v>1</v>
      </c>
      <c r="H162" s="3">
        <v>1</v>
      </c>
      <c r="I162" s="3">
        <v>1000</v>
      </c>
      <c r="K162" s="7">
        <v>2</v>
      </c>
      <c r="N162" s="3"/>
      <c r="O162" s="3">
        <f>VLOOKUP(F162,Sheet1!$A$3:$I$999,5,0)</f>
        <v>49</v>
      </c>
      <c r="S162">
        <f t="shared" si="9"/>
        <v>49</v>
      </c>
      <c r="T162" s="39">
        <v>202009</v>
      </c>
      <c r="U162">
        <v>250</v>
      </c>
      <c r="V162" s="3">
        <v>120001</v>
      </c>
      <c r="W162" s="24">
        <v>12</v>
      </c>
      <c r="X162" s="3"/>
    </row>
    <row r="163" spans="1:25">
      <c r="A163" s="39">
        <v>202009</v>
      </c>
      <c r="B163" s="3" t="s">
        <v>71</v>
      </c>
      <c r="C163" s="3" t="str">
        <f t="shared" si="11"/>
        <v>防御力增加54点</v>
      </c>
      <c r="D163" s="3">
        <v>9</v>
      </c>
      <c r="E163" s="12" t="str">
        <f>VLOOKUP(B163,Sheet3!$L$1:$N$50,3,0)</f>
        <v>images/icon/item/501.png</v>
      </c>
      <c r="F163" s="3">
        <v>13</v>
      </c>
      <c r="G163" s="3">
        <v>1</v>
      </c>
      <c r="H163" s="3">
        <v>1</v>
      </c>
      <c r="I163" s="3">
        <v>1000</v>
      </c>
      <c r="K163" s="7">
        <v>2</v>
      </c>
      <c r="N163" s="3"/>
      <c r="O163" s="3">
        <f>VLOOKUP(F163,Sheet1!$A$3:$I$999,5,0)</f>
        <v>54</v>
      </c>
      <c r="S163">
        <f t="shared" si="9"/>
        <v>54</v>
      </c>
      <c r="T163" s="39">
        <v>202010</v>
      </c>
      <c r="U163">
        <v>270</v>
      </c>
      <c r="V163" s="3">
        <v>120001</v>
      </c>
      <c r="W163" s="24">
        <v>15</v>
      </c>
      <c r="X163" s="3"/>
    </row>
    <row r="164" spans="1:25">
      <c r="A164" s="39">
        <v>202010</v>
      </c>
      <c r="B164" s="3" t="s">
        <v>71</v>
      </c>
      <c r="C164" s="3" t="str">
        <f t="shared" si="11"/>
        <v>防御力增加60点</v>
      </c>
      <c r="D164" s="3">
        <v>10</v>
      </c>
      <c r="E164" s="12" t="str">
        <f>VLOOKUP(B164,Sheet3!$L$1:$N$50,3,0)</f>
        <v>images/icon/item/501.png</v>
      </c>
      <c r="F164" s="3">
        <v>14</v>
      </c>
      <c r="G164" s="3">
        <v>1</v>
      </c>
      <c r="H164" s="3">
        <v>1</v>
      </c>
      <c r="I164" s="3">
        <v>1000</v>
      </c>
      <c r="K164" s="7">
        <v>2</v>
      </c>
      <c r="N164" s="3"/>
      <c r="O164" s="3">
        <f>VLOOKUP(F164,Sheet1!$A$3:$I$999,5,0)</f>
        <v>60</v>
      </c>
      <c r="S164">
        <f t="shared" si="9"/>
        <v>60</v>
      </c>
      <c r="T164" s="39">
        <v>200202</v>
      </c>
      <c r="U164">
        <v>290</v>
      </c>
      <c r="V164" s="3">
        <v>120001</v>
      </c>
      <c r="W164" s="24">
        <v>18</v>
      </c>
      <c r="X164" s="3"/>
    </row>
    <row r="165" spans="1:25">
      <c r="A165" s="39">
        <v>200202</v>
      </c>
      <c r="B165" s="26" t="s">
        <v>73</v>
      </c>
      <c r="C165" s="3" t="str">
        <f t="shared" si="11"/>
        <v>防御力增加66点</v>
      </c>
      <c r="D165" s="3">
        <v>1</v>
      </c>
      <c r="E165" s="12" t="str">
        <f>VLOOKUP(B165,Sheet3!$L$1:$N$50,3,0)</f>
        <v>images/icon/item/502.png</v>
      </c>
      <c r="F165" s="3">
        <v>15</v>
      </c>
      <c r="G165" s="3">
        <v>1</v>
      </c>
      <c r="H165" s="3">
        <v>1</v>
      </c>
      <c r="I165" s="3">
        <v>1000</v>
      </c>
      <c r="K165" s="7">
        <v>2</v>
      </c>
      <c r="N165" s="3"/>
      <c r="O165" s="3">
        <f>VLOOKUP(F165,Sheet1!$A$3:$I$999,5,0)</f>
        <v>66</v>
      </c>
      <c r="S165">
        <f t="shared" si="9"/>
        <v>66</v>
      </c>
      <c r="T165" s="39">
        <v>202102</v>
      </c>
      <c r="U165">
        <v>320</v>
      </c>
      <c r="V165" s="3">
        <v>120001</v>
      </c>
      <c r="W165" s="24">
        <v>22</v>
      </c>
      <c r="X165" s="3">
        <v>120002</v>
      </c>
      <c r="Y165">
        <v>1</v>
      </c>
    </row>
    <row r="166" spans="1:25">
      <c r="A166" s="39">
        <v>202102</v>
      </c>
      <c r="B166" s="26" t="s">
        <v>73</v>
      </c>
      <c r="C166" s="3" t="str">
        <f t="shared" si="11"/>
        <v>防御力增加73点</v>
      </c>
      <c r="D166" s="3">
        <v>2</v>
      </c>
      <c r="E166" s="12" t="str">
        <f>VLOOKUP(B166,Sheet3!$L$1:$N$50,3,0)</f>
        <v>images/icon/item/502.png</v>
      </c>
      <c r="F166" s="3">
        <v>16</v>
      </c>
      <c r="G166" s="3">
        <v>1</v>
      </c>
      <c r="H166" s="3">
        <v>1</v>
      </c>
      <c r="I166" s="3">
        <v>1000</v>
      </c>
      <c r="K166" s="7">
        <v>2</v>
      </c>
      <c r="N166" s="3"/>
      <c r="O166" s="3">
        <f>VLOOKUP(F166,Sheet1!$A$3:$I$999,5,0)</f>
        <v>73</v>
      </c>
      <c r="S166">
        <f t="shared" si="9"/>
        <v>73</v>
      </c>
      <c r="T166" s="39">
        <v>202103</v>
      </c>
      <c r="U166">
        <v>350</v>
      </c>
      <c r="V166" s="3">
        <v>120001</v>
      </c>
      <c r="W166" s="24">
        <v>26</v>
      </c>
      <c r="X166" s="3">
        <v>120002</v>
      </c>
      <c r="Y166">
        <v>2</v>
      </c>
    </row>
    <row r="167" spans="1:25">
      <c r="A167" s="39">
        <v>202103</v>
      </c>
      <c r="B167" s="26" t="s">
        <v>73</v>
      </c>
      <c r="C167" s="3" t="str">
        <f t="shared" si="11"/>
        <v>防御力增加80点</v>
      </c>
      <c r="D167" s="3">
        <v>3</v>
      </c>
      <c r="E167" s="12" t="str">
        <f>VLOOKUP(B167,Sheet3!$L$1:$N$50,3,0)</f>
        <v>images/icon/item/502.png</v>
      </c>
      <c r="F167" s="3">
        <v>17</v>
      </c>
      <c r="G167" s="3">
        <v>1</v>
      </c>
      <c r="H167" s="3">
        <v>1</v>
      </c>
      <c r="I167" s="3">
        <v>1000</v>
      </c>
      <c r="K167" s="7">
        <v>2</v>
      </c>
      <c r="N167" s="3"/>
      <c r="O167" s="3">
        <f>VLOOKUP(F167,Sheet1!$A$3:$I$999,5,0)</f>
        <v>80</v>
      </c>
      <c r="S167">
        <f t="shared" si="9"/>
        <v>80</v>
      </c>
      <c r="T167" s="39">
        <v>202104</v>
      </c>
      <c r="U167">
        <v>380</v>
      </c>
      <c r="V167" s="3">
        <v>120001</v>
      </c>
      <c r="W167" s="24">
        <v>31</v>
      </c>
      <c r="X167" s="3">
        <v>120002</v>
      </c>
      <c r="Y167">
        <v>4</v>
      </c>
    </row>
    <row r="168" spans="1:25">
      <c r="A168" s="39">
        <v>202104</v>
      </c>
      <c r="B168" s="26" t="s">
        <v>73</v>
      </c>
      <c r="C168" s="3" t="str">
        <f t="shared" si="11"/>
        <v>防御力增加88点</v>
      </c>
      <c r="D168" s="3">
        <v>4</v>
      </c>
      <c r="E168" s="12" t="str">
        <f>VLOOKUP(B168,Sheet3!$L$1:$N$50,3,0)</f>
        <v>images/icon/item/502.png</v>
      </c>
      <c r="F168" s="3">
        <v>18</v>
      </c>
      <c r="G168" s="3">
        <v>1</v>
      </c>
      <c r="H168" s="3">
        <v>1</v>
      </c>
      <c r="I168" s="3">
        <v>1000</v>
      </c>
      <c r="K168" s="7">
        <v>2</v>
      </c>
      <c r="N168" s="3"/>
      <c r="O168" s="3">
        <f>VLOOKUP(F168,Sheet1!$A$3:$I$999,5,0)</f>
        <v>88</v>
      </c>
      <c r="S168">
        <f t="shared" ref="S168:S231" si="12">L168+M168+N168+O168+P168+Q168</f>
        <v>88</v>
      </c>
      <c r="T168" s="39">
        <v>202105</v>
      </c>
      <c r="U168">
        <v>420</v>
      </c>
      <c r="V168" s="3">
        <v>120001</v>
      </c>
      <c r="W168" s="24">
        <v>36</v>
      </c>
      <c r="X168" s="3">
        <v>120002</v>
      </c>
      <c r="Y168">
        <v>8</v>
      </c>
    </row>
    <row r="169" spans="1:25">
      <c r="A169" s="39">
        <v>202105</v>
      </c>
      <c r="B169" s="26" t="s">
        <v>73</v>
      </c>
      <c r="C169" s="3" t="str">
        <f t="shared" si="11"/>
        <v>防御力增加97点</v>
      </c>
      <c r="D169" s="3">
        <v>5</v>
      </c>
      <c r="E169" s="12" t="str">
        <f>VLOOKUP(B169,Sheet3!$L$1:$N$50,3,0)</f>
        <v>images/icon/item/502.png</v>
      </c>
      <c r="F169" s="3">
        <v>19</v>
      </c>
      <c r="G169" s="3">
        <v>1</v>
      </c>
      <c r="H169" s="3">
        <v>1</v>
      </c>
      <c r="I169" s="3">
        <v>1000</v>
      </c>
      <c r="K169" s="7">
        <v>2</v>
      </c>
      <c r="N169" s="3"/>
      <c r="O169" s="3">
        <f>VLOOKUP(F169,Sheet1!$A$3:$I$999,5,0)</f>
        <v>97</v>
      </c>
      <c r="S169">
        <f t="shared" si="12"/>
        <v>97</v>
      </c>
      <c r="T169" s="39">
        <v>202106</v>
      </c>
      <c r="U169">
        <v>460</v>
      </c>
      <c r="V169" s="3">
        <v>120001</v>
      </c>
      <c r="W169" s="24">
        <v>41</v>
      </c>
      <c r="X169" s="3">
        <v>120002</v>
      </c>
      <c r="Y169">
        <v>12</v>
      </c>
    </row>
    <row r="170" spans="1:25">
      <c r="A170" s="39">
        <v>202106</v>
      </c>
      <c r="B170" s="26" t="s">
        <v>73</v>
      </c>
      <c r="C170" s="3" t="str">
        <f t="shared" si="11"/>
        <v>防御力增加107点</v>
      </c>
      <c r="D170" s="3">
        <v>6</v>
      </c>
      <c r="E170" s="12" t="str">
        <f>VLOOKUP(B170,Sheet3!$L$1:$N$50,3,0)</f>
        <v>images/icon/item/502.png</v>
      </c>
      <c r="F170" s="3">
        <v>20</v>
      </c>
      <c r="G170" s="3">
        <v>1</v>
      </c>
      <c r="H170" s="3">
        <v>1</v>
      </c>
      <c r="I170" s="3">
        <v>1000</v>
      </c>
      <c r="K170" s="7">
        <v>2</v>
      </c>
      <c r="N170" s="3"/>
      <c r="O170" s="3">
        <f>VLOOKUP(F170,Sheet1!$A$3:$I$999,5,0)</f>
        <v>107</v>
      </c>
      <c r="S170">
        <f t="shared" si="12"/>
        <v>107</v>
      </c>
      <c r="T170" s="39">
        <v>202107</v>
      </c>
      <c r="U170">
        <v>510</v>
      </c>
      <c r="V170" s="3">
        <v>120001</v>
      </c>
      <c r="W170" s="24">
        <v>47</v>
      </c>
      <c r="X170" s="3">
        <v>120002</v>
      </c>
      <c r="Y170">
        <v>18</v>
      </c>
    </row>
    <row r="171" spans="1:25">
      <c r="A171" s="39">
        <v>202107</v>
      </c>
      <c r="B171" s="26" t="s">
        <v>73</v>
      </c>
      <c r="C171" s="3" t="str">
        <f t="shared" si="11"/>
        <v>防御力增加117点</v>
      </c>
      <c r="D171" s="3">
        <v>7</v>
      </c>
      <c r="E171" s="12" t="str">
        <f>VLOOKUP(B171,Sheet3!$L$1:$N$50,3,0)</f>
        <v>images/icon/item/502.png</v>
      </c>
      <c r="F171" s="3">
        <v>21</v>
      </c>
      <c r="G171" s="3">
        <v>1</v>
      </c>
      <c r="H171" s="3">
        <v>1</v>
      </c>
      <c r="I171" s="3">
        <v>1000</v>
      </c>
      <c r="K171" s="7">
        <v>2</v>
      </c>
      <c r="N171" s="3"/>
      <c r="O171" s="3">
        <f>VLOOKUP(F171,Sheet1!$A$3:$I$999,5,0)</f>
        <v>117</v>
      </c>
      <c r="S171">
        <f t="shared" si="12"/>
        <v>117</v>
      </c>
      <c r="T171" s="39">
        <v>202108</v>
      </c>
      <c r="U171">
        <v>560</v>
      </c>
      <c r="V171" s="3">
        <v>120001</v>
      </c>
      <c r="W171" s="24">
        <v>54</v>
      </c>
      <c r="X171" s="3">
        <v>120002</v>
      </c>
      <c r="Y171">
        <v>26</v>
      </c>
    </row>
    <row r="172" spans="1:25">
      <c r="A172" s="39">
        <v>202108</v>
      </c>
      <c r="B172" s="26" t="s">
        <v>73</v>
      </c>
      <c r="C172" s="3" t="str">
        <f t="shared" si="11"/>
        <v>防御力增加129点</v>
      </c>
      <c r="D172" s="3">
        <v>8</v>
      </c>
      <c r="E172" s="12" t="str">
        <f>VLOOKUP(B172,Sheet3!$L$1:$N$50,3,0)</f>
        <v>images/icon/item/502.png</v>
      </c>
      <c r="F172" s="3">
        <v>22</v>
      </c>
      <c r="G172" s="3">
        <v>1</v>
      </c>
      <c r="H172" s="3">
        <v>1</v>
      </c>
      <c r="I172" s="3">
        <v>1000</v>
      </c>
      <c r="K172" s="7">
        <v>2</v>
      </c>
      <c r="N172" s="3"/>
      <c r="O172" s="3">
        <f>VLOOKUP(F172,Sheet1!$A$3:$I$999,5,0)</f>
        <v>129</v>
      </c>
      <c r="S172">
        <f t="shared" si="12"/>
        <v>129</v>
      </c>
      <c r="T172" s="39">
        <v>202109</v>
      </c>
      <c r="U172">
        <v>620</v>
      </c>
      <c r="V172" s="3">
        <v>120001</v>
      </c>
      <c r="W172" s="24">
        <v>61</v>
      </c>
      <c r="X172" s="3">
        <v>120002</v>
      </c>
      <c r="Y172">
        <v>35</v>
      </c>
    </row>
    <row r="173" spans="1:25">
      <c r="A173" s="39">
        <v>202109</v>
      </c>
      <c r="B173" s="26" t="s">
        <v>73</v>
      </c>
      <c r="C173" s="3" t="str">
        <f t="shared" si="11"/>
        <v>防御力增加142点</v>
      </c>
      <c r="D173" s="3">
        <v>9</v>
      </c>
      <c r="E173" s="12" t="str">
        <f>VLOOKUP(B173,Sheet3!$L$1:$N$50,3,0)</f>
        <v>images/icon/item/502.png</v>
      </c>
      <c r="F173" s="3">
        <v>23</v>
      </c>
      <c r="G173" s="3">
        <v>1</v>
      </c>
      <c r="H173" s="3">
        <v>1</v>
      </c>
      <c r="I173" s="3">
        <v>1000</v>
      </c>
      <c r="K173" s="7">
        <v>2</v>
      </c>
      <c r="N173" s="3"/>
      <c r="O173" s="3">
        <f>VLOOKUP(F173,Sheet1!$A$3:$I$999,5,0)</f>
        <v>142</v>
      </c>
      <c r="S173">
        <f t="shared" si="12"/>
        <v>142</v>
      </c>
      <c r="T173" s="39">
        <v>202110</v>
      </c>
      <c r="U173">
        <v>680</v>
      </c>
      <c r="V173" s="3">
        <v>120001</v>
      </c>
      <c r="W173" s="24">
        <v>69</v>
      </c>
      <c r="X173" s="3">
        <v>120002</v>
      </c>
      <c r="Y173">
        <v>45</v>
      </c>
    </row>
    <row r="174" spans="1:25">
      <c r="A174" s="39">
        <v>202110</v>
      </c>
      <c r="B174" s="26" t="s">
        <v>73</v>
      </c>
      <c r="C174" s="3" t="str">
        <f t="shared" si="11"/>
        <v>防御力增加156点</v>
      </c>
      <c r="D174" s="3">
        <v>10</v>
      </c>
      <c r="E174" s="12" t="str">
        <f>VLOOKUP(B174,Sheet3!$L$1:$N$50,3,0)</f>
        <v>images/icon/item/502.png</v>
      </c>
      <c r="F174" s="3">
        <v>24</v>
      </c>
      <c r="G174" s="3">
        <v>1</v>
      </c>
      <c r="H174" s="3">
        <v>1</v>
      </c>
      <c r="I174" s="3">
        <v>1000</v>
      </c>
      <c r="K174" s="7">
        <v>2</v>
      </c>
      <c r="N174" s="3"/>
      <c r="O174" s="3">
        <f>VLOOKUP(F174,Sheet1!$A$3:$I$999,5,0)</f>
        <v>156</v>
      </c>
      <c r="S174">
        <f t="shared" si="12"/>
        <v>156</v>
      </c>
      <c r="T174" s="39">
        <v>200203</v>
      </c>
      <c r="U174">
        <v>750</v>
      </c>
      <c r="V174" s="3">
        <v>120001</v>
      </c>
      <c r="W174" s="24">
        <v>78</v>
      </c>
      <c r="X174" s="3">
        <v>120002</v>
      </c>
      <c r="Y174">
        <v>58</v>
      </c>
    </row>
    <row r="175" spans="1:25">
      <c r="A175" s="39">
        <v>200203</v>
      </c>
      <c r="B175" s="26" t="s">
        <v>75</v>
      </c>
      <c r="C175" s="3" t="str">
        <f t="shared" si="11"/>
        <v>防御力增加447点</v>
      </c>
      <c r="D175" s="3">
        <v>1</v>
      </c>
      <c r="E175" s="12" t="str">
        <f>VLOOKUP(B175,Sheet3!$L$1:$N$50,3,0)</f>
        <v>images/icon/item/503.png</v>
      </c>
      <c r="F175" s="3">
        <v>35</v>
      </c>
      <c r="G175" s="3">
        <v>1</v>
      </c>
      <c r="H175" s="3">
        <v>1</v>
      </c>
      <c r="I175" s="3">
        <v>1000</v>
      </c>
      <c r="K175" s="7">
        <v>2</v>
      </c>
      <c r="N175" s="3"/>
      <c r="O175" s="3">
        <f>VLOOKUP(F175,Sheet1!$A$3:$I$999,5,0)</f>
        <v>447</v>
      </c>
      <c r="S175">
        <f t="shared" si="12"/>
        <v>447</v>
      </c>
      <c r="T175" s="39">
        <v>202202</v>
      </c>
      <c r="U175">
        <v>830</v>
      </c>
      <c r="V175" s="3">
        <v>120001</v>
      </c>
      <c r="W175" s="24">
        <v>87</v>
      </c>
      <c r="X175" s="3">
        <v>120002</v>
      </c>
      <c r="Y175">
        <v>72</v>
      </c>
    </row>
    <row r="176" spans="1:25">
      <c r="A176" s="39">
        <v>202202</v>
      </c>
      <c r="B176" s="26" t="s">
        <v>75</v>
      </c>
      <c r="C176" s="3" t="str">
        <f t="shared" si="11"/>
        <v>防御力增加491点</v>
      </c>
      <c r="D176" s="3">
        <v>2</v>
      </c>
      <c r="E176" s="12" t="str">
        <f>VLOOKUP(B176,Sheet3!$L$1:$N$50,3,0)</f>
        <v>images/icon/item/503.png</v>
      </c>
      <c r="F176" s="3">
        <v>36</v>
      </c>
      <c r="G176" s="3">
        <v>1</v>
      </c>
      <c r="H176" s="3">
        <v>1</v>
      </c>
      <c r="I176" s="3">
        <v>1000</v>
      </c>
      <c r="K176" s="7">
        <v>2</v>
      </c>
      <c r="N176" s="3"/>
      <c r="O176" s="3">
        <f>VLOOKUP(F176,Sheet1!$A$3:$I$999,5,0)</f>
        <v>491</v>
      </c>
      <c r="S176">
        <f t="shared" si="12"/>
        <v>491</v>
      </c>
      <c r="T176" s="39">
        <v>202203</v>
      </c>
      <c r="U176">
        <v>920</v>
      </c>
      <c r="V176" s="3">
        <v>120001</v>
      </c>
      <c r="W176" s="24">
        <v>97</v>
      </c>
      <c r="X176" s="3">
        <v>120002</v>
      </c>
      <c r="Y176">
        <v>79</v>
      </c>
    </row>
    <row r="177" spans="1:27">
      <c r="A177" s="39">
        <v>202203</v>
      </c>
      <c r="B177" s="26" t="s">
        <v>75</v>
      </c>
      <c r="C177" s="3" t="str">
        <f t="shared" si="11"/>
        <v>防御力增加540点</v>
      </c>
      <c r="D177" s="3">
        <v>3</v>
      </c>
      <c r="E177" s="12" t="str">
        <f>VLOOKUP(B177,Sheet3!$L$1:$N$50,3,0)</f>
        <v>images/icon/item/503.png</v>
      </c>
      <c r="F177" s="3">
        <v>37</v>
      </c>
      <c r="G177" s="3">
        <v>1</v>
      </c>
      <c r="H177" s="3">
        <v>1</v>
      </c>
      <c r="I177" s="3">
        <v>1000</v>
      </c>
      <c r="K177" s="7">
        <v>2</v>
      </c>
      <c r="N177" s="3"/>
      <c r="O177" s="3">
        <f>VLOOKUP(F177,Sheet1!$A$3:$I$999,5,0)</f>
        <v>540</v>
      </c>
      <c r="S177">
        <f t="shared" si="12"/>
        <v>540</v>
      </c>
      <c r="T177" s="39">
        <v>202204</v>
      </c>
      <c r="U177">
        <v>1020</v>
      </c>
      <c r="V177" s="3">
        <v>120001</v>
      </c>
      <c r="W177" s="24">
        <v>108</v>
      </c>
      <c r="X177" s="3">
        <v>120002</v>
      </c>
      <c r="Y177">
        <v>88</v>
      </c>
    </row>
    <row r="178" spans="1:27">
      <c r="A178" s="39">
        <v>202204</v>
      </c>
      <c r="B178" s="26" t="s">
        <v>75</v>
      </c>
      <c r="C178" s="3" t="str">
        <f t="shared" si="11"/>
        <v>防御力增加595点</v>
      </c>
      <c r="D178" s="3">
        <v>4</v>
      </c>
      <c r="E178" s="12" t="str">
        <f>VLOOKUP(B178,Sheet3!$L$1:$N$50,3,0)</f>
        <v>images/icon/item/503.png</v>
      </c>
      <c r="F178" s="3">
        <v>38</v>
      </c>
      <c r="G178" s="3">
        <v>1</v>
      </c>
      <c r="H178" s="3">
        <v>1</v>
      </c>
      <c r="I178" s="3">
        <v>1000</v>
      </c>
      <c r="K178" s="7">
        <v>2</v>
      </c>
      <c r="N178" s="3"/>
      <c r="O178" s="3">
        <f>VLOOKUP(F178,Sheet1!$A$3:$I$999,5,0)</f>
        <v>595</v>
      </c>
      <c r="S178">
        <f t="shared" si="12"/>
        <v>595</v>
      </c>
      <c r="T178" s="39">
        <v>202205</v>
      </c>
      <c r="U178">
        <v>1130</v>
      </c>
      <c r="V178" s="3">
        <v>120001</v>
      </c>
      <c r="W178" s="24">
        <v>119</v>
      </c>
      <c r="X178" s="3">
        <v>120002</v>
      </c>
      <c r="Y178">
        <v>96</v>
      </c>
    </row>
    <row r="179" spans="1:27">
      <c r="A179" s="39">
        <v>202205</v>
      </c>
      <c r="B179" s="26" t="s">
        <v>75</v>
      </c>
      <c r="C179" s="3" t="str">
        <f t="shared" si="11"/>
        <v>防御力增加654点</v>
      </c>
      <c r="D179" s="3">
        <v>5</v>
      </c>
      <c r="E179" s="12" t="str">
        <f>VLOOKUP(B179,Sheet3!$L$1:$N$50,3,0)</f>
        <v>images/icon/item/503.png</v>
      </c>
      <c r="F179" s="3">
        <v>39</v>
      </c>
      <c r="G179" s="3">
        <v>1</v>
      </c>
      <c r="H179" s="3">
        <v>1</v>
      </c>
      <c r="I179" s="3">
        <v>1000</v>
      </c>
      <c r="K179" s="7">
        <v>2</v>
      </c>
      <c r="N179" s="3"/>
      <c r="O179" s="3">
        <f>VLOOKUP(F179,Sheet1!$A$3:$I$999,5,0)</f>
        <v>654</v>
      </c>
      <c r="S179">
        <f t="shared" si="12"/>
        <v>654</v>
      </c>
      <c r="T179" s="39">
        <v>202206</v>
      </c>
      <c r="U179">
        <v>1250</v>
      </c>
      <c r="V179" s="3">
        <v>120001</v>
      </c>
      <c r="W179" s="24">
        <v>132</v>
      </c>
      <c r="X179" s="3">
        <v>120002</v>
      </c>
      <c r="Y179">
        <v>106</v>
      </c>
    </row>
    <row r="180" spans="1:27">
      <c r="A180" s="39">
        <v>202206</v>
      </c>
      <c r="B180" s="26" t="s">
        <v>75</v>
      </c>
      <c r="C180" s="3" t="str">
        <f t="shared" si="11"/>
        <v>防御力增加720点</v>
      </c>
      <c r="D180" s="3">
        <v>6</v>
      </c>
      <c r="E180" s="12" t="str">
        <f>VLOOKUP(B180,Sheet3!$L$1:$N$50,3,0)</f>
        <v>images/icon/item/503.png</v>
      </c>
      <c r="F180" s="3">
        <v>40</v>
      </c>
      <c r="G180" s="3">
        <v>1</v>
      </c>
      <c r="H180" s="3">
        <v>1</v>
      </c>
      <c r="I180" s="3">
        <v>1000</v>
      </c>
      <c r="K180" s="7">
        <v>2</v>
      </c>
      <c r="N180" s="3"/>
      <c r="O180" s="3">
        <f>VLOOKUP(F180,Sheet1!$A$3:$I$999,5,0)</f>
        <v>720</v>
      </c>
      <c r="S180">
        <f t="shared" si="12"/>
        <v>720</v>
      </c>
      <c r="T180" s="39">
        <v>202207</v>
      </c>
      <c r="U180">
        <v>1380</v>
      </c>
      <c r="V180" s="3">
        <v>120001</v>
      </c>
      <c r="W180" s="24">
        <v>145</v>
      </c>
      <c r="X180" s="3">
        <v>120002</v>
      </c>
      <c r="Y180">
        <v>115</v>
      </c>
    </row>
    <row r="181" spans="1:27">
      <c r="A181" s="39">
        <v>202207</v>
      </c>
      <c r="B181" s="26" t="s">
        <v>75</v>
      </c>
      <c r="C181" s="3" t="str">
        <f t="shared" si="11"/>
        <v>防御力增加792点</v>
      </c>
      <c r="D181" s="3">
        <v>7</v>
      </c>
      <c r="E181" s="12" t="str">
        <f>VLOOKUP(B181,Sheet3!$L$1:$N$50,3,0)</f>
        <v>images/icon/item/503.png</v>
      </c>
      <c r="F181" s="3">
        <v>41</v>
      </c>
      <c r="G181" s="3">
        <v>1</v>
      </c>
      <c r="H181" s="3">
        <v>1</v>
      </c>
      <c r="I181" s="3">
        <v>1000</v>
      </c>
      <c r="K181" s="7">
        <v>2</v>
      </c>
      <c r="N181" s="3"/>
      <c r="O181" s="3">
        <f>VLOOKUP(F181,Sheet1!$A$3:$I$999,5,0)</f>
        <v>792</v>
      </c>
      <c r="S181">
        <f t="shared" si="12"/>
        <v>792</v>
      </c>
      <c r="T181" s="39">
        <v>202208</v>
      </c>
      <c r="U181">
        <v>1530</v>
      </c>
      <c r="V181" s="3">
        <v>120001</v>
      </c>
      <c r="W181" s="24">
        <v>159</v>
      </c>
      <c r="X181" s="3">
        <v>120002</v>
      </c>
      <c r="Y181">
        <v>126</v>
      </c>
    </row>
    <row r="182" spans="1:27">
      <c r="A182" s="39">
        <v>202208</v>
      </c>
      <c r="B182" s="26" t="s">
        <v>75</v>
      </c>
      <c r="C182" s="3" t="str">
        <f t="shared" si="11"/>
        <v>防御力增加871点</v>
      </c>
      <c r="D182" s="3">
        <v>8</v>
      </c>
      <c r="E182" s="12" t="str">
        <f>VLOOKUP(B182,Sheet3!$L$1:$N$50,3,0)</f>
        <v>images/icon/item/503.png</v>
      </c>
      <c r="F182" s="3">
        <v>42</v>
      </c>
      <c r="G182" s="3">
        <v>1</v>
      </c>
      <c r="H182" s="3">
        <v>1</v>
      </c>
      <c r="I182" s="3">
        <v>1000</v>
      </c>
      <c r="K182" s="7">
        <v>2</v>
      </c>
      <c r="N182" s="3"/>
      <c r="O182" s="3">
        <f>VLOOKUP(F182,Sheet1!$A$3:$I$999,5,0)</f>
        <v>871</v>
      </c>
      <c r="S182">
        <f t="shared" si="12"/>
        <v>871</v>
      </c>
      <c r="T182" s="39">
        <v>202209</v>
      </c>
      <c r="U182">
        <v>1690</v>
      </c>
      <c r="V182" s="3">
        <v>120001</v>
      </c>
      <c r="W182" s="24">
        <v>175</v>
      </c>
      <c r="X182" s="3">
        <v>120002</v>
      </c>
      <c r="Y182">
        <v>136</v>
      </c>
    </row>
    <row r="183" spans="1:27">
      <c r="A183" s="39">
        <v>202209</v>
      </c>
      <c r="B183" s="26" t="s">
        <v>75</v>
      </c>
      <c r="C183" s="3" t="str">
        <f t="shared" si="11"/>
        <v>防御力增加958点</v>
      </c>
      <c r="D183" s="3">
        <v>9</v>
      </c>
      <c r="E183" s="12" t="str">
        <f>VLOOKUP(B183,Sheet3!$L$1:$N$50,3,0)</f>
        <v>images/icon/item/503.png</v>
      </c>
      <c r="F183" s="3">
        <v>43</v>
      </c>
      <c r="G183" s="3">
        <v>1</v>
      </c>
      <c r="H183" s="3">
        <v>1</v>
      </c>
      <c r="I183" s="3">
        <v>1000</v>
      </c>
      <c r="K183" s="7">
        <v>2</v>
      </c>
      <c r="N183" s="3"/>
      <c r="O183" s="3">
        <f>VLOOKUP(F183,Sheet1!$A$3:$I$999,5,0)</f>
        <v>958</v>
      </c>
      <c r="S183">
        <f t="shared" si="12"/>
        <v>958</v>
      </c>
      <c r="T183" s="39">
        <v>202210</v>
      </c>
      <c r="U183">
        <v>1870</v>
      </c>
      <c r="V183" s="3">
        <v>120001</v>
      </c>
      <c r="W183" s="24">
        <v>191</v>
      </c>
      <c r="X183" s="3">
        <v>120002</v>
      </c>
      <c r="Y183">
        <v>148</v>
      </c>
    </row>
    <row r="184" spans="1:27">
      <c r="A184" s="39">
        <v>202210</v>
      </c>
      <c r="B184" s="26" t="s">
        <v>75</v>
      </c>
      <c r="C184" s="3" t="str">
        <f t="shared" si="11"/>
        <v>防御力增加1054点</v>
      </c>
      <c r="D184" s="3">
        <v>10</v>
      </c>
      <c r="E184" s="12" t="str">
        <f>VLOOKUP(B184,Sheet3!$L$1:$N$50,3,0)</f>
        <v>images/icon/item/503.png</v>
      </c>
      <c r="F184" s="3">
        <v>44</v>
      </c>
      <c r="G184" s="3">
        <v>1</v>
      </c>
      <c r="H184" s="3">
        <v>1</v>
      </c>
      <c r="I184" s="3">
        <v>1000</v>
      </c>
      <c r="K184" s="7">
        <v>2</v>
      </c>
      <c r="N184" s="3"/>
      <c r="O184" s="3">
        <f>VLOOKUP(F184,Sheet1!$A$3:$I$999,5,0)</f>
        <v>1054</v>
      </c>
      <c r="S184">
        <f t="shared" si="12"/>
        <v>1054</v>
      </c>
      <c r="T184" s="40">
        <v>200204</v>
      </c>
      <c r="U184">
        <v>2070</v>
      </c>
      <c r="V184" s="3">
        <v>120001</v>
      </c>
      <c r="W184" s="24">
        <v>208</v>
      </c>
      <c r="X184" s="3">
        <v>120002</v>
      </c>
      <c r="Y184">
        <v>160</v>
      </c>
    </row>
    <row r="185" spans="1:27">
      <c r="A185" s="40">
        <v>200204</v>
      </c>
      <c r="B185" s="27" t="s">
        <v>77</v>
      </c>
      <c r="C185" s="3" t="str">
        <f t="shared" si="11"/>
        <v>防御力增加1159点</v>
      </c>
      <c r="D185" s="3">
        <v>1</v>
      </c>
      <c r="E185" s="12" t="str">
        <f>VLOOKUP(B185,Sheet3!$L$1:$N$50,3,0)</f>
        <v>images/icon/item/504.png</v>
      </c>
      <c r="F185" s="3">
        <v>45</v>
      </c>
      <c r="G185" s="3">
        <v>1</v>
      </c>
      <c r="H185" s="3">
        <v>1</v>
      </c>
      <c r="I185" s="3">
        <v>1000</v>
      </c>
      <c r="K185" s="7">
        <v>2</v>
      </c>
      <c r="N185" s="3"/>
      <c r="O185" s="3">
        <f>VLOOKUP(F185,Sheet1!$A$3:$I$999,5,0)</f>
        <v>1159</v>
      </c>
      <c r="S185">
        <f t="shared" si="12"/>
        <v>1159</v>
      </c>
      <c r="T185" s="39">
        <v>202302</v>
      </c>
      <c r="U185">
        <v>2290</v>
      </c>
      <c r="V185" s="3">
        <v>120001</v>
      </c>
      <c r="W185" s="24">
        <v>227</v>
      </c>
      <c r="X185" s="3">
        <v>120002</v>
      </c>
      <c r="Y185">
        <v>173</v>
      </c>
      <c r="Z185" s="3">
        <v>120003</v>
      </c>
      <c r="AA185">
        <v>1</v>
      </c>
    </row>
    <row r="186" spans="1:27">
      <c r="A186" s="39">
        <v>202302</v>
      </c>
      <c r="B186" s="27" t="s">
        <v>77</v>
      </c>
      <c r="C186" s="3" t="str">
        <f t="shared" si="11"/>
        <v>防御力增加1275点</v>
      </c>
      <c r="D186" s="3">
        <v>2</v>
      </c>
      <c r="E186" s="12" t="str">
        <f>VLOOKUP(B186,Sheet3!$L$1:$N$50,3,0)</f>
        <v>images/icon/item/504.png</v>
      </c>
      <c r="F186" s="3">
        <v>46</v>
      </c>
      <c r="G186" s="3">
        <v>1</v>
      </c>
      <c r="H186" s="3">
        <v>1</v>
      </c>
      <c r="I186" s="3">
        <v>1000</v>
      </c>
      <c r="K186" s="7">
        <v>2</v>
      </c>
      <c r="N186" s="3"/>
      <c r="O186" s="3">
        <f>VLOOKUP(F186,Sheet1!$A$3:$I$999,5,0)</f>
        <v>1275</v>
      </c>
      <c r="S186">
        <f t="shared" si="12"/>
        <v>1275</v>
      </c>
      <c r="T186" s="39">
        <v>202303</v>
      </c>
      <c r="U186">
        <v>2540</v>
      </c>
      <c r="V186" s="3">
        <v>120001</v>
      </c>
      <c r="W186" s="24">
        <v>246</v>
      </c>
      <c r="X186" s="3">
        <v>120002</v>
      </c>
      <c r="Y186">
        <v>186</v>
      </c>
      <c r="Z186" s="3">
        <v>120003</v>
      </c>
      <c r="AA186">
        <v>3</v>
      </c>
    </row>
    <row r="187" spans="1:27">
      <c r="A187" s="39">
        <v>202303</v>
      </c>
      <c r="B187" s="27" t="s">
        <v>77</v>
      </c>
      <c r="C187" s="3" t="str">
        <f t="shared" si="11"/>
        <v>防御力增加1403点</v>
      </c>
      <c r="D187" s="3">
        <v>3</v>
      </c>
      <c r="E187" s="12" t="str">
        <f>VLOOKUP(B187,Sheet3!$L$1:$N$50,3,0)</f>
        <v>images/icon/item/504.png</v>
      </c>
      <c r="F187" s="3">
        <v>47</v>
      </c>
      <c r="G187" s="3">
        <v>1</v>
      </c>
      <c r="H187" s="3">
        <v>1</v>
      </c>
      <c r="I187" s="3">
        <v>1000</v>
      </c>
      <c r="K187" s="7">
        <v>2</v>
      </c>
      <c r="N187" s="3"/>
      <c r="O187" s="3">
        <f>VLOOKUP(F187,Sheet1!$A$3:$I$999,5,0)</f>
        <v>1403</v>
      </c>
      <c r="S187">
        <f t="shared" si="12"/>
        <v>1403</v>
      </c>
      <c r="T187" s="39">
        <v>202304</v>
      </c>
      <c r="U187">
        <v>2810</v>
      </c>
      <c r="V187" s="3">
        <v>120001</v>
      </c>
      <c r="W187" s="24">
        <v>267</v>
      </c>
      <c r="X187" s="3">
        <v>120002</v>
      </c>
      <c r="Y187">
        <v>200</v>
      </c>
      <c r="Z187" s="3">
        <v>120003</v>
      </c>
      <c r="AA187">
        <v>10</v>
      </c>
    </row>
    <row r="188" spans="1:27">
      <c r="A188" s="39">
        <v>202304</v>
      </c>
      <c r="B188" s="27" t="s">
        <v>77</v>
      </c>
      <c r="C188" s="3" t="str">
        <f t="shared" si="11"/>
        <v>防御力增加1543点</v>
      </c>
      <c r="D188" s="3">
        <v>4</v>
      </c>
      <c r="E188" s="12" t="str">
        <f>VLOOKUP(B188,Sheet3!$L$1:$N$50,3,0)</f>
        <v>images/icon/item/504.png</v>
      </c>
      <c r="F188" s="3">
        <v>48</v>
      </c>
      <c r="G188" s="3">
        <v>1</v>
      </c>
      <c r="H188" s="3">
        <v>1</v>
      </c>
      <c r="I188" s="3">
        <v>1000</v>
      </c>
      <c r="K188" s="7">
        <v>2</v>
      </c>
      <c r="N188" s="3"/>
      <c r="O188" s="3">
        <f>VLOOKUP(F188,Sheet1!$A$3:$I$999,5,0)</f>
        <v>1543</v>
      </c>
      <c r="S188">
        <f t="shared" si="12"/>
        <v>1543</v>
      </c>
      <c r="T188" s="39">
        <v>202305</v>
      </c>
      <c r="U188">
        <v>3110</v>
      </c>
      <c r="V188" s="3">
        <v>120001</v>
      </c>
      <c r="W188" s="24">
        <v>290</v>
      </c>
      <c r="X188" s="3">
        <v>120002</v>
      </c>
      <c r="Y188">
        <v>215</v>
      </c>
      <c r="Z188" s="3">
        <v>120003</v>
      </c>
      <c r="AA188">
        <v>22</v>
      </c>
    </row>
    <row r="189" spans="1:27">
      <c r="A189" s="39">
        <v>202305</v>
      </c>
      <c r="B189" s="27" t="s">
        <v>77</v>
      </c>
      <c r="C189" s="3" t="str">
        <f t="shared" si="11"/>
        <v>防御力增加1697点</v>
      </c>
      <c r="D189" s="3">
        <v>5</v>
      </c>
      <c r="E189" s="12" t="str">
        <f>VLOOKUP(B189,Sheet3!$L$1:$N$50,3,0)</f>
        <v>images/icon/item/504.png</v>
      </c>
      <c r="F189" s="3">
        <v>49</v>
      </c>
      <c r="G189" s="3">
        <v>1</v>
      </c>
      <c r="H189" s="3">
        <v>1</v>
      </c>
      <c r="I189" s="3">
        <v>1000</v>
      </c>
      <c r="K189" s="7">
        <v>2</v>
      </c>
      <c r="N189" s="3"/>
      <c r="O189" s="3">
        <f>VLOOKUP(F189,Sheet1!$A$3:$I$999,5,0)</f>
        <v>1697</v>
      </c>
      <c r="S189">
        <f t="shared" si="12"/>
        <v>1697</v>
      </c>
      <c r="T189" s="39">
        <v>202306</v>
      </c>
      <c r="U189">
        <v>3450</v>
      </c>
      <c r="V189" s="3">
        <v>120001</v>
      </c>
      <c r="W189" s="24">
        <v>313</v>
      </c>
      <c r="X189" s="3">
        <v>120002</v>
      </c>
      <c r="Y189">
        <v>230</v>
      </c>
      <c r="Z189" s="3">
        <v>120003</v>
      </c>
      <c r="AA189">
        <v>40</v>
      </c>
    </row>
    <row r="190" spans="1:27">
      <c r="A190" s="39">
        <v>202306</v>
      </c>
      <c r="B190" s="27" t="s">
        <v>77</v>
      </c>
      <c r="C190" s="3" t="str">
        <f t="shared" si="11"/>
        <v>防御力增加1867点</v>
      </c>
      <c r="D190" s="3">
        <v>6</v>
      </c>
      <c r="E190" s="12" t="str">
        <f>VLOOKUP(B190,Sheet3!$L$1:$N$50,3,0)</f>
        <v>images/icon/item/504.png</v>
      </c>
      <c r="F190" s="3">
        <v>50</v>
      </c>
      <c r="G190" s="3">
        <v>1</v>
      </c>
      <c r="H190" s="3">
        <v>1</v>
      </c>
      <c r="I190" s="3">
        <v>1000</v>
      </c>
      <c r="K190" s="7">
        <v>2</v>
      </c>
      <c r="N190" s="3"/>
      <c r="O190" s="3">
        <f>VLOOKUP(F190,Sheet1!$A$3:$I$999,5,0)</f>
        <v>1867</v>
      </c>
      <c r="S190">
        <f t="shared" si="12"/>
        <v>1867</v>
      </c>
      <c r="T190" s="39">
        <v>202307</v>
      </c>
      <c r="U190">
        <v>3820</v>
      </c>
      <c r="V190" s="3">
        <v>120001</v>
      </c>
      <c r="W190" s="24">
        <v>338</v>
      </c>
      <c r="X190" s="3">
        <v>120002</v>
      </c>
      <c r="Y190">
        <v>246</v>
      </c>
      <c r="Z190" s="3">
        <v>120003</v>
      </c>
      <c r="AA190">
        <v>64</v>
      </c>
    </row>
    <row r="191" spans="1:27">
      <c r="A191" s="39">
        <v>202307</v>
      </c>
      <c r="B191" s="27" t="s">
        <v>77</v>
      </c>
      <c r="C191" s="3" t="str">
        <f t="shared" si="11"/>
        <v>防御力增加2054点</v>
      </c>
      <c r="D191" s="3">
        <v>7</v>
      </c>
      <c r="E191" s="12" t="str">
        <f>VLOOKUP(B191,Sheet3!$L$1:$N$50,3,0)</f>
        <v>images/icon/item/504.png</v>
      </c>
      <c r="F191" s="3">
        <v>51</v>
      </c>
      <c r="G191" s="3">
        <v>1</v>
      </c>
      <c r="H191" s="3">
        <v>1</v>
      </c>
      <c r="I191" s="3">
        <v>1000</v>
      </c>
      <c r="K191" s="7">
        <v>2</v>
      </c>
      <c r="N191" s="3"/>
      <c r="O191" s="3">
        <f>VLOOKUP(F191,Sheet1!$A$3:$I$999,5,0)</f>
        <v>2054</v>
      </c>
      <c r="S191">
        <f t="shared" si="12"/>
        <v>2054</v>
      </c>
      <c r="T191" s="39">
        <v>202308</v>
      </c>
      <c r="U191">
        <v>4240</v>
      </c>
      <c r="V191" s="3">
        <v>120001</v>
      </c>
      <c r="W191" s="24">
        <v>365</v>
      </c>
      <c r="X191" s="3">
        <v>120002</v>
      </c>
      <c r="Y191">
        <v>263</v>
      </c>
      <c r="Z191" s="3">
        <v>120003</v>
      </c>
      <c r="AA191">
        <v>96</v>
      </c>
    </row>
    <row r="192" spans="1:27">
      <c r="A192" s="39">
        <v>202308</v>
      </c>
      <c r="B192" s="27" t="s">
        <v>77</v>
      </c>
      <c r="C192" s="3" t="str">
        <f t="shared" si="11"/>
        <v>防御力增加2259点</v>
      </c>
      <c r="D192" s="3">
        <v>8</v>
      </c>
      <c r="E192" s="12" t="str">
        <f>VLOOKUP(B192,Sheet3!$L$1:$N$50,3,0)</f>
        <v>images/icon/item/504.png</v>
      </c>
      <c r="F192" s="3">
        <v>52</v>
      </c>
      <c r="G192" s="3">
        <v>1</v>
      </c>
      <c r="H192" s="3">
        <v>1</v>
      </c>
      <c r="I192" s="3">
        <v>1000</v>
      </c>
      <c r="K192" s="7">
        <v>2</v>
      </c>
      <c r="N192" s="3"/>
      <c r="O192" s="3">
        <f>VLOOKUP(F192,Sheet1!$A$3:$I$999,5,0)</f>
        <v>2259</v>
      </c>
      <c r="S192">
        <f t="shared" si="12"/>
        <v>2259</v>
      </c>
      <c r="T192" s="39">
        <v>202309</v>
      </c>
      <c r="U192">
        <v>4700</v>
      </c>
      <c r="V192" s="3">
        <v>120001</v>
      </c>
      <c r="W192" s="24">
        <v>393</v>
      </c>
      <c r="X192" s="3">
        <v>120002</v>
      </c>
      <c r="Y192">
        <v>280</v>
      </c>
      <c r="Z192" s="3">
        <v>120003</v>
      </c>
      <c r="AA192">
        <v>106</v>
      </c>
    </row>
    <row r="193" spans="1:29">
      <c r="A193" s="39">
        <v>202309</v>
      </c>
      <c r="B193" s="27" t="s">
        <v>77</v>
      </c>
      <c r="C193" s="3" t="str">
        <f t="shared" si="11"/>
        <v>防御力增加2485点</v>
      </c>
      <c r="D193" s="3">
        <v>9</v>
      </c>
      <c r="E193" s="12" t="str">
        <f>VLOOKUP(B193,Sheet3!$L$1:$N$50,3,0)</f>
        <v>images/icon/item/504.png</v>
      </c>
      <c r="F193" s="3">
        <v>53</v>
      </c>
      <c r="G193" s="3">
        <v>1</v>
      </c>
      <c r="H193" s="3">
        <v>1</v>
      </c>
      <c r="I193" s="3">
        <v>1000</v>
      </c>
      <c r="K193" s="7">
        <v>2</v>
      </c>
      <c r="N193" s="3"/>
      <c r="O193" s="3">
        <f>VLOOKUP(F193,Sheet1!$A$3:$I$999,5,0)</f>
        <v>2485</v>
      </c>
      <c r="S193">
        <f t="shared" si="12"/>
        <v>2485</v>
      </c>
      <c r="T193" s="39">
        <v>202310</v>
      </c>
      <c r="U193">
        <v>5210</v>
      </c>
      <c r="V193" s="3">
        <v>120001</v>
      </c>
      <c r="W193" s="24">
        <v>422</v>
      </c>
      <c r="X193" s="3">
        <v>120002</v>
      </c>
      <c r="Y193">
        <v>298</v>
      </c>
      <c r="Z193" s="3">
        <v>120003</v>
      </c>
      <c r="AA193">
        <v>115</v>
      </c>
    </row>
    <row r="194" spans="1:29" ht="14.25">
      <c r="A194" s="39">
        <v>202310</v>
      </c>
      <c r="B194" s="27" t="s">
        <v>77</v>
      </c>
      <c r="C194" s="3" t="str">
        <f t="shared" si="11"/>
        <v>防御力增加2734点</v>
      </c>
      <c r="D194" s="3">
        <v>10</v>
      </c>
      <c r="E194" s="12" t="str">
        <f>VLOOKUP(B194,Sheet3!$L$1:$N$50,3,0)</f>
        <v>images/icon/item/504.png</v>
      </c>
      <c r="F194" s="3">
        <v>54</v>
      </c>
      <c r="G194" s="3">
        <v>1</v>
      </c>
      <c r="H194" s="3">
        <v>1</v>
      </c>
      <c r="I194" s="3">
        <v>1000</v>
      </c>
      <c r="K194" s="7">
        <v>2</v>
      </c>
      <c r="N194" s="3"/>
      <c r="O194" s="3">
        <f>VLOOKUP(F194,Sheet1!$A$3:$I$999,5,0)</f>
        <v>2734</v>
      </c>
      <c r="S194">
        <f t="shared" si="12"/>
        <v>2734</v>
      </c>
      <c r="T194" s="38">
        <v>200205</v>
      </c>
      <c r="U194">
        <v>5780</v>
      </c>
      <c r="V194" s="3">
        <v>120001</v>
      </c>
      <c r="W194" s="24">
        <v>454</v>
      </c>
      <c r="X194" s="3">
        <v>120002</v>
      </c>
      <c r="Y194">
        <v>318</v>
      </c>
      <c r="Z194" s="3">
        <v>120003</v>
      </c>
      <c r="AA194">
        <v>126</v>
      </c>
    </row>
    <row r="195" spans="1:29" ht="14.25">
      <c r="A195" s="38">
        <v>200205</v>
      </c>
      <c r="B195" s="29" t="s">
        <v>79</v>
      </c>
      <c r="C195" s="3" t="str">
        <f t="shared" si="11"/>
        <v>防御力增加4844点</v>
      </c>
      <c r="D195" s="3">
        <v>1</v>
      </c>
      <c r="E195" s="12" t="str">
        <f>VLOOKUP(B195,Sheet3!$L$1:$N$50,3,0)</f>
        <v>images/icon/item/505.png</v>
      </c>
      <c r="F195" s="3">
        <v>60</v>
      </c>
      <c r="G195" s="3">
        <v>1</v>
      </c>
      <c r="H195" s="3">
        <v>1</v>
      </c>
      <c r="I195" s="3">
        <v>1000</v>
      </c>
      <c r="K195" s="7">
        <v>2</v>
      </c>
      <c r="N195" s="3"/>
      <c r="O195" s="3">
        <f>VLOOKUP(F195,Sheet1!$A$3:$I$999,5,0)</f>
        <v>4844</v>
      </c>
      <c r="S195">
        <f t="shared" si="12"/>
        <v>4844</v>
      </c>
      <c r="T195" s="39">
        <v>202402</v>
      </c>
      <c r="U195">
        <v>6410</v>
      </c>
      <c r="V195" s="3">
        <v>120001</v>
      </c>
      <c r="W195" s="24">
        <v>487</v>
      </c>
      <c r="X195" s="3">
        <v>120002</v>
      </c>
      <c r="Y195">
        <v>338</v>
      </c>
      <c r="Z195" s="3">
        <v>120003</v>
      </c>
      <c r="AA195">
        <v>136</v>
      </c>
      <c r="AB195" s="3">
        <v>120004</v>
      </c>
      <c r="AC195">
        <v>1</v>
      </c>
    </row>
    <row r="196" spans="1:29">
      <c r="A196" s="39">
        <v>202402</v>
      </c>
      <c r="B196" s="29" t="s">
        <v>79</v>
      </c>
      <c r="C196" s="3" t="str">
        <f t="shared" si="11"/>
        <v>防御力增加5328点</v>
      </c>
      <c r="D196" s="3">
        <v>2</v>
      </c>
      <c r="E196" s="12" t="str">
        <f>VLOOKUP(B196,Sheet3!$L$1:$N$50,3,0)</f>
        <v>images/icon/item/505.png</v>
      </c>
      <c r="F196" s="3">
        <v>61</v>
      </c>
      <c r="G196" s="3">
        <v>1</v>
      </c>
      <c r="H196" s="3">
        <v>1</v>
      </c>
      <c r="I196" s="3">
        <v>1000</v>
      </c>
      <c r="K196" s="7">
        <v>2</v>
      </c>
      <c r="N196" s="3"/>
      <c r="O196" s="3">
        <f>VLOOKUP(F196,Sheet1!$A$3:$I$999,5,0)</f>
        <v>5328</v>
      </c>
      <c r="S196">
        <f t="shared" si="12"/>
        <v>5328</v>
      </c>
      <c r="T196" s="39">
        <v>202403</v>
      </c>
      <c r="U196">
        <v>7110</v>
      </c>
      <c r="V196" s="3">
        <v>120001</v>
      </c>
      <c r="W196" s="24">
        <v>522</v>
      </c>
      <c r="X196" s="3">
        <v>120002</v>
      </c>
      <c r="Y196">
        <v>358</v>
      </c>
      <c r="Z196" s="3">
        <v>120003</v>
      </c>
      <c r="AA196">
        <v>148</v>
      </c>
      <c r="AB196" s="3">
        <v>120004</v>
      </c>
      <c r="AC196">
        <v>2</v>
      </c>
    </row>
    <row r="197" spans="1:29">
      <c r="A197" s="39">
        <v>202403</v>
      </c>
      <c r="B197" s="29" t="s">
        <v>79</v>
      </c>
      <c r="C197" s="3" t="str">
        <f t="shared" si="11"/>
        <v>防御力增加5861点</v>
      </c>
      <c r="D197" s="3">
        <v>3</v>
      </c>
      <c r="E197" s="12" t="str">
        <f>VLOOKUP(B197,Sheet3!$L$1:$N$50,3,0)</f>
        <v>images/icon/item/505.png</v>
      </c>
      <c r="F197" s="3">
        <v>62</v>
      </c>
      <c r="G197" s="3">
        <v>1</v>
      </c>
      <c r="H197" s="3">
        <v>1</v>
      </c>
      <c r="I197" s="3">
        <v>1000</v>
      </c>
      <c r="K197" s="7">
        <v>2</v>
      </c>
      <c r="N197" s="3"/>
      <c r="O197" s="3">
        <f>VLOOKUP(F197,Sheet1!$A$3:$I$999,5,0)</f>
        <v>5861</v>
      </c>
      <c r="S197">
        <f t="shared" si="12"/>
        <v>5861</v>
      </c>
      <c r="T197" s="39">
        <v>202404</v>
      </c>
      <c r="U197">
        <v>7890</v>
      </c>
      <c r="V197" s="3">
        <v>120001</v>
      </c>
      <c r="W197" s="24">
        <v>560</v>
      </c>
      <c r="X197" s="3">
        <v>120002</v>
      </c>
      <c r="Y197">
        <v>380</v>
      </c>
      <c r="Z197" s="3">
        <v>120003</v>
      </c>
      <c r="AA197">
        <v>160</v>
      </c>
      <c r="AB197" s="3">
        <v>120004</v>
      </c>
      <c r="AC197">
        <v>3</v>
      </c>
    </row>
    <row r="198" spans="1:29">
      <c r="A198" s="39">
        <v>202404</v>
      </c>
      <c r="B198" s="29" t="s">
        <v>79</v>
      </c>
      <c r="C198" s="3" t="str">
        <f t="shared" si="11"/>
        <v>防御力增加6447点</v>
      </c>
      <c r="D198" s="3">
        <v>4</v>
      </c>
      <c r="E198" s="12" t="str">
        <f>VLOOKUP(B198,Sheet3!$L$1:$N$50,3,0)</f>
        <v>images/icon/item/505.png</v>
      </c>
      <c r="F198" s="3">
        <v>63</v>
      </c>
      <c r="G198" s="3">
        <v>1</v>
      </c>
      <c r="H198" s="3">
        <v>1</v>
      </c>
      <c r="I198" s="3">
        <v>1000</v>
      </c>
      <c r="K198" s="7">
        <v>2</v>
      </c>
      <c r="N198" s="3"/>
      <c r="O198" s="3">
        <f>VLOOKUP(F198,Sheet1!$A$3:$I$999,5,0)</f>
        <v>6447</v>
      </c>
      <c r="S198">
        <f t="shared" si="12"/>
        <v>6447</v>
      </c>
      <c r="T198" s="39">
        <v>202405</v>
      </c>
      <c r="U198">
        <v>8750</v>
      </c>
      <c r="V198" s="3">
        <v>120001</v>
      </c>
      <c r="W198" s="24">
        <v>599</v>
      </c>
      <c r="X198" s="3">
        <v>120002</v>
      </c>
      <c r="Y198">
        <v>403</v>
      </c>
      <c r="Z198" s="3">
        <v>120003</v>
      </c>
      <c r="AA198">
        <v>175</v>
      </c>
      <c r="AB198" s="3">
        <v>120004</v>
      </c>
      <c r="AC198">
        <v>4</v>
      </c>
    </row>
    <row r="199" spans="1:29">
      <c r="A199" s="39">
        <v>202405</v>
      </c>
      <c r="B199" s="29" t="s">
        <v>79</v>
      </c>
      <c r="C199" s="3" t="str">
        <f t="shared" si="11"/>
        <v>防御力增加7092点</v>
      </c>
      <c r="D199" s="3">
        <v>5</v>
      </c>
      <c r="E199" s="12" t="str">
        <f>VLOOKUP(B199,Sheet3!$L$1:$N$50,3,0)</f>
        <v>images/icon/item/505.png</v>
      </c>
      <c r="F199" s="3">
        <v>64</v>
      </c>
      <c r="G199" s="3">
        <v>1</v>
      </c>
      <c r="H199" s="3">
        <v>1</v>
      </c>
      <c r="I199" s="3">
        <v>1000</v>
      </c>
      <c r="K199" s="7">
        <v>2</v>
      </c>
      <c r="N199" s="3"/>
      <c r="O199" s="3">
        <f>VLOOKUP(F199,Sheet1!$A$3:$I$999,5,0)</f>
        <v>7092</v>
      </c>
      <c r="S199">
        <f t="shared" si="12"/>
        <v>7092</v>
      </c>
      <c r="T199" s="39">
        <v>202406</v>
      </c>
      <c r="U199">
        <v>9710</v>
      </c>
      <c r="V199" s="3">
        <v>120001</v>
      </c>
      <c r="W199" s="24">
        <v>641</v>
      </c>
      <c r="X199" s="3">
        <v>120002</v>
      </c>
      <c r="Y199">
        <v>426</v>
      </c>
      <c r="Z199" s="3">
        <v>120003</v>
      </c>
      <c r="AA199">
        <v>185</v>
      </c>
      <c r="AB199" s="3">
        <v>120004</v>
      </c>
      <c r="AC199">
        <v>6</v>
      </c>
    </row>
    <row r="200" spans="1:29">
      <c r="A200" s="39">
        <v>202406</v>
      </c>
      <c r="B200" s="29" t="s">
        <v>79</v>
      </c>
      <c r="C200" s="3" t="str">
        <f t="shared" si="11"/>
        <v>防御力增加7801点</v>
      </c>
      <c r="D200" s="3">
        <v>6</v>
      </c>
      <c r="E200" s="12" t="str">
        <f>VLOOKUP(B200,Sheet3!$L$1:$N$50,3,0)</f>
        <v>images/icon/item/505.png</v>
      </c>
      <c r="F200" s="3">
        <v>65</v>
      </c>
      <c r="G200" s="3">
        <v>1</v>
      </c>
      <c r="H200" s="3">
        <v>1</v>
      </c>
      <c r="I200" s="3">
        <v>1000</v>
      </c>
      <c r="K200" s="7">
        <v>2</v>
      </c>
      <c r="N200" s="3"/>
      <c r="O200" s="3">
        <f>VLOOKUP(F200,Sheet1!$A$3:$I$999,5,0)</f>
        <v>7801</v>
      </c>
      <c r="S200">
        <f t="shared" si="12"/>
        <v>7801</v>
      </c>
      <c r="T200" s="39">
        <v>202407</v>
      </c>
      <c r="U200">
        <v>10770</v>
      </c>
      <c r="V200" s="3">
        <v>120001</v>
      </c>
      <c r="W200" s="24">
        <v>685</v>
      </c>
      <c r="X200" s="3">
        <v>120002</v>
      </c>
      <c r="Y200">
        <v>451</v>
      </c>
      <c r="Z200" s="3">
        <v>120003</v>
      </c>
      <c r="AA200">
        <v>196</v>
      </c>
      <c r="AB200" s="3">
        <v>120004</v>
      </c>
      <c r="AC200">
        <v>8</v>
      </c>
    </row>
    <row r="201" spans="1:29">
      <c r="A201" s="39">
        <v>202407</v>
      </c>
      <c r="B201" s="29" t="s">
        <v>79</v>
      </c>
      <c r="C201" s="3" t="str">
        <f t="shared" si="11"/>
        <v>防御力增加8581点</v>
      </c>
      <c r="D201" s="3">
        <v>7</v>
      </c>
      <c r="E201" s="12" t="str">
        <f>VLOOKUP(B201,Sheet3!$L$1:$N$50,3,0)</f>
        <v>images/icon/item/505.png</v>
      </c>
      <c r="F201" s="3">
        <v>66</v>
      </c>
      <c r="G201" s="3">
        <v>1</v>
      </c>
      <c r="H201" s="3">
        <v>1</v>
      </c>
      <c r="I201" s="3">
        <v>1000</v>
      </c>
      <c r="K201" s="7">
        <v>2</v>
      </c>
      <c r="N201" s="3"/>
      <c r="O201" s="3">
        <f>VLOOKUP(F201,Sheet1!$A$3:$I$999,5,0)</f>
        <v>8581</v>
      </c>
      <c r="S201">
        <f t="shared" si="12"/>
        <v>8581</v>
      </c>
      <c r="T201" s="39">
        <v>202408</v>
      </c>
      <c r="U201">
        <v>11950</v>
      </c>
      <c r="V201" s="3">
        <v>120001</v>
      </c>
      <c r="W201" s="24">
        <v>731</v>
      </c>
      <c r="X201" s="3">
        <v>120002</v>
      </c>
      <c r="Y201">
        <v>476</v>
      </c>
      <c r="Z201" s="3">
        <v>120003</v>
      </c>
      <c r="AA201">
        <v>208</v>
      </c>
      <c r="AB201" s="3">
        <v>120004</v>
      </c>
      <c r="AC201">
        <v>12</v>
      </c>
    </row>
    <row r="202" spans="1:29">
      <c r="A202" s="39">
        <v>202408</v>
      </c>
      <c r="B202" s="29" t="s">
        <v>79</v>
      </c>
      <c r="C202" s="3" t="str">
        <f t="shared" si="11"/>
        <v>防御力增加9439点</v>
      </c>
      <c r="D202" s="3">
        <v>8</v>
      </c>
      <c r="E202" s="12" t="str">
        <f>VLOOKUP(B202,Sheet3!$L$1:$N$50,3,0)</f>
        <v>images/icon/item/505.png</v>
      </c>
      <c r="F202" s="3">
        <v>67</v>
      </c>
      <c r="G202" s="3">
        <v>1</v>
      </c>
      <c r="H202" s="3">
        <v>1</v>
      </c>
      <c r="I202" s="3">
        <v>1000</v>
      </c>
      <c r="K202" s="7">
        <v>2</v>
      </c>
      <c r="N202" s="3"/>
      <c r="O202" s="3">
        <f>VLOOKUP(F202,Sheet1!$A$3:$I$999,5,0)</f>
        <v>9439</v>
      </c>
      <c r="S202">
        <f t="shared" si="12"/>
        <v>9439</v>
      </c>
      <c r="T202" s="39">
        <v>202409</v>
      </c>
      <c r="U202">
        <v>13260</v>
      </c>
      <c r="V202" s="3">
        <v>120001</v>
      </c>
      <c r="W202" s="24">
        <v>780</v>
      </c>
      <c r="X202" s="3">
        <v>120002</v>
      </c>
      <c r="Y202">
        <v>503</v>
      </c>
      <c r="Z202" s="3">
        <v>120003</v>
      </c>
      <c r="AA202">
        <v>220</v>
      </c>
      <c r="AB202" s="3">
        <v>120004</v>
      </c>
      <c r="AC202">
        <v>16</v>
      </c>
    </row>
    <row r="203" spans="1:29">
      <c r="A203" s="39">
        <v>202409</v>
      </c>
      <c r="B203" s="29" t="s">
        <v>79</v>
      </c>
      <c r="C203" s="3" t="str">
        <f t="shared" si="11"/>
        <v>防御力增加10383点</v>
      </c>
      <c r="D203" s="3">
        <v>9</v>
      </c>
      <c r="E203" s="12" t="str">
        <f>VLOOKUP(B203,Sheet3!$L$1:$N$50,3,0)</f>
        <v>images/icon/item/505.png</v>
      </c>
      <c r="F203" s="3">
        <v>68</v>
      </c>
      <c r="G203" s="3">
        <v>1</v>
      </c>
      <c r="H203" s="3">
        <v>1</v>
      </c>
      <c r="I203" s="3">
        <v>1000</v>
      </c>
      <c r="K203" s="7">
        <v>2</v>
      </c>
      <c r="N203" s="3"/>
      <c r="O203" s="3">
        <f>VLOOKUP(F203,Sheet1!$A$3:$I$999,5,0)</f>
        <v>10383</v>
      </c>
      <c r="S203">
        <f t="shared" si="12"/>
        <v>10383</v>
      </c>
      <c r="T203" s="39">
        <v>202410</v>
      </c>
      <c r="U203">
        <v>14710</v>
      </c>
      <c r="V203" s="3">
        <v>120001</v>
      </c>
      <c r="W203" s="24">
        <v>832</v>
      </c>
      <c r="X203" s="3">
        <v>120002</v>
      </c>
      <c r="Y203">
        <v>530</v>
      </c>
      <c r="Z203" s="3">
        <v>120003</v>
      </c>
      <c r="AA203">
        <v>232</v>
      </c>
      <c r="AB203" s="3">
        <v>120004</v>
      </c>
      <c r="AC203">
        <v>22</v>
      </c>
    </row>
    <row r="204" spans="1:29" s="35" customFormat="1">
      <c r="A204" s="41">
        <v>202410</v>
      </c>
      <c r="B204" s="30" t="s">
        <v>79</v>
      </c>
      <c r="C204" s="30" t="str">
        <f t="shared" si="11"/>
        <v>防御力增加11421点</v>
      </c>
      <c r="D204" s="3">
        <v>10</v>
      </c>
      <c r="E204" s="31" t="str">
        <f>VLOOKUP(B204,Sheet3!$L$1:$N$50,3,0)</f>
        <v>images/icon/item/505.png</v>
      </c>
      <c r="F204" s="30">
        <v>69</v>
      </c>
      <c r="G204" s="30">
        <v>1</v>
      </c>
      <c r="H204" s="30">
        <v>1</v>
      </c>
      <c r="I204" s="30">
        <v>1000</v>
      </c>
      <c r="J204" s="30"/>
      <c r="K204" s="32">
        <v>2</v>
      </c>
      <c r="L204" s="33"/>
      <c r="M204" s="33"/>
      <c r="N204" s="30"/>
      <c r="O204" s="30">
        <f>VLOOKUP(F204,Sheet1!$A$3:$I$999,5,0)</f>
        <v>11421</v>
      </c>
      <c r="P204" s="33"/>
      <c r="Q204" s="34"/>
      <c r="S204" s="35">
        <f t="shared" si="12"/>
        <v>11421</v>
      </c>
      <c r="T204" s="41"/>
      <c r="U204">
        <v>16320</v>
      </c>
      <c r="V204" s="30">
        <v>120001</v>
      </c>
      <c r="W204" s="24">
        <v>887</v>
      </c>
      <c r="X204" s="3">
        <v>120002</v>
      </c>
      <c r="Y204">
        <v>559</v>
      </c>
      <c r="Z204" s="3">
        <v>120003</v>
      </c>
      <c r="AA204">
        <v>244</v>
      </c>
      <c r="AB204" s="30">
        <v>120004</v>
      </c>
      <c r="AC204" s="35">
        <v>29</v>
      </c>
    </row>
    <row r="205" spans="1:29" ht="14.25">
      <c r="A205" s="44">
        <v>200501</v>
      </c>
      <c r="B205" s="3" t="s">
        <v>81</v>
      </c>
      <c r="C205" s="3" t="str">
        <f>"气力值增加"&amp;S205&amp;"点"</f>
        <v>气力值增加292点</v>
      </c>
      <c r="D205" s="3">
        <v>1</v>
      </c>
      <c r="E205" s="12" t="str">
        <f>VLOOKUP(B205,Sheet3!$L$1:$N$50,3,0)</f>
        <v>images/icon/item/201.png</v>
      </c>
      <c r="F205" s="3">
        <v>5</v>
      </c>
      <c r="G205" s="3">
        <v>1</v>
      </c>
      <c r="H205" s="3">
        <v>1</v>
      </c>
      <c r="I205" s="3">
        <v>1000</v>
      </c>
      <c r="K205" s="7">
        <v>5</v>
      </c>
      <c r="M205" s="3">
        <f>VLOOKUP(F205,Sheet1!$A$3:$I$99,2,0)</f>
        <v>292</v>
      </c>
      <c r="N205" s="3"/>
      <c r="S205">
        <f t="shared" si="12"/>
        <v>292</v>
      </c>
      <c r="T205" s="39">
        <v>205002</v>
      </c>
      <c r="U205">
        <v>150</v>
      </c>
      <c r="V205" s="3">
        <v>120001</v>
      </c>
      <c r="W205" s="24">
        <v>2</v>
      </c>
      <c r="X205" s="3"/>
    </row>
    <row r="206" spans="1:29">
      <c r="A206" s="39">
        <v>205002</v>
      </c>
      <c r="B206" s="3" t="s">
        <v>81</v>
      </c>
      <c r="C206" s="3" t="str">
        <f t="shared" ref="C206:C244" si="13">"气力值增加"&amp;S206&amp;"点"</f>
        <v>气力值增加322点</v>
      </c>
      <c r="D206" s="3">
        <v>2</v>
      </c>
      <c r="E206" s="12" t="str">
        <f>VLOOKUP(B206,Sheet3!$L$1:$N$50,3,0)</f>
        <v>images/icon/item/201.png</v>
      </c>
      <c r="F206" s="3">
        <v>6</v>
      </c>
      <c r="G206" s="3">
        <v>1</v>
      </c>
      <c r="H206" s="3">
        <v>1</v>
      </c>
      <c r="I206" s="3">
        <v>1000</v>
      </c>
      <c r="K206" s="7">
        <v>5</v>
      </c>
      <c r="M206" s="3">
        <f>VLOOKUP(F206,Sheet1!$A$3:$I$99,2,0)</f>
        <v>322</v>
      </c>
      <c r="N206" s="3"/>
      <c r="S206">
        <f t="shared" si="12"/>
        <v>322</v>
      </c>
      <c r="T206" s="39">
        <v>205003</v>
      </c>
      <c r="U206">
        <v>160</v>
      </c>
      <c r="V206" s="3">
        <v>120001</v>
      </c>
      <c r="W206" s="24">
        <v>3</v>
      </c>
      <c r="X206" s="3"/>
    </row>
    <row r="207" spans="1:29">
      <c r="A207" s="39">
        <v>205003</v>
      </c>
      <c r="B207" s="3" t="s">
        <v>81</v>
      </c>
      <c r="C207" s="3" t="str">
        <f t="shared" si="13"/>
        <v>气力值增加354点</v>
      </c>
      <c r="D207" s="3">
        <v>3</v>
      </c>
      <c r="E207" s="12" t="str">
        <f>VLOOKUP(B207,Sheet3!$L$1:$N$50,3,0)</f>
        <v>images/icon/item/201.png</v>
      </c>
      <c r="F207" s="3">
        <v>7</v>
      </c>
      <c r="G207" s="3">
        <v>1</v>
      </c>
      <c r="H207" s="3">
        <v>1</v>
      </c>
      <c r="I207" s="3">
        <v>1000</v>
      </c>
      <c r="K207" s="7">
        <v>5</v>
      </c>
      <c r="M207" s="3">
        <f>VLOOKUP(F207,Sheet1!$A$3:$I$99,2,0)</f>
        <v>354</v>
      </c>
      <c r="N207" s="3"/>
      <c r="S207">
        <f t="shared" si="12"/>
        <v>354</v>
      </c>
      <c r="T207" s="39">
        <v>205004</v>
      </c>
      <c r="U207">
        <v>170</v>
      </c>
      <c r="V207" s="3">
        <v>120001</v>
      </c>
      <c r="W207" s="24">
        <v>3</v>
      </c>
      <c r="X207" s="3"/>
    </row>
    <row r="208" spans="1:29">
      <c r="A208" s="39">
        <v>205004</v>
      </c>
      <c r="B208" s="3" t="s">
        <v>81</v>
      </c>
      <c r="C208" s="3" t="str">
        <f t="shared" si="13"/>
        <v>气力值增加389点</v>
      </c>
      <c r="D208" s="3">
        <v>4</v>
      </c>
      <c r="E208" s="12" t="str">
        <f>VLOOKUP(B208,Sheet3!$L$1:$N$50,3,0)</f>
        <v>images/icon/item/201.png</v>
      </c>
      <c r="F208" s="3">
        <v>8</v>
      </c>
      <c r="G208" s="3">
        <v>1</v>
      </c>
      <c r="H208" s="3">
        <v>1</v>
      </c>
      <c r="I208" s="3">
        <v>1000</v>
      </c>
      <c r="K208" s="7">
        <v>5</v>
      </c>
      <c r="M208" s="3">
        <f>VLOOKUP(F208,Sheet1!$A$3:$I$99,2,0)</f>
        <v>389</v>
      </c>
      <c r="N208" s="3"/>
      <c r="S208">
        <f t="shared" si="12"/>
        <v>389</v>
      </c>
      <c r="T208" s="39">
        <v>205005</v>
      </c>
      <c r="U208">
        <v>180</v>
      </c>
      <c r="V208" s="3">
        <v>120001</v>
      </c>
      <c r="W208" s="24">
        <v>4</v>
      </c>
      <c r="X208" s="3"/>
    </row>
    <row r="209" spans="1:25">
      <c r="A209" s="39">
        <v>205005</v>
      </c>
      <c r="B209" s="3" t="s">
        <v>81</v>
      </c>
      <c r="C209" s="3" t="str">
        <f t="shared" si="13"/>
        <v>气力值增加428点</v>
      </c>
      <c r="D209" s="3">
        <v>5</v>
      </c>
      <c r="E209" s="12" t="str">
        <f>VLOOKUP(B209,Sheet3!$L$1:$N$50,3,0)</f>
        <v>images/icon/item/201.png</v>
      </c>
      <c r="F209" s="3">
        <v>9</v>
      </c>
      <c r="G209" s="3">
        <v>1</v>
      </c>
      <c r="H209" s="3">
        <v>1</v>
      </c>
      <c r="I209" s="3">
        <v>1000</v>
      </c>
      <c r="K209" s="7">
        <v>5</v>
      </c>
      <c r="M209" s="3">
        <f>VLOOKUP(F209,Sheet1!$A$3:$I$99,2,0)</f>
        <v>428</v>
      </c>
      <c r="N209" s="3"/>
      <c r="S209">
        <f t="shared" si="12"/>
        <v>428</v>
      </c>
      <c r="T209" s="39">
        <v>205006</v>
      </c>
      <c r="U209">
        <v>190</v>
      </c>
      <c r="V209" s="3">
        <v>120001</v>
      </c>
      <c r="W209" s="24">
        <v>6</v>
      </c>
      <c r="X209" s="3"/>
    </row>
    <row r="210" spans="1:25">
      <c r="A210" s="39">
        <v>205006</v>
      </c>
      <c r="B210" s="3" t="s">
        <v>81</v>
      </c>
      <c r="C210" s="3" t="str">
        <f t="shared" si="13"/>
        <v>气力值增加471点</v>
      </c>
      <c r="D210" s="3">
        <v>6</v>
      </c>
      <c r="E210" s="12" t="str">
        <f>VLOOKUP(B210,Sheet3!$L$1:$N$50,3,0)</f>
        <v>images/icon/item/201.png</v>
      </c>
      <c r="F210" s="3">
        <v>10</v>
      </c>
      <c r="G210" s="3">
        <v>1</v>
      </c>
      <c r="H210" s="3">
        <v>1</v>
      </c>
      <c r="I210" s="3">
        <v>1000</v>
      </c>
      <c r="K210" s="7">
        <v>5</v>
      </c>
      <c r="M210" s="3">
        <f>VLOOKUP(F210,Sheet1!$A$3:$I$99,2,0)</f>
        <v>471</v>
      </c>
      <c r="N210" s="3"/>
      <c r="S210">
        <f t="shared" si="12"/>
        <v>471</v>
      </c>
      <c r="T210" s="39">
        <v>205007</v>
      </c>
      <c r="U210">
        <v>210</v>
      </c>
      <c r="V210" s="3">
        <v>120001</v>
      </c>
      <c r="W210" s="24">
        <v>8</v>
      </c>
      <c r="X210" s="3"/>
    </row>
    <row r="211" spans="1:25">
      <c r="A211" s="39">
        <v>205007</v>
      </c>
      <c r="B211" s="3" t="s">
        <v>81</v>
      </c>
      <c r="C211" s="3" t="str">
        <f t="shared" si="13"/>
        <v>气力值增加518点</v>
      </c>
      <c r="D211" s="3">
        <v>7</v>
      </c>
      <c r="E211" s="12" t="str">
        <f>VLOOKUP(B211,Sheet3!$L$1:$N$50,3,0)</f>
        <v>images/icon/item/201.png</v>
      </c>
      <c r="F211" s="3">
        <v>11</v>
      </c>
      <c r="G211" s="3">
        <v>1</v>
      </c>
      <c r="H211" s="3">
        <v>1</v>
      </c>
      <c r="I211" s="3">
        <v>1000</v>
      </c>
      <c r="K211" s="7">
        <v>5</v>
      </c>
      <c r="M211" s="3">
        <f>VLOOKUP(F211,Sheet1!$A$3:$I$99,2,0)</f>
        <v>518</v>
      </c>
      <c r="N211" s="3"/>
      <c r="S211">
        <f t="shared" si="12"/>
        <v>518</v>
      </c>
      <c r="T211" s="39">
        <v>205008</v>
      </c>
      <c r="U211">
        <v>230</v>
      </c>
      <c r="V211" s="3">
        <v>120001</v>
      </c>
      <c r="W211" s="24">
        <v>10</v>
      </c>
      <c r="X211" s="3"/>
    </row>
    <row r="212" spans="1:25">
      <c r="A212" s="39">
        <v>205008</v>
      </c>
      <c r="B212" s="3" t="s">
        <v>81</v>
      </c>
      <c r="C212" s="3" t="str">
        <f t="shared" si="13"/>
        <v>气力值增加570点</v>
      </c>
      <c r="D212" s="3">
        <v>8</v>
      </c>
      <c r="E212" s="12" t="str">
        <f>VLOOKUP(B212,Sheet3!$L$1:$N$50,3,0)</f>
        <v>images/icon/item/201.png</v>
      </c>
      <c r="F212" s="3">
        <v>12</v>
      </c>
      <c r="G212" s="3">
        <v>1</v>
      </c>
      <c r="H212" s="3">
        <v>1</v>
      </c>
      <c r="I212" s="3">
        <v>1000</v>
      </c>
      <c r="K212" s="7">
        <v>5</v>
      </c>
      <c r="M212" s="3">
        <f>VLOOKUP(F212,Sheet1!$A$3:$I$99,2,0)</f>
        <v>570</v>
      </c>
      <c r="N212" s="3"/>
      <c r="S212">
        <f t="shared" si="12"/>
        <v>570</v>
      </c>
      <c r="T212" s="39">
        <v>205009</v>
      </c>
      <c r="U212">
        <v>250</v>
      </c>
      <c r="V212" s="3">
        <v>120001</v>
      </c>
      <c r="W212" s="24">
        <v>12</v>
      </c>
      <c r="X212" s="3"/>
    </row>
    <row r="213" spans="1:25">
      <c r="A213" s="39">
        <v>205009</v>
      </c>
      <c r="B213" s="3" t="s">
        <v>81</v>
      </c>
      <c r="C213" s="3" t="str">
        <f t="shared" si="13"/>
        <v>气力值增加627点</v>
      </c>
      <c r="D213" s="3">
        <v>9</v>
      </c>
      <c r="E213" s="12" t="str">
        <f>VLOOKUP(B213,Sheet3!$L$1:$N$50,3,0)</f>
        <v>images/icon/item/201.png</v>
      </c>
      <c r="F213" s="3">
        <v>13</v>
      </c>
      <c r="G213" s="3">
        <v>1</v>
      </c>
      <c r="H213" s="3">
        <v>1</v>
      </c>
      <c r="I213" s="3">
        <v>1000</v>
      </c>
      <c r="K213" s="7">
        <v>5</v>
      </c>
      <c r="M213" s="3">
        <f>VLOOKUP(F213,Sheet1!$A$3:$I$99,2,0)</f>
        <v>627</v>
      </c>
      <c r="N213" s="3"/>
      <c r="S213">
        <f t="shared" si="12"/>
        <v>627</v>
      </c>
      <c r="T213" s="39">
        <v>205010</v>
      </c>
      <c r="U213">
        <v>270</v>
      </c>
      <c r="V213" s="3">
        <v>120001</v>
      </c>
      <c r="W213" s="24">
        <v>15</v>
      </c>
      <c r="X213" s="3"/>
    </row>
    <row r="214" spans="1:25">
      <c r="A214" s="39">
        <v>205010</v>
      </c>
      <c r="B214" s="3" t="s">
        <v>81</v>
      </c>
      <c r="C214" s="3" t="str">
        <f t="shared" si="13"/>
        <v>气力值增加690点</v>
      </c>
      <c r="D214" s="3">
        <v>10</v>
      </c>
      <c r="E214" s="12" t="str">
        <f>VLOOKUP(B214,Sheet3!$L$1:$N$50,3,0)</f>
        <v>images/icon/item/201.png</v>
      </c>
      <c r="F214" s="3">
        <v>14</v>
      </c>
      <c r="G214" s="3">
        <v>1</v>
      </c>
      <c r="H214" s="3">
        <v>1</v>
      </c>
      <c r="I214" s="3">
        <v>1000</v>
      </c>
      <c r="K214" s="7">
        <v>5</v>
      </c>
      <c r="M214" s="3">
        <f>VLOOKUP(F214,Sheet1!$A$3:$I$99,2,0)</f>
        <v>690</v>
      </c>
      <c r="N214" s="3"/>
      <c r="S214">
        <f t="shared" si="12"/>
        <v>690</v>
      </c>
      <c r="T214" s="39">
        <v>200502</v>
      </c>
      <c r="U214">
        <v>290</v>
      </c>
      <c r="V214" s="3">
        <v>120001</v>
      </c>
      <c r="W214" s="24">
        <v>18</v>
      </c>
      <c r="X214" s="3"/>
    </row>
    <row r="215" spans="1:25">
      <c r="A215" s="39">
        <v>200502</v>
      </c>
      <c r="B215" s="26" t="s">
        <v>83</v>
      </c>
      <c r="C215" s="3" t="str">
        <f t="shared" si="13"/>
        <v>气力值增加1223点</v>
      </c>
      <c r="D215" s="3">
        <v>1</v>
      </c>
      <c r="E215" s="12" t="str">
        <f>VLOOKUP(B215,Sheet3!$L$1:$N$50,3,0)</f>
        <v>images/icon/item/202.png</v>
      </c>
      <c r="F215" s="3">
        <v>20</v>
      </c>
      <c r="G215" s="3">
        <v>1</v>
      </c>
      <c r="H215" s="3">
        <v>1</v>
      </c>
      <c r="I215" s="3">
        <v>1000</v>
      </c>
      <c r="K215" s="7">
        <v>5</v>
      </c>
      <c r="M215" s="3">
        <f>VLOOKUP(F215,Sheet1!$A$3:$I$99,2,0)</f>
        <v>1223</v>
      </c>
      <c r="N215" s="3"/>
      <c r="S215">
        <f t="shared" si="12"/>
        <v>1223</v>
      </c>
      <c r="T215" s="39">
        <v>205102</v>
      </c>
      <c r="U215">
        <v>320</v>
      </c>
      <c r="V215" s="3">
        <v>120001</v>
      </c>
      <c r="W215" s="24">
        <v>22</v>
      </c>
      <c r="X215" s="3">
        <v>120002</v>
      </c>
      <c r="Y215">
        <v>1</v>
      </c>
    </row>
    <row r="216" spans="1:25">
      <c r="A216" s="39">
        <v>205102</v>
      </c>
      <c r="B216" s="26" t="s">
        <v>83</v>
      </c>
      <c r="C216" s="3" t="str">
        <f t="shared" si="13"/>
        <v>气力值增加1345点</v>
      </c>
      <c r="D216" s="3">
        <v>2</v>
      </c>
      <c r="E216" s="12" t="str">
        <f>VLOOKUP(B216,Sheet3!$L$1:$N$50,3,0)</f>
        <v>images/icon/item/202.png</v>
      </c>
      <c r="F216" s="3">
        <v>21</v>
      </c>
      <c r="G216" s="3">
        <v>1</v>
      </c>
      <c r="H216" s="3">
        <v>1</v>
      </c>
      <c r="I216" s="3">
        <v>1000</v>
      </c>
      <c r="K216" s="7">
        <v>5</v>
      </c>
      <c r="M216" s="3">
        <f>VLOOKUP(F216,Sheet1!$A$3:$I$99,2,0)</f>
        <v>1345</v>
      </c>
      <c r="N216" s="3"/>
      <c r="S216">
        <f t="shared" si="12"/>
        <v>1345</v>
      </c>
      <c r="T216" s="39">
        <v>205103</v>
      </c>
      <c r="U216">
        <v>350</v>
      </c>
      <c r="V216" s="3">
        <v>120001</v>
      </c>
      <c r="W216" s="24">
        <v>26</v>
      </c>
      <c r="X216" s="3">
        <v>120002</v>
      </c>
      <c r="Y216">
        <v>2</v>
      </c>
    </row>
    <row r="217" spans="1:25">
      <c r="A217" s="39">
        <v>205103</v>
      </c>
      <c r="B217" s="26" t="s">
        <v>83</v>
      </c>
      <c r="C217" s="3" t="str">
        <f t="shared" si="13"/>
        <v>气力值增加1480点</v>
      </c>
      <c r="D217" s="3">
        <v>3</v>
      </c>
      <c r="E217" s="12" t="str">
        <f>VLOOKUP(B217,Sheet3!$L$1:$N$50,3,0)</f>
        <v>images/icon/item/202.png</v>
      </c>
      <c r="F217" s="3">
        <v>22</v>
      </c>
      <c r="G217" s="3">
        <v>1</v>
      </c>
      <c r="H217" s="3">
        <v>1</v>
      </c>
      <c r="I217" s="3">
        <v>1000</v>
      </c>
      <c r="K217" s="7">
        <v>5</v>
      </c>
      <c r="M217" s="3">
        <f>VLOOKUP(F217,Sheet1!$A$3:$I$99,2,0)</f>
        <v>1480</v>
      </c>
      <c r="N217" s="3"/>
      <c r="S217">
        <f t="shared" si="12"/>
        <v>1480</v>
      </c>
      <c r="T217" s="39">
        <v>205104</v>
      </c>
      <c r="U217">
        <v>380</v>
      </c>
      <c r="V217" s="3">
        <v>120001</v>
      </c>
      <c r="W217" s="24">
        <v>31</v>
      </c>
      <c r="X217" s="3">
        <v>120002</v>
      </c>
      <c r="Y217">
        <v>4</v>
      </c>
    </row>
    <row r="218" spans="1:25">
      <c r="A218" s="39">
        <v>205104</v>
      </c>
      <c r="B218" s="26" t="s">
        <v>83</v>
      </c>
      <c r="C218" s="3" t="str">
        <f t="shared" si="13"/>
        <v>气力值增加1628点</v>
      </c>
      <c r="D218" s="3">
        <v>4</v>
      </c>
      <c r="E218" s="12" t="str">
        <f>VLOOKUP(B218,Sheet3!$L$1:$N$50,3,0)</f>
        <v>images/icon/item/202.png</v>
      </c>
      <c r="F218" s="3">
        <v>23</v>
      </c>
      <c r="G218" s="3">
        <v>1</v>
      </c>
      <c r="H218" s="3">
        <v>1</v>
      </c>
      <c r="I218" s="3">
        <v>1000</v>
      </c>
      <c r="K218" s="7">
        <v>5</v>
      </c>
      <c r="M218" s="3">
        <f>VLOOKUP(F218,Sheet1!$A$3:$I$99,2,0)</f>
        <v>1628</v>
      </c>
      <c r="N218" s="3"/>
      <c r="S218">
        <f t="shared" si="12"/>
        <v>1628</v>
      </c>
      <c r="T218" s="39">
        <v>205105</v>
      </c>
      <c r="U218">
        <v>420</v>
      </c>
      <c r="V218" s="3">
        <v>120001</v>
      </c>
      <c r="W218" s="24">
        <v>36</v>
      </c>
      <c r="X218" s="3">
        <v>120002</v>
      </c>
      <c r="Y218">
        <v>8</v>
      </c>
    </row>
    <row r="219" spans="1:25">
      <c r="A219" s="39">
        <v>205105</v>
      </c>
      <c r="B219" s="26" t="s">
        <v>83</v>
      </c>
      <c r="C219" s="3" t="str">
        <f t="shared" si="13"/>
        <v>气力值增加1790点</v>
      </c>
      <c r="D219" s="3">
        <v>5</v>
      </c>
      <c r="E219" s="12" t="str">
        <f>VLOOKUP(B219,Sheet3!$L$1:$N$50,3,0)</f>
        <v>images/icon/item/202.png</v>
      </c>
      <c r="F219" s="3">
        <v>24</v>
      </c>
      <c r="G219" s="3">
        <v>1</v>
      </c>
      <c r="H219" s="3">
        <v>1</v>
      </c>
      <c r="I219" s="3">
        <v>1000</v>
      </c>
      <c r="K219" s="7">
        <v>5</v>
      </c>
      <c r="M219" s="3">
        <f>VLOOKUP(F219,Sheet1!$A$3:$I$99,2,0)</f>
        <v>1790</v>
      </c>
      <c r="N219" s="3"/>
      <c r="S219">
        <f t="shared" si="12"/>
        <v>1790</v>
      </c>
      <c r="T219" s="39">
        <v>205106</v>
      </c>
      <c r="U219">
        <v>460</v>
      </c>
      <c r="V219" s="3">
        <v>120001</v>
      </c>
      <c r="W219" s="24">
        <v>41</v>
      </c>
      <c r="X219" s="3">
        <v>120002</v>
      </c>
      <c r="Y219">
        <v>12</v>
      </c>
    </row>
    <row r="220" spans="1:25">
      <c r="A220" s="39">
        <v>205106</v>
      </c>
      <c r="B220" s="26" t="s">
        <v>83</v>
      </c>
      <c r="C220" s="3" t="str">
        <f t="shared" si="13"/>
        <v>气力值增加1969点</v>
      </c>
      <c r="D220" s="3">
        <v>6</v>
      </c>
      <c r="E220" s="12" t="str">
        <f>VLOOKUP(B220,Sheet3!$L$1:$N$50,3,0)</f>
        <v>images/icon/item/202.png</v>
      </c>
      <c r="F220" s="3">
        <v>25</v>
      </c>
      <c r="G220" s="3">
        <v>1</v>
      </c>
      <c r="H220" s="3">
        <v>1</v>
      </c>
      <c r="I220" s="3">
        <v>1000</v>
      </c>
      <c r="K220" s="7">
        <v>5</v>
      </c>
      <c r="M220" s="3">
        <f>VLOOKUP(F220,Sheet1!$A$3:$I$99,2,0)</f>
        <v>1969</v>
      </c>
      <c r="N220" s="3"/>
      <c r="S220">
        <f t="shared" si="12"/>
        <v>1969</v>
      </c>
      <c r="T220" s="39">
        <v>205107</v>
      </c>
      <c r="U220">
        <v>510</v>
      </c>
      <c r="V220" s="3">
        <v>120001</v>
      </c>
      <c r="W220" s="24">
        <v>47</v>
      </c>
      <c r="X220" s="3">
        <v>120002</v>
      </c>
      <c r="Y220">
        <v>18</v>
      </c>
    </row>
    <row r="221" spans="1:25">
      <c r="A221" s="39">
        <v>205107</v>
      </c>
      <c r="B221" s="26" t="s">
        <v>83</v>
      </c>
      <c r="C221" s="3" t="str">
        <f t="shared" si="13"/>
        <v>气力值增加2166点</v>
      </c>
      <c r="D221" s="3">
        <v>7</v>
      </c>
      <c r="E221" s="12" t="str">
        <f>VLOOKUP(B221,Sheet3!$L$1:$N$50,3,0)</f>
        <v>images/icon/item/202.png</v>
      </c>
      <c r="F221" s="3">
        <v>26</v>
      </c>
      <c r="G221" s="3">
        <v>1</v>
      </c>
      <c r="H221" s="3">
        <v>1</v>
      </c>
      <c r="I221" s="3">
        <v>1000</v>
      </c>
      <c r="K221" s="7">
        <v>5</v>
      </c>
      <c r="M221" s="3">
        <f>VLOOKUP(F221,Sheet1!$A$3:$I$99,2,0)</f>
        <v>2166</v>
      </c>
      <c r="N221" s="3"/>
      <c r="S221">
        <f t="shared" si="12"/>
        <v>2166</v>
      </c>
      <c r="T221" s="39">
        <v>205108</v>
      </c>
      <c r="U221">
        <v>560</v>
      </c>
      <c r="V221" s="3">
        <v>120001</v>
      </c>
      <c r="W221" s="24">
        <v>54</v>
      </c>
      <c r="X221" s="3">
        <v>120002</v>
      </c>
      <c r="Y221">
        <v>26</v>
      </c>
    </row>
    <row r="222" spans="1:25">
      <c r="A222" s="39">
        <v>205108</v>
      </c>
      <c r="B222" s="26" t="s">
        <v>83</v>
      </c>
      <c r="C222" s="3" t="str">
        <f t="shared" si="13"/>
        <v>气力值增加2383点</v>
      </c>
      <c r="D222" s="3">
        <v>8</v>
      </c>
      <c r="E222" s="12" t="str">
        <f>VLOOKUP(B222,Sheet3!$L$1:$N$50,3,0)</f>
        <v>images/icon/item/202.png</v>
      </c>
      <c r="F222" s="3">
        <v>27</v>
      </c>
      <c r="G222" s="3">
        <v>1</v>
      </c>
      <c r="H222" s="3">
        <v>1</v>
      </c>
      <c r="I222" s="3">
        <v>1000</v>
      </c>
      <c r="K222" s="7">
        <v>5</v>
      </c>
      <c r="M222" s="3">
        <f>VLOOKUP(F222,Sheet1!$A$3:$I$99,2,0)</f>
        <v>2383</v>
      </c>
      <c r="N222" s="3"/>
      <c r="S222">
        <f t="shared" si="12"/>
        <v>2383</v>
      </c>
      <c r="T222" s="39">
        <v>205109</v>
      </c>
      <c r="U222">
        <v>620</v>
      </c>
      <c r="V222" s="3">
        <v>120001</v>
      </c>
      <c r="W222" s="24">
        <v>61</v>
      </c>
      <c r="X222" s="3">
        <v>120002</v>
      </c>
      <c r="Y222">
        <v>35</v>
      </c>
    </row>
    <row r="223" spans="1:25">
      <c r="A223" s="39">
        <v>205109</v>
      </c>
      <c r="B223" s="26" t="s">
        <v>83</v>
      </c>
      <c r="C223" s="3" t="str">
        <f t="shared" si="13"/>
        <v>气力值增加2621点</v>
      </c>
      <c r="D223" s="3">
        <v>9</v>
      </c>
      <c r="E223" s="12" t="str">
        <f>VLOOKUP(B223,Sheet3!$L$1:$N$50,3,0)</f>
        <v>images/icon/item/202.png</v>
      </c>
      <c r="F223" s="3">
        <v>28</v>
      </c>
      <c r="G223" s="3">
        <v>1</v>
      </c>
      <c r="H223" s="3">
        <v>1</v>
      </c>
      <c r="I223" s="3">
        <v>1000</v>
      </c>
      <c r="K223" s="7">
        <v>5</v>
      </c>
      <c r="M223" s="3">
        <f>VLOOKUP(F223,Sheet1!$A$3:$I$99,2,0)</f>
        <v>2621</v>
      </c>
      <c r="N223" s="3"/>
      <c r="S223">
        <f t="shared" si="12"/>
        <v>2621</v>
      </c>
      <c r="T223" s="39">
        <v>205110</v>
      </c>
      <c r="U223">
        <v>680</v>
      </c>
      <c r="V223" s="3">
        <v>120001</v>
      </c>
      <c r="W223" s="24">
        <v>69</v>
      </c>
      <c r="X223" s="3">
        <v>120002</v>
      </c>
      <c r="Y223">
        <v>45</v>
      </c>
    </row>
    <row r="224" spans="1:25">
      <c r="A224" s="39">
        <v>205110</v>
      </c>
      <c r="B224" s="26" t="s">
        <v>83</v>
      </c>
      <c r="C224" s="3" t="str">
        <f t="shared" si="13"/>
        <v>气力值增加2884点</v>
      </c>
      <c r="D224" s="3">
        <v>10</v>
      </c>
      <c r="E224" s="12" t="str">
        <f>VLOOKUP(B224,Sheet3!$L$1:$N$50,3,0)</f>
        <v>images/icon/item/202.png</v>
      </c>
      <c r="F224" s="3">
        <v>29</v>
      </c>
      <c r="G224" s="3">
        <v>1</v>
      </c>
      <c r="H224" s="3">
        <v>1</v>
      </c>
      <c r="I224" s="3">
        <v>1000</v>
      </c>
      <c r="K224" s="7">
        <v>5</v>
      </c>
      <c r="M224" s="3">
        <f>VLOOKUP(F224,Sheet1!$A$3:$I$99,2,0)</f>
        <v>2884</v>
      </c>
      <c r="N224" s="3"/>
      <c r="S224">
        <f t="shared" si="12"/>
        <v>2884</v>
      </c>
      <c r="T224" s="40">
        <v>200503</v>
      </c>
      <c r="U224">
        <v>750</v>
      </c>
      <c r="V224" s="3">
        <v>120001</v>
      </c>
      <c r="W224" s="24">
        <v>78</v>
      </c>
      <c r="X224" s="3">
        <v>120002</v>
      </c>
      <c r="Y224">
        <v>58</v>
      </c>
    </row>
    <row r="225" spans="1:29">
      <c r="A225" s="40">
        <v>200503</v>
      </c>
      <c r="B225" s="27" t="s">
        <v>85</v>
      </c>
      <c r="C225" s="3" t="str">
        <f t="shared" si="13"/>
        <v>气力值增加8228点</v>
      </c>
      <c r="D225" s="3">
        <v>1</v>
      </c>
      <c r="E225" s="12" t="str">
        <f>VLOOKUP(B225,Sheet3!$L$1:$N$50,3,0)</f>
        <v>images/icon/item/203.png</v>
      </c>
      <c r="F225" s="3">
        <v>40</v>
      </c>
      <c r="G225" s="3">
        <v>1</v>
      </c>
      <c r="H225" s="3">
        <v>1</v>
      </c>
      <c r="I225" s="3">
        <v>1000</v>
      </c>
      <c r="K225" s="7">
        <v>5</v>
      </c>
      <c r="M225" s="3">
        <f>VLOOKUP(F225,Sheet1!$A$3:$I$99,2,0)</f>
        <v>8228</v>
      </c>
      <c r="N225" s="3"/>
      <c r="S225">
        <f t="shared" si="12"/>
        <v>8228</v>
      </c>
      <c r="T225" s="39">
        <v>205202</v>
      </c>
      <c r="U225">
        <v>830</v>
      </c>
      <c r="V225" s="3">
        <v>120001</v>
      </c>
      <c r="W225" s="24">
        <v>87</v>
      </c>
      <c r="X225" s="3">
        <v>120002</v>
      </c>
      <c r="Y225">
        <v>72</v>
      </c>
      <c r="Z225" s="3">
        <v>120003</v>
      </c>
      <c r="AA225">
        <v>1</v>
      </c>
    </row>
    <row r="226" spans="1:29">
      <c r="A226" s="39">
        <v>205202</v>
      </c>
      <c r="B226" s="27" t="s">
        <v>85</v>
      </c>
      <c r="C226" s="3" t="str">
        <f t="shared" si="13"/>
        <v>气力值增加9051点</v>
      </c>
      <c r="D226" s="3">
        <v>2</v>
      </c>
      <c r="E226" s="12" t="str">
        <f>VLOOKUP(B226,Sheet3!$L$1:$N$50,3,0)</f>
        <v>images/icon/item/203.png</v>
      </c>
      <c r="F226" s="3">
        <v>41</v>
      </c>
      <c r="G226" s="3">
        <v>1</v>
      </c>
      <c r="H226" s="3">
        <v>1</v>
      </c>
      <c r="I226" s="3">
        <v>1000</v>
      </c>
      <c r="K226" s="7">
        <v>5</v>
      </c>
      <c r="M226" s="3">
        <f>VLOOKUP(F226,Sheet1!$A$3:$I$99,2,0)</f>
        <v>9051</v>
      </c>
      <c r="N226" s="3"/>
      <c r="S226">
        <f t="shared" si="12"/>
        <v>9051</v>
      </c>
      <c r="T226" s="39">
        <v>205203</v>
      </c>
      <c r="U226">
        <v>920</v>
      </c>
      <c r="V226" s="3">
        <v>120001</v>
      </c>
      <c r="W226" s="24">
        <v>97</v>
      </c>
      <c r="X226" s="3">
        <v>120002</v>
      </c>
      <c r="Y226">
        <v>88</v>
      </c>
      <c r="Z226" s="3">
        <v>120003</v>
      </c>
      <c r="AA226">
        <v>3</v>
      </c>
    </row>
    <row r="227" spans="1:29">
      <c r="A227" s="39">
        <v>205203</v>
      </c>
      <c r="B227" s="27" t="s">
        <v>85</v>
      </c>
      <c r="C227" s="3" t="str">
        <f t="shared" si="13"/>
        <v>气力值增加9957点</v>
      </c>
      <c r="D227" s="3">
        <v>3</v>
      </c>
      <c r="E227" s="12" t="str">
        <f>VLOOKUP(B227,Sheet3!$L$1:$N$50,3,0)</f>
        <v>images/icon/item/203.png</v>
      </c>
      <c r="F227" s="3">
        <v>42</v>
      </c>
      <c r="G227" s="3">
        <v>1</v>
      </c>
      <c r="H227" s="3">
        <v>1</v>
      </c>
      <c r="I227" s="3">
        <v>1000</v>
      </c>
      <c r="K227" s="7">
        <v>5</v>
      </c>
      <c r="M227" s="3">
        <f>VLOOKUP(F227,Sheet1!$A$3:$I$99,2,0)</f>
        <v>9957</v>
      </c>
      <c r="N227" s="3"/>
      <c r="S227">
        <f t="shared" si="12"/>
        <v>9957</v>
      </c>
      <c r="T227" s="39">
        <v>205204</v>
      </c>
      <c r="U227">
        <v>1020</v>
      </c>
      <c r="V227" s="3">
        <v>120001</v>
      </c>
      <c r="W227" s="24">
        <v>108</v>
      </c>
      <c r="X227" s="3">
        <v>120002</v>
      </c>
      <c r="Y227">
        <v>106</v>
      </c>
      <c r="Z227" s="3">
        <v>120003</v>
      </c>
      <c r="AA227">
        <v>10</v>
      </c>
    </row>
    <row r="228" spans="1:29">
      <c r="A228" s="39">
        <v>205204</v>
      </c>
      <c r="B228" s="27" t="s">
        <v>85</v>
      </c>
      <c r="C228" s="3" t="str">
        <f t="shared" si="13"/>
        <v>气力值增加10952点</v>
      </c>
      <c r="D228" s="3">
        <v>4</v>
      </c>
      <c r="E228" s="12" t="str">
        <f>VLOOKUP(B228,Sheet3!$L$1:$N$50,3,0)</f>
        <v>images/icon/item/203.png</v>
      </c>
      <c r="F228" s="3">
        <v>43</v>
      </c>
      <c r="G228" s="3">
        <v>1</v>
      </c>
      <c r="H228" s="3">
        <v>1</v>
      </c>
      <c r="I228" s="3">
        <v>1000</v>
      </c>
      <c r="K228" s="7">
        <v>5</v>
      </c>
      <c r="M228" s="3">
        <f>VLOOKUP(F228,Sheet1!$A$3:$I$99,2,0)</f>
        <v>10952</v>
      </c>
      <c r="N228" s="3"/>
      <c r="S228">
        <f t="shared" si="12"/>
        <v>10952</v>
      </c>
      <c r="T228" s="39">
        <v>205205</v>
      </c>
      <c r="U228">
        <v>1130</v>
      </c>
      <c r="V228" s="3">
        <v>120001</v>
      </c>
      <c r="W228" s="24">
        <v>119</v>
      </c>
      <c r="X228" s="3">
        <v>120002</v>
      </c>
      <c r="Y228">
        <v>126</v>
      </c>
      <c r="Z228" s="3">
        <v>120003</v>
      </c>
      <c r="AA228">
        <v>22</v>
      </c>
    </row>
    <row r="229" spans="1:29">
      <c r="A229" s="39">
        <v>205205</v>
      </c>
      <c r="B229" s="27" t="s">
        <v>85</v>
      </c>
      <c r="C229" s="3" t="str">
        <f t="shared" si="13"/>
        <v>气力值增加12048点</v>
      </c>
      <c r="D229" s="3">
        <v>5</v>
      </c>
      <c r="E229" s="12" t="str">
        <f>VLOOKUP(B229,Sheet3!$L$1:$N$50,3,0)</f>
        <v>images/icon/item/203.png</v>
      </c>
      <c r="F229" s="3">
        <v>44</v>
      </c>
      <c r="G229" s="3">
        <v>1</v>
      </c>
      <c r="H229" s="3">
        <v>1</v>
      </c>
      <c r="I229" s="3">
        <v>1000</v>
      </c>
      <c r="K229" s="7">
        <v>5</v>
      </c>
      <c r="M229" s="3">
        <f>VLOOKUP(F229,Sheet1!$A$3:$I$99,2,0)</f>
        <v>12048</v>
      </c>
      <c r="N229" s="3"/>
      <c r="S229">
        <f t="shared" si="12"/>
        <v>12048</v>
      </c>
      <c r="T229" s="39">
        <v>205206</v>
      </c>
      <c r="U229">
        <v>1250</v>
      </c>
      <c r="V229" s="3">
        <v>120001</v>
      </c>
      <c r="W229" s="24">
        <v>132</v>
      </c>
      <c r="X229" s="3">
        <v>120002</v>
      </c>
      <c r="Y229">
        <v>148</v>
      </c>
      <c r="Z229" s="3">
        <v>120003</v>
      </c>
      <c r="AA229">
        <v>40</v>
      </c>
    </row>
    <row r="230" spans="1:29">
      <c r="A230" s="39">
        <v>205206</v>
      </c>
      <c r="B230" s="27" t="s">
        <v>85</v>
      </c>
      <c r="C230" s="3" t="str">
        <f t="shared" si="13"/>
        <v>气力值增加13252点</v>
      </c>
      <c r="D230" s="3">
        <v>6</v>
      </c>
      <c r="E230" s="12" t="str">
        <f>VLOOKUP(B230,Sheet3!$L$1:$N$50,3,0)</f>
        <v>images/icon/item/203.png</v>
      </c>
      <c r="F230" s="3">
        <v>45</v>
      </c>
      <c r="G230" s="3">
        <v>1</v>
      </c>
      <c r="H230" s="3">
        <v>1</v>
      </c>
      <c r="I230" s="3">
        <v>1000</v>
      </c>
      <c r="K230" s="7">
        <v>5</v>
      </c>
      <c r="M230" s="3">
        <f>VLOOKUP(F230,Sheet1!$A$3:$I$99,2,0)</f>
        <v>13252</v>
      </c>
      <c r="N230" s="3"/>
      <c r="S230">
        <f t="shared" si="12"/>
        <v>13252</v>
      </c>
      <c r="T230" s="39">
        <v>205207</v>
      </c>
      <c r="U230">
        <v>1380</v>
      </c>
      <c r="V230" s="3">
        <v>120001</v>
      </c>
      <c r="W230" s="24">
        <v>145</v>
      </c>
      <c r="X230" s="3">
        <v>120002</v>
      </c>
      <c r="Y230">
        <v>173</v>
      </c>
      <c r="Z230" s="3">
        <v>120003</v>
      </c>
      <c r="AA230">
        <v>64</v>
      </c>
    </row>
    <row r="231" spans="1:29">
      <c r="A231" s="39">
        <v>205207</v>
      </c>
      <c r="B231" s="27" t="s">
        <v>85</v>
      </c>
      <c r="C231" s="3" t="str">
        <f t="shared" si="13"/>
        <v>气力值增加14578点</v>
      </c>
      <c r="D231" s="3">
        <v>7</v>
      </c>
      <c r="E231" s="12" t="str">
        <f>VLOOKUP(B231,Sheet3!$L$1:$N$50,3,0)</f>
        <v>images/icon/item/203.png</v>
      </c>
      <c r="F231" s="3">
        <v>46</v>
      </c>
      <c r="G231" s="3">
        <v>1</v>
      </c>
      <c r="H231" s="3">
        <v>1</v>
      </c>
      <c r="I231" s="3">
        <v>1000</v>
      </c>
      <c r="K231" s="7">
        <v>5</v>
      </c>
      <c r="M231" s="3">
        <f>VLOOKUP(F231,Sheet1!$A$3:$I$99,2,0)</f>
        <v>14578</v>
      </c>
      <c r="N231" s="3"/>
      <c r="S231">
        <f t="shared" si="12"/>
        <v>14578</v>
      </c>
      <c r="T231" s="39">
        <v>205208</v>
      </c>
      <c r="U231">
        <v>1530</v>
      </c>
      <c r="V231" s="3">
        <v>120001</v>
      </c>
      <c r="W231" s="24">
        <v>159</v>
      </c>
      <c r="X231" s="3">
        <v>120002</v>
      </c>
      <c r="Y231">
        <v>186</v>
      </c>
      <c r="Z231" s="3">
        <v>120003</v>
      </c>
      <c r="AA231">
        <v>96</v>
      </c>
    </row>
    <row r="232" spans="1:29">
      <c r="A232" s="39">
        <v>205208</v>
      </c>
      <c r="B232" s="27" t="s">
        <v>85</v>
      </c>
      <c r="C232" s="3" t="str">
        <f t="shared" si="13"/>
        <v>气力值增加16035点</v>
      </c>
      <c r="D232" s="3">
        <v>8</v>
      </c>
      <c r="E232" s="12" t="str">
        <f>VLOOKUP(B232,Sheet3!$L$1:$N$50,3,0)</f>
        <v>images/icon/item/203.png</v>
      </c>
      <c r="F232" s="3">
        <v>47</v>
      </c>
      <c r="G232" s="3">
        <v>1</v>
      </c>
      <c r="H232" s="3">
        <v>1</v>
      </c>
      <c r="I232" s="3">
        <v>1000</v>
      </c>
      <c r="K232" s="7">
        <v>5</v>
      </c>
      <c r="M232" s="3">
        <f>VLOOKUP(F232,Sheet1!$A$3:$I$99,2,0)</f>
        <v>16035</v>
      </c>
      <c r="N232" s="3"/>
      <c r="S232">
        <f t="shared" ref="S232:S284" si="14">L232+M232+N232+O232+P232+Q232</f>
        <v>16035</v>
      </c>
      <c r="T232" s="39">
        <v>205209</v>
      </c>
      <c r="U232">
        <v>1690</v>
      </c>
      <c r="V232" s="3">
        <v>120001</v>
      </c>
      <c r="W232" s="24">
        <v>175</v>
      </c>
      <c r="X232" s="3">
        <v>120002</v>
      </c>
      <c r="Y232">
        <v>200</v>
      </c>
      <c r="Z232" s="3">
        <v>120003</v>
      </c>
      <c r="AA232">
        <v>106</v>
      </c>
    </row>
    <row r="233" spans="1:29">
      <c r="A233" s="39">
        <v>205209</v>
      </c>
      <c r="B233" s="27" t="s">
        <v>85</v>
      </c>
      <c r="C233" s="3" t="str">
        <f t="shared" si="13"/>
        <v>气力值增加17639点</v>
      </c>
      <c r="D233" s="3">
        <v>9</v>
      </c>
      <c r="E233" s="12" t="str">
        <f>VLOOKUP(B233,Sheet3!$L$1:$N$50,3,0)</f>
        <v>images/icon/item/203.png</v>
      </c>
      <c r="F233" s="3">
        <v>48</v>
      </c>
      <c r="G233" s="3">
        <v>1</v>
      </c>
      <c r="H233" s="3">
        <v>1</v>
      </c>
      <c r="I233" s="3">
        <v>1000</v>
      </c>
      <c r="K233" s="7">
        <v>5</v>
      </c>
      <c r="M233" s="3">
        <f>VLOOKUP(F233,Sheet1!$A$3:$I$99,2,0)</f>
        <v>17639</v>
      </c>
      <c r="N233" s="3"/>
      <c r="S233">
        <f t="shared" si="14"/>
        <v>17639</v>
      </c>
      <c r="T233" s="39">
        <v>205210</v>
      </c>
      <c r="U233">
        <v>1870</v>
      </c>
      <c r="V233" s="3">
        <v>120001</v>
      </c>
      <c r="W233" s="24">
        <v>191</v>
      </c>
      <c r="X233" s="3">
        <v>120002</v>
      </c>
      <c r="Y233">
        <v>215</v>
      </c>
      <c r="Z233" s="3">
        <v>120003</v>
      </c>
      <c r="AA233">
        <v>115</v>
      </c>
    </row>
    <row r="234" spans="1:29" ht="14.25">
      <c r="A234" s="39">
        <v>205210</v>
      </c>
      <c r="B234" s="27" t="s">
        <v>85</v>
      </c>
      <c r="C234" s="3" t="str">
        <f t="shared" si="13"/>
        <v>气力值增加19403点</v>
      </c>
      <c r="D234" s="3">
        <v>10</v>
      </c>
      <c r="E234" s="12" t="str">
        <f>VLOOKUP(B234,Sheet3!$L$1:$N$50,3,0)</f>
        <v>images/icon/item/203.png</v>
      </c>
      <c r="F234" s="3">
        <v>49</v>
      </c>
      <c r="G234" s="3">
        <v>1</v>
      </c>
      <c r="H234" s="3">
        <v>1</v>
      </c>
      <c r="I234" s="3">
        <v>1000</v>
      </c>
      <c r="K234" s="7">
        <v>5</v>
      </c>
      <c r="M234" s="3">
        <f>VLOOKUP(F234,Sheet1!$A$3:$I$99,2,0)</f>
        <v>19403</v>
      </c>
      <c r="N234" s="3"/>
      <c r="S234">
        <f t="shared" si="14"/>
        <v>19403</v>
      </c>
      <c r="T234" s="38">
        <v>200504</v>
      </c>
      <c r="U234">
        <v>2070</v>
      </c>
      <c r="V234" s="3">
        <v>120001</v>
      </c>
      <c r="W234" s="24">
        <v>208</v>
      </c>
      <c r="X234" s="3">
        <v>120002</v>
      </c>
      <c r="Y234">
        <v>230</v>
      </c>
      <c r="Z234" s="3">
        <v>120003</v>
      </c>
      <c r="AA234">
        <v>126</v>
      </c>
    </row>
    <row r="235" spans="1:29" ht="14.25">
      <c r="A235" s="38">
        <v>200504</v>
      </c>
      <c r="B235" s="29" t="s">
        <v>87</v>
      </c>
      <c r="C235" s="3" t="str">
        <f t="shared" si="13"/>
        <v>气力值增加33186点</v>
      </c>
      <c r="D235" s="3">
        <v>1</v>
      </c>
      <c r="E235" s="12" t="str">
        <f>VLOOKUP(B235,Sheet3!$L$1:$N$50,3,0)</f>
        <v>images/icon/item/204.png</v>
      </c>
      <c r="F235" s="3">
        <v>60</v>
      </c>
      <c r="G235" s="3">
        <v>1</v>
      </c>
      <c r="H235" s="3">
        <v>1</v>
      </c>
      <c r="I235" s="3">
        <v>1000</v>
      </c>
      <c r="K235" s="7">
        <v>5</v>
      </c>
      <c r="M235" s="3">
        <f>VLOOKUP(F235,Sheet1!$A$3:$I$99,2,0)</f>
        <v>33186</v>
      </c>
      <c r="N235" s="3"/>
      <c r="S235">
        <f t="shared" si="14"/>
        <v>33186</v>
      </c>
      <c r="T235" s="39">
        <v>205302</v>
      </c>
      <c r="U235">
        <v>2290</v>
      </c>
      <c r="V235" s="3">
        <v>120001</v>
      </c>
      <c r="W235" s="24">
        <v>227</v>
      </c>
      <c r="X235" s="3">
        <v>120002</v>
      </c>
      <c r="Y235">
        <v>263</v>
      </c>
      <c r="Z235" s="3">
        <v>120003</v>
      </c>
      <c r="AA235">
        <v>136</v>
      </c>
      <c r="AB235" s="3">
        <v>120004</v>
      </c>
      <c r="AC235">
        <v>1</v>
      </c>
    </row>
    <row r="236" spans="1:29">
      <c r="A236" s="39">
        <v>205302</v>
      </c>
      <c r="B236" s="29" t="s">
        <v>87</v>
      </c>
      <c r="C236" s="3" t="str">
        <f t="shared" si="13"/>
        <v>气力值增加34845点</v>
      </c>
      <c r="D236" s="3">
        <v>2</v>
      </c>
      <c r="E236" s="12" t="str">
        <f>VLOOKUP(B236,Sheet3!$L$1:$N$50,3,0)</f>
        <v>images/icon/item/204.png</v>
      </c>
      <c r="F236" s="3">
        <v>61</v>
      </c>
      <c r="G236" s="3">
        <v>1</v>
      </c>
      <c r="H236" s="3">
        <v>1</v>
      </c>
      <c r="I236" s="3">
        <v>1000</v>
      </c>
      <c r="K236" s="7">
        <v>5</v>
      </c>
      <c r="M236" s="3">
        <f>VLOOKUP(F236,Sheet1!$A$3:$I$99,2,0)</f>
        <v>34845</v>
      </c>
      <c r="N236" s="3"/>
      <c r="S236">
        <f t="shared" si="14"/>
        <v>34845</v>
      </c>
      <c r="T236" s="39">
        <v>205303</v>
      </c>
      <c r="U236">
        <v>2540</v>
      </c>
      <c r="V236" s="3">
        <v>120001</v>
      </c>
      <c r="W236" s="24">
        <v>246</v>
      </c>
      <c r="X236" s="3">
        <v>120002</v>
      </c>
      <c r="Y236">
        <v>280</v>
      </c>
      <c r="Z236" s="3">
        <v>120003</v>
      </c>
      <c r="AA236">
        <v>148</v>
      </c>
      <c r="AB236" s="3">
        <v>120004</v>
      </c>
      <c r="AC236">
        <v>2</v>
      </c>
    </row>
    <row r="237" spans="1:29">
      <c r="A237" s="39">
        <v>205303</v>
      </c>
      <c r="B237" s="29" t="s">
        <v>87</v>
      </c>
      <c r="C237" s="3" t="str">
        <f t="shared" si="13"/>
        <v>气力值增加36588点</v>
      </c>
      <c r="D237" s="3">
        <v>3</v>
      </c>
      <c r="E237" s="12" t="str">
        <f>VLOOKUP(B237,Sheet3!$L$1:$N$50,3,0)</f>
        <v>images/icon/item/204.png</v>
      </c>
      <c r="F237" s="3">
        <v>62</v>
      </c>
      <c r="G237" s="3">
        <v>1</v>
      </c>
      <c r="H237" s="3">
        <v>1</v>
      </c>
      <c r="I237" s="3">
        <v>1000</v>
      </c>
      <c r="K237" s="7">
        <v>5</v>
      </c>
      <c r="M237" s="3">
        <f>VLOOKUP(F237,Sheet1!$A$3:$I$99,2,0)</f>
        <v>36588</v>
      </c>
      <c r="N237" s="3"/>
      <c r="S237">
        <f t="shared" si="14"/>
        <v>36588</v>
      </c>
      <c r="T237" s="39">
        <v>205304</v>
      </c>
      <c r="U237">
        <v>2810</v>
      </c>
      <c r="V237" s="3">
        <v>120001</v>
      </c>
      <c r="W237" s="24">
        <v>267</v>
      </c>
      <c r="X237" s="3">
        <v>120002</v>
      </c>
      <c r="Y237">
        <v>298</v>
      </c>
      <c r="Z237" s="3">
        <v>120003</v>
      </c>
      <c r="AA237">
        <v>160</v>
      </c>
      <c r="AB237" s="3">
        <v>120004</v>
      </c>
      <c r="AC237">
        <v>3</v>
      </c>
    </row>
    <row r="238" spans="1:29">
      <c r="A238" s="39">
        <v>205304</v>
      </c>
      <c r="B238" s="29" t="s">
        <v>87</v>
      </c>
      <c r="C238" s="3" t="str">
        <f t="shared" si="13"/>
        <v>气力值增加38417点</v>
      </c>
      <c r="D238" s="3">
        <v>4</v>
      </c>
      <c r="E238" s="12" t="str">
        <f>VLOOKUP(B238,Sheet3!$L$1:$N$50,3,0)</f>
        <v>images/icon/item/204.png</v>
      </c>
      <c r="F238" s="3">
        <v>63</v>
      </c>
      <c r="G238" s="3">
        <v>1</v>
      </c>
      <c r="H238" s="3">
        <v>1</v>
      </c>
      <c r="I238" s="3">
        <v>1000</v>
      </c>
      <c r="K238" s="7">
        <v>5</v>
      </c>
      <c r="M238" s="3">
        <f>VLOOKUP(F238,Sheet1!$A$3:$I$99,2,0)</f>
        <v>38417</v>
      </c>
      <c r="N238" s="3"/>
      <c r="S238">
        <f t="shared" si="14"/>
        <v>38417</v>
      </c>
      <c r="T238" s="39">
        <v>205305</v>
      </c>
      <c r="U238">
        <v>3110</v>
      </c>
      <c r="V238" s="3">
        <v>120001</v>
      </c>
      <c r="W238" s="24">
        <v>290</v>
      </c>
      <c r="X238" s="3">
        <v>120002</v>
      </c>
      <c r="Y238">
        <v>318</v>
      </c>
      <c r="Z238" s="3">
        <v>120003</v>
      </c>
      <c r="AA238">
        <v>175</v>
      </c>
      <c r="AB238" s="3">
        <v>120004</v>
      </c>
      <c r="AC238">
        <v>4</v>
      </c>
    </row>
    <row r="239" spans="1:29">
      <c r="A239" s="39">
        <v>205305</v>
      </c>
      <c r="B239" s="29" t="s">
        <v>87</v>
      </c>
      <c r="C239" s="3" t="str">
        <f t="shared" si="13"/>
        <v>气力值增加40338点</v>
      </c>
      <c r="D239" s="3">
        <v>5</v>
      </c>
      <c r="E239" s="12" t="str">
        <f>VLOOKUP(B239,Sheet3!$L$1:$N$50,3,0)</f>
        <v>images/icon/item/204.png</v>
      </c>
      <c r="F239" s="3">
        <v>64</v>
      </c>
      <c r="G239" s="3">
        <v>1</v>
      </c>
      <c r="H239" s="3">
        <v>1</v>
      </c>
      <c r="I239" s="3">
        <v>1000</v>
      </c>
      <c r="K239" s="7">
        <v>5</v>
      </c>
      <c r="M239" s="3">
        <f>VLOOKUP(F239,Sheet1!$A$3:$I$99,2,0)</f>
        <v>40338</v>
      </c>
      <c r="N239" s="3"/>
      <c r="S239">
        <f t="shared" si="14"/>
        <v>40338</v>
      </c>
      <c r="T239" s="39">
        <v>205306</v>
      </c>
      <c r="U239">
        <v>3450</v>
      </c>
      <c r="V239" s="3">
        <v>120001</v>
      </c>
      <c r="W239" s="24">
        <v>313</v>
      </c>
      <c r="X239" s="3">
        <v>120002</v>
      </c>
      <c r="Y239">
        <v>338</v>
      </c>
      <c r="Z239" s="3">
        <v>120003</v>
      </c>
      <c r="AA239">
        <v>185</v>
      </c>
      <c r="AB239" s="3">
        <v>120004</v>
      </c>
      <c r="AC239">
        <v>5</v>
      </c>
    </row>
    <row r="240" spans="1:29">
      <c r="A240" s="39">
        <v>205306</v>
      </c>
      <c r="B240" s="29" t="s">
        <v>87</v>
      </c>
      <c r="C240" s="3" t="str">
        <f t="shared" si="13"/>
        <v>气力值增加42355点</v>
      </c>
      <c r="D240" s="3">
        <v>6</v>
      </c>
      <c r="E240" s="12" t="str">
        <f>VLOOKUP(B240,Sheet3!$L$1:$N$50,3,0)</f>
        <v>images/icon/item/204.png</v>
      </c>
      <c r="F240" s="3">
        <v>65</v>
      </c>
      <c r="G240" s="3">
        <v>1</v>
      </c>
      <c r="H240" s="3">
        <v>1</v>
      </c>
      <c r="I240" s="3">
        <v>1000</v>
      </c>
      <c r="K240" s="7">
        <v>5</v>
      </c>
      <c r="M240" s="3">
        <f>VLOOKUP(F240,Sheet1!$A$3:$I$99,2,0)</f>
        <v>42355</v>
      </c>
      <c r="N240" s="3"/>
      <c r="S240">
        <f t="shared" si="14"/>
        <v>42355</v>
      </c>
      <c r="T240" s="39">
        <v>205307</v>
      </c>
      <c r="U240">
        <v>3820</v>
      </c>
      <c r="V240" s="3">
        <v>120001</v>
      </c>
      <c r="W240" s="24">
        <v>338</v>
      </c>
      <c r="X240" s="3">
        <v>120002</v>
      </c>
      <c r="Y240">
        <v>358</v>
      </c>
      <c r="Z240" s="3">
        <v>120003</v>
      </c>
      <c r="AA240">
        <v>196</v>
      </c>
      <c r="AB240" s="3">
        <v>120004</v>
      </c>
      <c r="AC240">
        <v>6</v>
      </c>
    </row>
    <row r="241" spans="1:29">
      <c r="A241" s="39">
        <v>205307</v>
      </c>
      <c r="B241" s="29" t="s">
        <v>87</v>
      </c>
      <c r="C241" s="3" t="str">
        <f t="shared" si="13"/>
        <v>气力值增加44473点</v>
      </c>
      <c r="D241" s="3">
        <v>7</v>
      </c>
      <c r="E241" s="12" t="str">
        <f>VLOOKUP(B241,Sheet3!$L$1:$N$50,3,0)</f>
        <v>images/icon/item/204.png</v>
      </c>
      <c r="F241" s="3">
        <v>66</v>
      </c>
      <c r="G241" s="3">
        <v>1</v>
      </c>
      <c r="H241" s="3">
        <v>1</v>
      </c>
      <c r="I241" s="3">
        <v>1000</v>
      </c>
      <c r="K241" s="7">
        <v>5</v>
      </c>
      <c r="M241" s="3">
        <f>VLOOKUP(F241,Sheet1!$A$3:$I$99,2,0)</f>
        <v>44473</v>
      </c>
      <c r="N241" s="3"/>
      <c r="S241">
        <f t="shared" si="14"/>
        <v>44473</v>
      </c>
      <c r="T241" s="39">
        <v>205308</v>
      </c>
      <c r="U241">
        <v>4240</v>
      </c>
      <c r="V241" s="3">
        <v>120001</v>
      </c>
      <c r="W241" s="24">
        <v>365</v>
      </c>
      <c r="X241" s="3">
        <v>120002</v>
      </c>
      <c r="Y241">
        <v>380</v>
      </c>
      <c r="Z241" s="3">
        <v>120003</v>
      </c>
      <c r="AA241">
        <v>208</v>
      </c>
      <c r="AB241" s="3">
        <v>120004</v>
      </c>
      <c r="AC241">
        <v>8</v>
      </c>
    </row>
    <row r="242" spans="1:29">
      <c r="A242" s="39">
        <v>205308</v>
      </c>
      <c r="B242" s="29" t="s">
        <v>87</v>
      </c>
      <c r="C242" s="3" t="str">
        <f t="shared" si="13"/>
        <v>气力值增加46696点</v>
      </c>
      <c r="D242" s="3">
        <v>8</v>
      </c>
      <c r="E242" s="12" t="str">
        <f>VLOOKUP(B242,Sheet3!$L$1:$N$50,3,0)</f>
        <v>images/icon/item/204.png</v>
      </c>
      <c r="F242" s="3">
        <v>67</v>
      </c>
      <c r="G242" s="3">
        <v>1</v>
      </c>
      <c r="H242" s="3">
        <v>1</v>
      </c>
      <c r="I242" s="3">
        <v>1000</v>
      </c>
      <c r="K242" s="7">
        <v>5</v>
      </c>
      <c r="M242" s="3">
        <f>VLOOKUP(F242,Sheet1!$A$3:$I$99,2,0)</f>
        <v>46696</v>
      </c>
      <c r="N242" s="3"/>
      <c r="S242">
        <f t="shared" si="14"/>
        <v>46696</v>
      </c>
      <c r="T242" s="39">
        <v>205309</v>
      </c>
      <c r="U242">
        <v>4700</v>
      </c>
      <c r="V242" s="3">
        <v>120001</v>
      </c>
      <c r="W242" s="24">
        <v>393</v>
      </c>
      <c r="X242" s="3">
        <v>120002</v>
      </c>
      <c r="Y242">
        <v>403</v>
      </c>
      <c r="Z242" s="3">
        <v>120003</v>
      </c>
      <c r="AA242">
        <v>220</v>
      </c>
      <c r="AB242" s="3">
        <v>120004</v>
      </c>
      <c r="AC242">
        <v>9</v>
      </c>
    </row>
    <row r="243" spans="1:29">
      <c r="A243" s="39">
        <v>205309</v>
      </c>
      <c r="B243" s="29" t="s">
        <v>87</v>
      </c>
      <c r="C243" s="3" t="str">
        <f t="shared" si="13"/>
        <v>气力值增加49031点</v>
      </c>
      <c r="D243" s="3">
        <v>9</v>
      </c>
      <c r="E243" s="12" t="str">
        <f>VLOOKUP(B243,Sheet3!$L$1:$N$50,3,0)</f>
        <v>images/icon/item/204.png</v>
      </c>
      <c r="F243" s="3">
        <v>68</v>
      </c>
      <c r="G243" s="3">
        <v>1</v>
      </c>
      <c r="H243" s="3">
        <v>1</v>
      </c>
      <c r="I243" s="3">
        <v>1000</v>
      </c>
      <c r="K243" s="7">
        <v>5</v>
      </c>
      <c r="M243" s="3">
        <f>VLOOKUP(F243,Sheet1!$A$3:$I$99,2,0)</f>
        <v>49031</v>
      </c>
      <c r="N243" s="3"/>
      <c r="S243">
        <f t="shared" si="14"/>
        <v>49031</v>
      </c>
      <c r="T243" s="39">
        <v>205310</v>
      </c>
      <c r="U243">
        <v>5210</v>
      </c>
      <c r="V243" s="3">
        <v>120001</v>
      </c>
      <c r="W243" s="24">
        <v>422</v>
      </c>
      <c r="X243" s="3">
        <v>120002</v>
      </c>
      <c r="Y243">
        <v>426</v>
      </c>
      <c r="Z243" s="3">
        <v>120003</v>
      </c>
      <c r="AA243">
        <v>232</v>
      </c>
      <c r="AB243" s="3">
        <v>120004</v>
      </c>
      <c r="AC243">
        <v>10</v>
      </c>
    </row>
    <row r="244" spans="1:29" s="35" customFormat="1">
      <c r="A244" s="41">
        <v>205310</v>
      </c>
      <c r="B244" s="30" t="s">
        <v>87</v>
      </c>
      <c r="C244" s="30" t="str">
        <f t="shared" si="13"/>
        <v>气力值增加51483点</v>
      </c>
      <c r="D244" s="3">
        <v>10</v>
      </c>
      <c r="E244" s="31" t="str">
        <f>VLOOKUP(B244,Sheet3!$L$1:$N$50,3,0)</f>
        <v>images/icon/item/204.png</v>
      </c>
      <c r="F244" s="30">
        <v>69</v>
      </c>
      <c r="G244" s="30">
        <v>1</v>
      </c>
      <c r="H244" s="30">
        <v>1</v>
      </c>
      <c r="I244" s="30">
        <v>1000</v>
      </c>
      <c r="J244" s="30"/>
      <c r="K244" s="32">
        <v>5</v>
      </c>
      <c r="L244" s="33"/>
      <c r="M244" s="30">
        <f>VLOOKUP(F244,Sheet1!$A$3:$I$99,2,0)</f>
        <v>51483</v>
      </c>
      <c r="N244" s="30"/>
      <c r="O244" s="33"/>
      <c r="P244" s="33"/>
      <c r="Q244" s="34"/>
      <c r="S244" s="35">
        <f t="shared" si="14"/>
        <v>51483</v>
      </c>
      <c r="T244" s="41"/>
      <c r="U244">
        <v>5780</v>
      </c>
      <c r="V244" s="30">
        <v>120001</v>
      </c>
      <c r="W244" s="24">
        <v>454</v>
      </c>
      <c r="X244" s="3">
        <v>120002</v>
      </c>
      <c r="Y244">
        <v>451</v>
      </c>
      <c r="Z244" s="3">
        <v>120003</v>
      </c>
      <c r="AA244">
        <v>244</v>
      </c>
      <c r="AB244" s="30">
        <v>120004</v>
      </c>
      <c r="AC244" s="35">
        <v>12</v>
      </c>
    </row>
    <row r="245" spans="1:29" ht="14.25">
      <c r="A245" s="44">
        <v>200601</v>
      </c>
      <c r="B245" s="3" t="s">
        <v>89</v>
      </c>
      <c r="C245" s="3" t="str">
        <f>"破甲值增加"&amp;S245&amp;"点"</f>
        <v>破甲值增加24点</v>
      </c>
      <c r="D245" s="3">
        <v>1</v>
      </c>
      <c r="E245" s="12" t="str">
        <f>VLOOKUP(B245,Sheet3!$L$1:$N$50,3,0)</f>
        <v>images/icon/item/301.png</v>
      </c>
      <c r="F245" s="3">
        <v>5</v>
      </c>
      <c r="G245" s="3">
        <v>1</v>
      </c>
      <c r="H245" s="3">
        <v>1</v>
      </c>
      <c r="I245" s="3">
        <v>1000</v>
      </c>
      <c r="K245" s="7">
        <v>6</v>
      </c>
      <c r="N245" s="3"/>
      <c r="Q245" s="20">
        <f>VLOOKUP(F245,Sheet1!$A$3:$I$999,7,0)</f>
        <v>24</v>
      </c>
      <c r="S245">
        <f t="shared" si="14"/>
        <v>24</v>
      </c>
      <c r="T245" s="39">
        <v>206002</v>
      </c>
      <c r="U245">
        <v>150</v>
      </c>
      <c r="V245" s="3">
        <v>120001</v>
      </c>
      <c r="W245" s="24">
        <v>2</v>
      </c>
      <c r="X245" s="3"/>
    </row>
    <row r="246" spans="1:29">
      <c r="A246" s="39">
        <v>206002</v>
      </c>
      <c r="B246" s="3" t="s">
        <v>89</v>
      </c>
      <c r="C246" s="3" t="str">
        <f t="shared" ref="C246:C284" si="15">"破甲值增加"&amp;S246&amp;"点"</f>
        <v>破甲值增加26点</v>
      </c>
      <c r="D246" s="3">
        <v>2</v>
      </c>
      <c r="E246" s="12" t="str">
        <f>VLOOKUP(B246,Sheet3!$L$1:$N$50,3,0)</f>
        <v>images/icon/item/301.png</v>
      </c>
      <c r="F246" s="3">
        <v>6</v>
      </c>
      <c r="G246" s="3">
        <v>1</v>
      </c>
      <c r="H246" s="3">
        <v>1</v>
      </c>
      <c r="I246" s="3">
        <v>1000</v>
      </c>
      <c r="K246" s="7">
        <v>6</v>
      </c>
      <c r="N246" s="3"/>
      <c r="Q246" s="20">
        <f>VLOOKUP(F246,Sheet1!$A$3:$I$999,7,0)</f>
        <v>26</v>
      </c>
      <c r="S246">
        <f t="shared" si="14"/>
        <v>26</v>
      </c>
      <c r="T246" s="39">
        <v>206003</v>
      </c>
      <c r="U246">
        <v>160</v>
      </c>
      <c r="V246" s="3">
        <v>120001</v>
      </c>
      <c r="W246" s="24">
        <v>3</v>
      </c>
      <c r="X246" s="3"/>
    </row>
    <row r="247" spans="1:29">
      <c r="A247" s="39">
        <v>206003</v>
      </c>
      <c r="B247" s="3" t="s">
        <v>89</v>
      </c>
      <c r="C247" s="3" t="str">
        <f t="shared" si="15"/>
        <v>破甲值增加29点</v>
      </c>
      <c r="D247" s="3">
        <v>3</v>
      </c>
      <c r="E247" s="12" t="str">
        <f>VLOOKUP(B247,Sheet3!$L$1:$N$50,3,0)</f>
        <v>images/icon/item/301.png</v>
      </c>
      <c r="F247" s="3">
        <v>7</v>
      </c>
      <c r="G247" s="3">
        <v>1</v>
      </c>
      <c r="H247" s="3">
        <v>1</v>
      </c>
      <c r="I247" s="3">
        <v>1000</v>
      </c>
      <c r="K247" s="7">
        <v>6</v>
      </c>
      <c r="N247" s="3"/>
      <c r="Q247" s="20">
        <f>VLOOKUP(F247,Sheet1!$A$3:$I$999,7,0)</f>
        <v>29</v>
      </c>
      <c r="S247">
        <f t="shared" si="14"/>
        <v>29</v>
      </c>
      <c r="T247" s="39">
        <v>206004</v>
      </c>
      <c r="U247">
        <v>170</v>
      </c>
      <c r="V247" s="3">
        <v>120001</v>
      </c>
      <c r="W247" s="24">
        <v>3</v>
      </c>
      <c r="X247" s="3"/>
    </row>
    <row r="248" spans="1:29">
      <c r="A248" s="39">
        <v>206004</v>
      </c>
      <c r="B248" s="3" t="s">
        <v>89</v>
      </c>
      <c r="C248" s="3" t="str">
        <f t="shared" si="15"/>
        <v>破甲值增加32点</v>
      </c>
      <c r="D248" s="3">
        <v>4</v>
      </c>
      <c r="E248" s="12" t="str">
        <f>VLOOKUP(B248,Sheet3!$L$1:$N$50,3,0)</f>
        <v>images/icon/item/301.png</v>
      </c>
      <c r="F248" s="3">
        <v>8</v>
      </c>
      <c r="G248" s="3">
        <v>1</v>
      </c>
      <c r="H248" s="3">
        <v>1</v>
      </c>
      <c r="I248" s="3">
        <v>1000</v>
      </c>
      <c r="K248" s="7">
        <v>6</v>
      </c>
      <c r="N248" s="3"/>
      <c r="Q248" s="20">
        <f>VLOOKUP(F248,Sheet1!$A$3:$I$999,7,0)</f>
        <v>32</v>
      </c>
      <c r="S248">
        <f t="shared" si="14"/>
        <v>32</v>
      </c>
      <c r="T248" s="39">
        <v>206005</v>
      </c>
      <c r="U248">
        <v>180</v>
      </c>
      <c r="V248" s="3">
        <v>120001</v>
      </c>
      <c r="W248" s="24">
        <v>4</v>
      </c>
      <c r="X248" s="3"/>
    </row>
    <row r="249" spans="1:29">
      <c r="A249" s="39">
        <v>206005</v>
      </c>
      <c r="B249" s="3" t="s">
        <v>89</v>
      </c>
      <c r="C249" s="3" t="str">
        <f t="shared" si="15"/>
        <v>破甲值增加35点</v>
      </c>
      <c r="D249" s="3">
        <v>5</v>
      </c>
      <c r="E249" s="12" t="str">
        <f>VLOOKUP(B249,Sheet3!$L$1:$N$50,3,0)</f>
        <v>images/icon/item/301.png</v>
      </c>
      <c r="F249" s="3">
        <v>9</v>
      </c>
      <c r="G249" s="3">
        <v>1</v>
      </c>
      <c r="H249" s="3">
        <v>1</v>
      </c>
      <c r="I249" s="3">
        <v>1000</v>
      </c>
      <c r="K249" s="7">
        <v>6</v>
      </c>
      <c r="N249" s="3"/>
      <c r="Q249" s="20">
        <f>VLOOKUP(F249,Sheet1!$A$3:$I$999,7,0)</f>
        <v>35</v>
      </c>
      <c r="S249">
        <f t="shared" si="14"/>
        <v>35</v>
      </c>
      <c r="T249" s="39">
        <v>206006</v>
      </c>
      <c r="U249">
        <v>190</v>
      </c>
      <c r="V249" s="3">
        <v>120001</v>
      </c>
      <c r="W249" s="24">
        <v>6</v>
      </c>
      <c r="X249" s="3"/>
    </row>
    <row r="250" spans="1:29">
      <c r="A250" s="39">
        <v>206006</v>
      </c>
      <c r="B250" s="3" t="s">
        <v>89</v>
      </c>
      <c r="C250" s="3" t="str">
        <f t="shared" si="15"/>
        <v>破甲值增加39点</v>
      </c>
      <c r="D250" s="3">
        <v>6</v>
      </c>
      <c r="E250" s="12" t="str">
        <f>VLOOKUP(B250,Sheet3!$L$1:$N$50,3,0)</f>
        <v>images/icon/item/301.png</v>
      </c>
      <c r="F250" s="3">
        <v>10</v>
      </c>
      <c r="G250" s="3">
        <v>1</v>
      </c>
      <c r="H250" s="3">
        <v>1</v>
      </c>
      <c r="I250" s="3">
        <v>1000</v>
      </c>
      <c r="K250" s="7">
        <v>6</v>
      </c>
      <c r="N250" s="3"/>
      <c r="Q250" s="20">
        <f>VLOOKUP(F250,Sheet1!$A$3:$I$999,7,0)</f>
        <v>39</v>
      </c>
      <c r="S250">
        <f t="shared" si="14"/>
        <v>39</v>
      </c>
      <c r="T250" s="39">
        <v>206007</v>
      </c>
      <c r="U250">
        <v>210</v>
      </c>
      <c r="V250" s="3">
        <v>120001</v>
      </c>
      <c r="W250" s="24">
        <v>8</v>
      </c>
      <c r="X250" s="3"/>
    </row>
    <row r="251" spans="1:29">
      <c r="A251" s="39">
        <v>206007</v>
      </c>
      <c r="B251" s="3" t="s">
        <v>89</v>
      </c>
      <c r="C251" s="3" t="str">
        <f t="shared" si="15"/>
        <v>破甲值增加43点</v>
      </c>
      <c r="D251" s="3">
        <v>7</v>
      </c>
      <c r="E251" s="12" t="str">
        <f>VLOOKUP(B251,Sheet3!$L$1:$N$50,3,0)</f>
        <v>images/icon/item/301.png</v>
      </c>
      <c r="F251" s="3">
        <v>11</v>
      </c>
      <c r="G251" s="3">
        <v>1</v>
      </c>
      <c r="H251" s="3">
        <v>1</v>
      </c>
      <c r="I251" s="3">
        <v>1000</v>
      </c>
      <c r="K251" s="7">
        <v>6</v>
      </c>
      <c r="N251" s="3"/>
      <c r="Q251" s="20">
        <f>VLOOKUP(F251,Sheet1!$A$3:$I$999,7,0)</f>
        <v>43</v>
      </c>
      <c r="S251">
        <f t="shared" si="14"/>
        <v>43</v>
      </c>
      <c r="T251" s="39">
        <v>206008</v>
      </c>
      <c r="U251">
        <v>230</v>
      </c>
      <c r="V251" s="3">
        <v>120001</v>
      </c>
      <c r="W251" s="24">
        <v>10</v>
      </c>
      <c r="X251" s="3"/>
    </row>
    <row r="252" spans="1:29">
      <c r="A252" s="39">
        <v>206008</v>
      </c>
      <c r="B252" s="3" t="s">
        <v>89</v>
      </c>
      <c r="C252" s="3" t="str">
        <f t="shared" si="15"/>
        <v>破甲值增加47点</v>
      </c>
      <c r="D252" s="3">
        <v>8</v>
      </c>
      <c r="E252" s="12" t="str">
        <f>VLOOKUP(B252,Sheet3!$L$1:$N$50,3,0)</f>
        <v>images/icon/item/301.png</v>
      </c>
      <c r="F252" s="3">
        <v>12</v>
      </c>
      <c r="G252" s="3">
        <v>1</v>
      </c>
      <c r="H252" s="3">
        <v>1</v>
      </c>
      <c r="I252" s="3">
        <v>1000</v>
      </c>
      <c r="K252" s="7">
        <v>6</v>
      </c>
      <c r="N252" s="3"/>
      <c r="Q252" s="20">
        <f>VLOOKUP(F252,Sheet1!$A$3:$I$999,7,0)</f>
        <v>47</v>
      </c>
      <c r="S252">
        <f t="shared" si="14"/>
        <v>47</v>
      </c>
      <c r="T252" s="39">
        <v>206009</v>
      </c>
      <c r="U252">
        <v>250</v>
      </c>
      <c r="V252" s="3">
        <v>120001</v>
      </c>
      <c r="W252" s="24">
        <v>12</v>
      </c>
      <c r="X252" s="3"/>
    </row>
    <row r="253" spans="1:29">
      <c r="A253" s="39">
        <v>206009</v>
      </c>
      <c r="B253" s="3" t="s">
        <v>89</v>
      </c>
      <c r="C253" s="3" t="str">
        <f t="shared" si="15"/>
        <v>破甲值增加52点</v>
      </c>
      <c r="D253" s="3">
        <v>9</v>
      </c>
      <c r="E253" s="12" t="str">
        <f>VLOOKUP(B253,Sheet3!$L$1:$N$50,3,0)</f>
        <v>images/icon/item/301.png</v>
      </c>
      <c r="F253" s="3">
        <v>13</v>
      </c>
      <c r="G253" s="3">
        <v>1</v>
      </c>
      <c r="H253" s="3">
        <v>1</v>
      </c>
      <c r="I253" s="3">
        <v>1000</v>
      </c>
      <c r="K253" s="7">
        <v>6</v>
      </c>
      <c r="N253" s="3"/>
      <c r="Q253" s="20">
        <f>VLOOKUP(F253,Sheet1!$A$3:$I$999,7,0)</f>
        <v>52</v>
      </c>
      <c r="S253">
        <f t="shared" si="14"/>
        <v>52</v>
      </c>
      <c r="T253" s="39">
        <v>206010</v>
      </c>
      <c r="U253">
        <v>270</v>
      </c>
      <c r="V253" s="3">
        <v>120001</v>
      </c>
      <c r="W253" s="24">
        <v>15</v>
      </c>
      <c r="X253" s="3"/>
    </row>
    <row r="254" spans="1:29">
      <c r="A254" s="39">
        <v>206010</v>
      </c>
      <c r="B254" s="3" t="s">
        <v>89</v>
      </c>
      <c r="C254" s="3" t="str">
        <f t="shared" si="15"/>
        <v>破甲值增加57点</v>
      </c>
      <c r="D254" s="3">
        <v>10</v>
      </c>
      <c r="E254" s="12" t="str">
        <f>VLOOKUP(B254,Sheet3!$L$1:$N$50,3,0)</f>
        <v>images/icon/item/301.png</v>
      </c>
      <c r="F254" s="3">
        <v>14</v>
      </c>
      <c r="G254" s="3">
        <v>1</v>
      </c>
      <c r="H254" s="3">
        <v>1</v>
      </c>
      <c r="I254" s="3">
        <v>1000</v>
      </c>
      <c r="K254" s="7">
        <v>6</v>
      </c>
      <c r="N254" s="3"/>
      <c r="Q254" s="20">
        <f>VLOOKUP(F254,Sheet1!$A$3:$I$999,7,0)</f>
        <v>57</v>
      </c>
      <c r="S254">
        <f t="shared" si="14"/>
        <v>57</v>
      </c>
      <c r="T254" s="40">
        <v>200602</v>
      </c>
      <c r="U254">
        <v>290</v>
      </c>
      <c r="V254" s="3">
        <v>120001</v>
      </c>
      <c r="W254" s="24">
        <v>18</v>
      </c>
      <c r="X254" s="3"/>
    </row>
    <row r="255" spans="1:29">
      <c r="A255" s="40">
        <v>200602</v>
      </c>
      <c r="B255" s="26" t="s">
        <v>91</v>
      </c>
      <c r="C255" s="3" t="str">
        <f t="shared" si="15"/>
        <v>破甲值增加101点</v>
      </c>
      <c r="D255" s="3">
        <v>1</v>
      </c>
      <c r="E255" s="12" t="str">
        <f>VLOOKUP(B255,Sheet3!$L$1:$N$50,3,0)</f>
        <v>images/icon/item/302.png</v>
      </c>
      <c r="F255" s="3">
        <v>20</v>
      </c>
      <c r="G255" s="3">
        <v>1</v>
      </c>
      <c r="H255" s="3">
        <v>1</v>
      </c>
      <c r="I255" s="3">
        <v>1000</v>
      </c>
      <c r="K255" s="7">
        <v>6</v>
      </c>
      <c r="N255" s="3"/>
      <c r="Q255" s="20">
        <f>VLOOKUP(F255,Sheet1!$A$3:$I$999,7,0)</f>
        <v>101</v>
      </c>
      <c r="S255">
        <f t="shared" si="14"/>
        <v>101</v>
      </c>
      <c r="T255" s="39">
        <v>206102</v>
      </c>
      <c r="U255">
        <v>320</v>
      </c>
      <c r="V255" s="3">
        <v>120001</v>
      </c>
      <c r="W255" s="24">
        <v>22</v>
      </c>
      <c r="X255" s="3">
        <v>120002</v>
      </c>
      <c r="Y255">
        <v>1</v>
      </c>
    </row>
    <row r="256" spans="1:29">
      <c r="A256" s="39">
        <v>206102</v>
      </c>
      <c r="B256" s="26" t="s">
        <v>91</v>
      </c>
      <c r="C256" s="3" t="str">
        <f t="shared" si="15"/>
        <v>破甲值增加112点</v>
      </c>
      <c r="D256" s="3">
        <v>2</v>
      </c>
      <c r="E256" s="12" t="str">
        <f>VLOOKUP(B256,Sheet3!$L$1:$N$50,3,0)</f>
        <v>images/icon/item/302.png</v>
      </c>
      <c r="F256" s="3">
        <v>21</v>
      </c>
      <c r="G256" s="3">
        <v>1</v>
      </c>
      <c r="H256" s="3">
        <v>1</v>
      </c>
      <c r="I256" s="3">
        <v>1000</v>
      </c>
      <c r="K256" s="7">
        <v>6</v>
      </c>
      <c r="N256" s="3"/>
      <c r="Q256" s="20">
        <f>VLOOKUP(F256,Sheet1!$A$3:$I$999,7,0)</f>
        <v>112</v>
      </c>
      <c r="S256">
        <f t="shared" si="14"/>
        <v>112</v>
      </c>
      <c r="T256" s="39">
        <v>206103</v>
      </c>
      <c r="U256">
        <v>350</v>
      </c>
      <c r="V256" s="3">
        <v>120001</v>
      </c>
      <c r="W256" s="24">
        <v>26</v>
      </c>
      <c r="X256" s="3">
        <v>120002</v>
      </c>
      <c r="Y256">
        <v>2</v>
      </c>
    </row>
    <row r="257" spans="1:27">
      <c r="A257" s="39">
        <v>206103</v>
      </c>
      <c r="B257" s="26" t="s">
        <v>91</v>
      </c>
      <c r="C257" s="3" t="str">
        <f t="shared" si="15"/>
        <v>破甲值增加123点</v>
      </c>
      <c r="D257" s="3">
        <v>3</v>
      </c>
      <c r="E257" s="12" t="str">
        <f>VLOOKUP(B257,Sheet3!$L$1:$N$50,3,0)</f>
        <v>images/icon/item/302.png</v>
      </c>
      <c r="F257" s="3">
        <v>22</v>
      </c>
      <c r="G257" s="3">
        <v>1</v>
      </c>
      <c r="H257" s="3">
        <v>1</v>
      </c>
      <c r="I257" s="3">
        <v>1000</v>
      </c>
      <c r="K257" s="7">
        <v>6</v>
      </c>
      <c r="N257" s="3"/>
      <c r="Q257" s="20">
        <f>VLOOKUP(F257,Sheet1!$A$3:$I$999,7,0)</f>
        <v>123</v>
      </c>
      <c r="S257">
        <f t="shared" si="14"/>
        <v>123</v>
      </c>
      <c r="T257" s="39">
        <v>206104</v>
      </c>
      <c r="U257">
        <v>380</v>
      </c>
      <c r="V257" s="3">
        <v>120001</v>
      </c>
      <c r="W257" s="24">
        <v>31</v>
      </c>
      <c r="X257" s="3">
        <v>120002</v>
      </c>
      <c r="Y257">
        <v>4</v>
      </c>
    </row>
    <row r="258" spans="1:27">
      <c r="A258" s="39">
        <v>206104</v>
      </c>
      <c r="B258" s="26" t="s">
        <v>91</v>
      </c>
      <c r="C258" s="3" t="str">
        <f t="shared" si="15"/>
        <v>破甲值增加135点</v>
      </c>
      <c r="D258" s="3">
        <v>4</v>
      </c>
      <c r="E258" s="12" t="str">
        <f>VLOOKUP(B258,Sheet3!$L$1:$N$50,3,0)</f>
        <v>images/icon/item/302.png</v>
      </c>
      <c r="F258" s="3">
        <v>23</v>
      </c>
      <c r="G258" s="3">
        <v>1</v>
      </c>
      <c r="H258" s="3">
        <v>1</v>
      </c>
      <c r="I258" s="3">
        <v>1000</v>
      </c>
      <c r="K258" s="7">
        <v>6</v>
      </c>
      <c r="N258" s="3"/>
      <c r="Q258" s="20">
        <f>VLOOKUP(F258,Sheet1!$A$3:$I$999,7,0)</f>
        <v>135</v>
      </c>
      <c r="S258">
        <f t="shared" si="14"/>
        <v>135</v>
      </c>
      <c r="T258" s="39">
        <v>206105</v>
      </c>
      <c r="U258">
        <v>420</v>
      </c>
      <c r="V258" s="3">
        <v>120001</v>
      </c>
      <c r="W258" s="24">
        <v>36</v>
      </c>
      <c r="X258" s="3">
        <v>120002</v>
      </c>
      <c r="Y258">
        <v>8</v>
      </c>
    </row>
    <row r="259" spans="1:27">
      <c r="A259" s="39">
        <v>206105</v>
      </c>
      <c r="B259" s="26" t="s">
        <v>91</v>
      </c>
      <c r="C259" s="3" t="str">
        <f t="shared" si="15"/>
        <v>破甲值增加149点</v>
      </c>
      <c r="D259" s="3">
        <v>5</v>
      </c>
      <c r="E259" s="12" t="str">
        <f>VLOOKUP(B259,Sheet3!$L$1:$N$50,3,0)</f>
        <v>images/icon/item/302.png</v>
      </c>
      <c r="F259" s="3">
        <v>24</v>
      </c>
      <c r="G259" s="3">
        <v>1</v>
      </c>
      <c r="H259" s="3">
        <v>1</v>
      </c>
      <c r="I259" s="3">
        <v>1000</v>
      </c>
      <c r="K259" s="7">
        <v>6</v>
      </c>
      <c r="N259" s="3"/>
      <c r="Q259" s="20">
        <f>VLOOKUP(F259,Sheet1!$A$3:$I$999,7,0)</f>
        <v>149</v>
      </c>
      <c r="S259">
        <f t="shared" si="14"/>
        <v>149</v>
      </c>
      <c r="T259" s="39">
        <v>206106</v>
      </c>
      <c r="U259">
        <v>460</v>
      </c>
      <c r="V259" s="3">
        <v>120001</v>
      </c>
      <c r="W259" s="24">
        <v>41</v>
      </c>
      <c r="X259" s="3">
        <v>120002</v>
      </c>
      <c r="Y259">
        <v>12</v>
      </c>
    </row>
    <row r="260" spans="1:27">
      <c r="A260" s="39">
        <v>206106</v>
      </c>
      <c r="B260" s="26" t="s">
        <v>91</v>
      </c>
      <c r="C260" s="3" t="str">
        <f t="shared" si="15"/>
        <v>破甲值增加164点</v>
      </c>
      <c r="D260" s="3">
        <v>6</v>
      </c>
      <c r="E260" s="12" t="str">
        <f>VLOOKUP(B260,Sheet3!$L$1:$N$50,3,0)</f>
        <v>images/icon/item/302.png</v>
      </c>
      <c r="F260" s="3">
        <v>25</v>
      </c>
      <c r="G260" s="3">
        <v>1</v>
      </c>
      <c r="H260" s="3">
        <v>1</v>
      </c>
      <c r="I260" s="3">
        <v>1000</v>
      </c>
      <c r="K260" s="7">
        <v>6</v>
      </c>
      <c r="N260" s="3"/>
      <c r="Q260" s="20">
        <f>VLOOKUP(F260,Sheet1!$A$3:$I$999,7,0)</f>
        <v>164</v>
      </c>
      <c r="S260">
        <f t="shared" si="14"/>
        <v>164</v>
      </c>
      <c r="T260" s="39">
        <v>206107</v>
      </c>
      <c r="U260">
        <v>510</v>
      </c>
      <c r="V260" s="3">
        <v>120001</v>
      </c>
      <c r="W260" s="24">
        <v>47</v>
      </c>
      <c r="X260" s="3">
        <v>120002</v>
      </c>
      <c r="Y260">
        <v>18</v>
      </c>
    </row>
    <row r="261" spans="1:27">
      <c r="A261" s="39">
        <v>206107</v>
      </c>
      <c r="B261" s="26" t="s">
        <v>91</v>
      </c>
      <c r="C261" s="3" t="str">
        <f t="shared" si="15"/>
        <v>破甲值增加180点</v>
      </c>
      <c r="D261" s="3">
        <v>7</v>
      </c>
      <c r="E261" s="12" t="str">
        <f>VLOOKUP(B261,Sheet3!$L$1:$N$50,3,0)</f>
        <v>images/icon/item/302.png</v>
      </c>
      <c r="F261" s="3">
        <v>26</v>
      </c>
      <c r="G261" s="3">
        <v>1</v>
      </c>
      <c r="H261" s="3">
        <v>1</v>
      </c>
      <c r="I261" s="3">
        <v>1000</v>
      </c>
      <c r="K261" s="7">
        <v>6</v>
      </c>
      <c r="N261" s="3"/>
      <c r="Q261" s="20">
        <f>VLOOKUP(F261,Sheet1!$A$3:$I$999,7,0)</f>
        <v>180</v>
      </c>
      <c r="S261">
        <f t="shared" si="14"/>
        <v>180</v>
      </c>
      <c r="T261" s="39">
        <v>206108</v>
      </c>
      <c r="U261">
        <v>560</v>
      </c>
      <c r="V261" s="3">
        <v>120001</v>
      </c>
      <c r="W261" s="24">
        <v>54</v>
      </c>
      <c r="X261" s="3">
        <v>120002</v>
      </c>
      <c r="Y261">
        <v>26</v>
      </c>
    </row>
    <row r="262" spans="1:27">
      <c r="A262" s="39">
        <v>206108</v>
      </c>
      <c r="B262" s="26" t="s">
        <v>91</v>
      </c>
      <c r="C262" s="3" t="str">
        <f t="shared" si="15"/>
        <v>破甲值增加198点</v>
      </c>
      <c r="D262" s="3">
        <v>8</v>
      </c>
      <c r="E262" s="12" t="str">
        <f>VLOOKUP(B262,Sheet3!$L$1:$N$50,3,0)</f>
        <v>images/icon/item/302.png</v>
      </c>
      <c r="F262" s="3">
        <v>27</v>
      </c>
      <c r="G262" s="3">
        <v>1</v>
      </c>
      <c r="H262" s="3">
        <v>1</v>
      </c>
      <c r="I262" s="3">
        <v>1000</v>
      </c>
      <c r="K262" s="7">
        <v>6</v>
      </c>
      <c r="N262" s="3"/>
      <c r="Q262" s="20">
        <f>VLOOKUP(F262,Sheet1!$A$3:$I$999,7,0)</f>
        <v>198</v>
      </c>
      <c r="S262">
        <f t="shared" si="14"/>
        <v>198</v>
      </c>
      <c r="T262" s="39">
        <v>206109</v>
      </c>
      <c r="U262">
        <v>620</v>
      </c>
      <c r="V262" s="3">
        <v>120001</v>
      </c>
      <c r="W262" s="24">
        <v>61</v>
      </c>
      <c r="X262" s="3">
        <v>120002</v>
      </c>
      <c r="Y262">
        <v>35</v>
      </c>
    </row>
    <row r="263" spans="1:27">
      <c r="A263" s="39">
        <v>206109</v>
      </c>
      <c r="B263" s="26" t="s">
        <v>91</v>
      </c>
      <c r="C263" s="3" t="str">
        <f t="shared" si="15"/>
        <v>破甲值增加218点</v>
      </c>
      <c r="D263" s="3">
        <v>9</v>
      </c>
      <c r="E263" s="12" t="str">
        <f>VLOOKUP(B263,Sheet3!$L$1:$N$50,3,0)</f>
        <v>images/icon/item/302.png</v>
      </c>
      <c r="F263" s="3">
        <v>28</v>
      </c>
      <c r="G263" s="3">
        <v>1</v>
      </c>
      <c r="H263" s="3">
        <v>1</v>
      </c>
      <c r="I263" s="3">
        <v>1000</v>
      </c>
      <c r="K263" s="7">
        <v>6</v>
      </c>
      <c r="N263" s="3"/>
      <c r="Q263" s="20">
        <f>VLOOKUP(F263,Sheet1!$A$3:$I$999,7,0)</f>
        <v>218</v>
      </c>
      <c r="S263">
        <f t="shared" si="14"/>
        <v>218</v>
      </c>
      <c r="T263" s="39">
        <v>206110</v>
      </c>
      <c r="U263">
        <v>680</v>
      </c>
      <c r="V263" s="3">
        <v>120001</v>
      </c>
      <c r="W263" s="24">
        <v>69</v>
      </c>
      <c r="X263" s="3">
        <v>120002</v>
      </c>
      <c r="Y263">
        <v>45</v>
      </c>
    </row>
    <row r="264" spans="1:27">
      <c r="A264" s="39">
        <v>206110</v>
      </c>
      <c r="B264" s="26" t="s">
        <v>91</v>
      </c>
      <c r="C264" s="3" t="str">
        <f t="shared" si="15"/>
        <v>破甲值增加240点</v>
      </c>
      <c r="D264" s="3">
        <v>10</v>
      </c>
      <c r="E264" s="12" t="str">
        <f>VLOOKUP(B264,Sheet3!$L$1:$N$50,3,0)</f>
        <v>images/icon/item/302.png</v>
      </c>
      <c r="F264" s="3">
        <v>29</v>
      </c>
      <c r="G264" s="3">
        <v>1</v>
      </c>
      <c r="H264" s="3">
        <v>1</v>
      </c>
      <c r="I264" s="3">
        <v>1000</v>
      </c>
      <c r="K264" s="7">
        <v>6</v>
      </c>
      <c r="N264" s="3"/>
      <c r="Q264" s="20">
        <f>VLOOKUP(F264,Sheet1!$A$3:$I$999,7,0)</f>
        <v>240</v>
      </c>
      <c r="S264">
        <f t="shared" si="14"/>
        <v>240</v>
      </c>
      <c r="T264" s="40">
        <v>200603</v>
      </c>
      <c r="U264">
        <v>750</v>
      </c>
      <c r="V264" s="3">
        <v>120001</v>
      </c>
      <c r="W264" s="24">
        <v>78</v>
      </c>
      <c r="X264" s="3">
        <v>120002</v>
      </c>
      <c r="Y264">
        <v>58</v>
      </c>
    </row>
    <row r="265" spans="1:27">
      <c r="A265" s="40">
        <v>200603</v>
      </c>
      <c r="B265" s="27" t="s">
        <v>93</v>
      </c>
      <c r="C265" s="3" t="str">
        <f t="shared" si="15"/>
        <v>破甲值增加685点</v>
      </c>
      <c r="D265" s="3">
        <v>1</v>
      </c>
      <c r="E265" s="12" t="str">
        <f>VLOOKUP(B265,Sheet3!$L$1:$N$50,3,0)</f>
        <v>images/icon/item/303.png</v>
      </c>
      <c r="F265" s="3">
        <v>40</v>
      </c>
      <c r="G265" s="3">
        <v>1</v>
      </c>
      <c r="H265" s="3">
        <v>1</v>
      </c>
      <c r="I265" s="3">
        <v>1000</v>
      </c>
      <c r="K265" s="7">
        <v>6</v>
      </c>
      <c r="N265" s="3"/>
      <c r="Q265" s="20">
        <f>VLOOKUP(F265,Sheet1!$A$3:$I$999,7,0)</f>
        <v>685</v>
      </c>
      <c r="S265">
        <f t="shared" si="14"/>
        <v>685</v>
      </c>
      <c r="T265" s="39">
        <v>206202</v>
      </c>
      <c r="U265">
        <v>830</v>
      </c>
      <c r="V265" s="3">
        <v>120001</v>
      </c>
      <c r="W265" s="24">
        <v>87</v>
      </c>
      <c r="X265" s="3">
        <v>120002</v>
      </c>
      <c r="Y265">
        <v>72</v>
      </c>
      <c r="Z265" s="3">
        <v>120003</v>
      </c>
      <c r="AA265">
        <v>1</v>
      </c>
    </row>
    <row r="266" spans="1:27">
      <c r="A266" s="39">
        <v>206202</v>
      </c>
      <c r="B266" s="27" t="s">
        <v>93</v>
      </c>
      <c r="C266" s="3" t="str">
        <f t="shared" si="15"/>
        <v>破甲值增加754点</v>
      </c>
      <c r="D266" s="3">
        <v>2</v>
      </c>
      <c r="E266" s="12" t="str">
        <f>VLOOKUP(B266,Sheet3!$L$1:$N$50,3,0)</f>
        <v>images/icon/item/303.png</v>
      </c>
      <c r="F266" s="3">
        <v>41</v>
      </c>
      <c r="G266" s="3">
        <v>1</v>
      </c>
      <c r="H266" s="3">
        <v>1</v>
      </c>
      <c r="I266" s="3">
        <v>1000</v>
      </c>
      <c r="K266" s="7">
        <v>6</v>
      </c>
      <c r="N266" s="3"/>
      <c r="Q266" s="20">
        <f>VLOOKUP(F266,Sheet1!$A$3:$I$999,7,0)</f>
        <v>754</v>
      </c>
      <c r="S266">
        <f t="shared" si="14"/>
        <v>754</v>
      </c>
      <c r="T266" s="39">
        <v>206203</v>
      </c>
      <c r="U266">
        <v>920</v>
      </c>
      <c r="V266" s="3">
        <v>120001</v>
      </c>
      <c r="W266" s="24">
        <v>97</v>
      </c>
      <c r="X266" s="3">
        <v>120002</v>
      </c>
      <c r="Y266">
        <v>88</v>
      </c>
      <c r="Z266" s="3">
        <v>120003</v>
      </c>
      <c r="AA266">
        <v>3</v>
      </c>
    </row>
    <row r="267" spans="1:27">
      <c r="A267" s="39">
        <v>206203</v>
      </c>
      <c r="B267" s="27" t="s">
        <v>93</v>
      </c>
      <c r="C267" s="3" t="str">
        <f t="shared" si="15"/>
        <v>破甲值增加829点</v>
      </c>
      <c r="D267" s="3">
        <v>3</v>
      </c>
      <c r="E267" s="12" t="str">
        <f>VLOOKUP(B267,Sheet3!$L$1:$N$50,3,0)</f>
        <v>images/icon/item/303.png</v>
      </c>
      <c r="F267" s="3">
        <v>42</v>
      </c>
      <c r="G267" s="3">
        <v>1</v>
      </c>
      <c r="H267" s="3">
        <v>1</v>
      </c>
      <c r="I267" s="3">
        <v>1000</v>
      </c>
      <c r="K267" s="7">
        <v>6</v>
      </c>
      <c r="N267" s="3"/>
      <c r="Q267" s="20">
        <f>VLOOKUP(F267,Sheet1!$A$3:$I$999,7,0)</f>
        <v>829</v>
      </c>
      <c r="S267">
        <f t="shared" si="14"/>
        <v>829</v>
      </c>
      <c r="T267" s="39">
        <v>206204</v>
      </c>
      <c r="U267">
        <v>1020</v>
      </c>
      <c r="V267" s="3">
        <v>120001</v>
      </c>
      <c r="W267" s="24">
        <v>108</v>
      </c>
      <c r="X267" s="3">
        <v>120002</v>
      </c>
      <c r="Y267">
        <v>106</v>
      </c>
      <c r="Z267" s="3">
        <v>120003</v>
      </c>
      <c r="AA267">
        <v>10</v>
      </c>
    </row>
    <row r="268" spans="1:27">
      <c r="A268" s="39">
        <v>206204</v>
      </c>
      <c r="B268" s="27" t="s">
        <v>93</v>
      </c>
      <c r="C268" s="3" t="str">
        <f t="shared" si="15"/>
        <v>破甲值增加912点</v>
      </c>
      <c r="D268" s="3">
        <v>4</v>
      </c>
      <c r="E268" s="12" t="str">
        <f>VLOOKUP(B268,Sheet3!$L$1:$N$50,3,0)</f>
        <v>images/icon/item/303.png</v>
      </c>
      <c r="F268" s="3">
        <v>43</v>
      </c>
      <c r="G268" s="3">
        <v>1</v>
      </c>
      <c r="H268" s="3">
        <v>1</v>
      </c>
      <c r="I268" s="3">
        <v>1000</v>
      </c>
      <c r="K268" s="7">
        <v>6</v>
      </c>
      <c r="N268" s="3"/>
      <c r="Q268" s="20">
        <f>VLOOKUP(F268,Sheet1!$A$3:$I$999,7,0)</f>
        <v>912</v>
      </c>
      <c r="S268">
        <f t="shared" si="14"/>
        <v>912</v>
      </c>
      <c r="T268" s="39">
        <v>206205</v>
      </c>
      <c r="U268">
        <v>1130</v>
      </c>
      <c r="V268" s="3">
        <v>120001</v>
      </c>
      <c r="W268" s="24">
        <v>119</v>
      </c>
      <c r="X268" s="3">
        <v>120002</v>
      </c>
      <c r="Y268">
        <v>126</v>
      </c>
      <c r="Z268" s="3">
        <v>120003</v>
      </c>
      <c r="AA268">
        <v>22</v>
      </c>
    </row>
    <row r="269" spans="1:27">
      <c r="A269" s="39">
        <v>206205</v>
      </c>
      <c r="B269" s="27" t="s">
        <v>93</v>
      </c>
      <c r="C269" s="3" t="str">
        <f t="shared" si="15"/>
        <v>破甲值增加1004点</v>
      </c>
      <c r="D269" s="3">
        <v>5</v>
      </c>
      <c r="E269" s="12" t="str">
        <f>VLOOKUP(B269,Sheet3!$L$1:$N$50,3,0)</f>
        <v>images/icon/item/303.png</v>
      </c>
      <c r="F269" s="3">
        <v>44</v>
      </c>
      <c r="G269" s="3">
        <v>1</v>
      </c>
      <c r="H269" s="3">
        <v>1</v>
      </c>
      <c r="I269" s="3">
        <v>1000</v>
      </c>
      <c r="K269" s="7">
        <v>6</v>
      </c>
      <c r="N269" s="3"/>
      <c r="Q269" s="20">
        <f>VLOOKUP(F269,Sheet1!$A$3:$I$999,7,0)</f>
        <v>1004</v>
      </c>
      <c r="S269">
        <f t="shared" si="14"/>
        <v>1004</v>
      </c>
      <c r="T269" s="39">
        <v>206206</v>
      </c>
      <c r="U269">
        <v>1250</v>
      </c>
      <c r="V269" s="3">
        <v>120001</v>
      </c>
      <c r="W269" s="24">
        <v>132</v>
      </c>
      <c r="X269" s="3">
        <v>120002</v>
      </c>
      <c r="Y269">
        <v>148</v>
      </c>
      <c r="Z269" s="3">
        <v>120003</v>
      </c>
      <c r="AA269">
        <v>40</v>
      </c>
    </row>
    <row r="270" spans="1:27">
      <c r="A270" s="39">
        <v>206206</v>
      </c>
      <c r="B270" s="27" t="s">
        <v>93</v>
      </c>
      <c r="C270" s="3" t="str">
        <f t="shared" si="15"/>
        <v>破甲值增加1104点</v>
      </c>
      <c r="D270" s="3">
        <v>6</v>
      </c>
      <c r="E270" s="12" t="str">
        <f>VLOOKUP(B270,Sheet3!$L$1:$N$50,3,0)</f>
        <v>images/icon/item/303.png</v>
      </c>
      <c r="F270" s="3">
        <v>45</v>
      </c>
      <c r="G270" s="3">
        <v>1</v>
      </c>
      <c r="H270" s="3">
        <v>1</v>
      </c>
      <c r="I270" s="3">
        <v>1000</v>
      </c>
      <c r="K270" s="7">
        <v>6</v>
      </c>
      <c r="N270" s="3"/>
      <c r="Q270" s="20">
        <f>VLOOKUP(F270,Sheet1!$A$3:$I$999,7,0)</f>
        <v>1104</v>
      </c>
      <c r="S270">
        <f t="shared" si="14"/>
        <v>1104</v>
      </c>
      <c r="T270" s="39">
        <v>206207</v>
      </c>
      <c r="U270">
        <v>1380</v>
      </c>
      <c r="V270" s="3">
        <v>120001</v>
      </c>
      <c r="W270" s="24">
        <v>145</v>
      </c>
      <c r="X270" s="3">
        <v>120002</v>
      </c>
      <c r="Y270">
        <v>173</v>
      </c>
      <c r="Z270" s="3">
        <v>120003</v>
      </c>
      <c r="AA270">
        <v>64</v>
      </c>
    </row>
    <row r="271" spans="1:27">
      <c r="A271" s="39">
        <v>206207</v>
      </c>
      <c r="B271" s="27" t="s">
        <v>93</v>
      </c>
      <c r="C271" s="3" t="str">
        <f t="shared" si="15"/>
        <v>破甲值增加1214点</v>
      </c>
      <c r="D271" s="3">
        <v>7</v>
      </c>
      <c r="E271" s="12" t="str">
        <f>VLOOKUP(B271,Sheet3!$L$1:$N$50,3,0)</f>
        <v>images/icon/item/303.png</v>
      </c>
      <c r="F271" s="3">
        <v>46</v>
      </c>
      <c r="G271" s="3">
        <v>1</v>
      </c>
      <c r="H271" s="3">
        <v>1</v>
      </c>
      <c r="I271" s="3">
        <v>1000</v>
      </c>
      <c r="K271" s="7">
        <v>6</v>
      </c>
      <c r="N271" s="3"/>
      <c r="Q271" s="20">
        <f>VLOOKUP(F271,Sheet1!$A$3:$I$999,7,0)</f>
        <v>1214</v>
      </c>
      <c r="S271">
        <f t="shared" si="14"/>
        <v>1214</v>
      </c>
      <c r="T271" s="39">
        <v>206208</v>
      </c>
      <c r="U271">
        <v>1530</v>
      </c>
      <c r="V271" s="3">
        <v>120001</v>
      </c>
      <c r="W271" s="24">
        <v>159</v>
      </c>
      <c r="X271" s="3">
        <v>120002</v>
      </c>
      <c r="Y271">
        <v>186</v>
      </c>
      <c r="Z271" s="3">
        <v>120003</v>
      </c>
      <c r="AA271">
        <v>96</v>
      </c>
    </row>
    <row r="272" spans="1:27">
      <c r="A272" s="39">
        <v>206208</v>
      </c>
      <c r="B272" s="27" t="s">
        <v>93</v>
      </c>
      <c r="C272" s="3" t="str">
        <f t="shared" si="15"/>
        <v>破甲值增加1336点</v>
      </c>
      <c r="D272" s="3">
        <v>8</v>
      </c>
      <c r="E272" s="12" t="str">
        <f>VLOOKUP(B272,Sheet3!$L$1:$N$50,3,0)</f>
        <v>images/icon/item/303.png</v>
      </c>
      <c r="F272" s="3">
        <v>47</v>
      </c>
      <c r="G272" s="3">
        <v>1</v>
      </c>
      <c r="H272" s="3">
        <v>1</v>
      </c>
      <c r="I272" s="3">
        <v>1000</v>
      </c>
      <c r="K272" s="7">
        <v>6</v>
      </c>
      <c r="N272" s="3"/>
      <c r="Q272" s="20">
        <f>VLOOKUP(F272,Sheet1!$A$3:$I$999,7,0)</f>
        <v>1336</v>
      </c>
      <c r="S272">
        <f t="shared" si="14"/>
        <v>1336</v>
      </c>
      <c r="T272" s="39">
        <v>206209</v>
      </c>
      <c r="U272">
        <v>1690</v>
      </c>
      <c r="V272" s="3">
        <v>120001</v>
      </c>
      <c r="W272" s="24">
        <v>175</v>
      </c>
      <c r="X272" s="3">
        <v>120002</v>
      </c>
      <c r="Y272">
        <v>200</v>
      </c>
      <c r="Z272" s="3">
        <v>120003</v>
      </c>
      <c r="AA272">
        <v>106</v>
      </c>
    </row>
    <row r="273" spans="1:29">
      <c r="A273" s="39">
        <v>206209</v>
      </c>
      <c r="B273" s="27" t="s">
        <v>93</v>
      </c>
      <c r="C273" s="3" t="str">
        <f t="shared" si="15"/>
        <v>破甲值增加1469点</v>
      </c>
      <c r="D273" s="3">
        <v>9</v>
      </c>
      <c r="E273" s="12" t="str">
        <f>VLOOKUP(B273,Sheet3!$L$1:$N$50,3,0)</f>
        <v>images/icon/item/303.png</v>
      </c>
      <c r="F273" s="3">
        <v>48</v>
      </c>
      <c r="G273" s="3">
        <v>1</v>
      </c>
      <c r="H273" s="3">
        <v>1</v>
      </c>
      <c r="I273" s="3">
        <v>1000</v>
      </c>
      <c r="K273" s="7">
        <v>6</v>
      </c>
      <c r="N273" s="3"/>
      <c r="Q273" s="20">
        <f>VLOOKUP(F273,Sheet1!$A$3:$I$999,7,0)</f>
        <v>1469</v>
      </c>
      <c r="S273">
        <f t="shared" si="14"/>
        <v>1469</v>
      </c>
      <c r="T273" s="39">
        <v>206210</v>
      </c>
      <c r="U273">
        <v>1870</v>
      </c>
      <c r="V273" s="3">
        <v>120001</v>
      </c>
      <c r="W273" s="24">
        <v>191</v>
      </c>
      <c r="X273" s="3">
        <v>120002</v>
      </c>
      <c r="Y273">
        <v>215</v>
      </c>
      <c r="Z273" s="3">
        <v>120003</v>
      </c>
      <c r="AA273">
        <v>115</v>
      </c>
    </row>
    <row r="274" spans="1:29" ht="14.25">
      <c r="A274" s="39">
        <v>206210</v>
      </c>
      <c r="B274" s="27" t="s">
        <v>93</v>
      </c>
      <c r="C274" s="3" t="str">
        <f t="shared" si="15"/>
        <v>破甲值增加1616点</v>
      </c>
      <c r="D274" s="3">
        <v>10</v>
      </c>
      <c r="E274" s="12" t="str">
        <f>VLOOKUP(B274,Sheet3!$L$1:$N$50,3,0)</f>
        <v>images/icon/item/303.png</v>
      </c>
      <c r="F274" s="3">
        <v>49</v>
      </c>
      <c r="G274" s="3">
        <v>1</v>
      </c>
      <c r="H274" s="3">
        <v>1</v>
      </c>
      <c r="I274" s="3">
        <v>1000</v>
      </c>
      <c r="K274" s="7">
        <v>6</v>
      </c>
      <c r="N274" s="3"/>
      <c r="Q274" s="20">
        <f>VLOOKUP(F274,Sheet1!$A$3:$I$999,7,0)</f>
        <v>1616</v>
      </c>
      <c r="S274">
        <f t="shared" si="14"/>
        <v>1616</v>
      </c>
      <c r="T274" s="38">
        <v>200604</v>
      </c>
      <c r="U274">
        <v>2070</v>
      </c>
      <c r="V274" s="3">
        <v>120001</v>
      </c>
      <c r="W274" s="24">
        <v>208</v>
      </c>
      <c r="X274" s="3">
        <v>120002</v>
      </c>
      <c r="Y274">
        <v>230</v>
      </c>
      <c r="Z274" s="3">
        <v>120003</v>
      </c>
      <c r="AA274">
        <v>126</v>
      </c>
    </row>
    <row r="275" spans="1:29" ht="14.25">
      <c r="A275" s="38">
        <v>200604</v>
      </c>
      <c r="B275" s="29" t="s">
        <v>95</v>
      </c>
      <c r="C275" s="3" t="str">
        <f t="shared" si="15"/>
        <v>破甲值增加2765点</v>
      </c>
      <c r="D275" s="3">
        <v>1</v>
      </c>
      <c r="E275" s="12" t="str">
        <f>VLOOKUP(B275,Sheet3!$L$1:$N$50,3,0)</f>
        <v>images/icon/item/304.png</v>
      </c>
      <c r="F275" s="3">
        <v>60</v>
      </c>
      <c r="G275" s="3">
        <v>1</v>
      </c>
      <c r="H275" s="3">
        <v>1</v>
      </c>
      <c r="I275" s="3">
        <v>1000</v>
      </c>
      <c r="K275" s="7">
        <v>6</v>
      </c>
      <c r="N275" s="3"/>
      <c r="Q275" s="20">
        <f>VLOOKUP(F275,Sheet1!$A$3:$I$999,7,0)</f>
        <v>2765</v>
      </c>
      <c r="S275">
        <f t="shared" si="14"/>
        <v>2765</v>
      </c>
      <c r="T275" s="39">
        <v>206302</v>
      </c>
      <c r="U275">
        <v>2290</v>
      </c>
      <c r="V275" s="3">
        <v>120001</v>
      </c>
      <c r="W275" s="24">
        <v>227</v>
      </c>
      <c r="X275" s="3">
        <v>120002</v>
      </c>
      <c r="Y275">
        <v>263</v>
      </c>
      <c r="Z275" s="3">
        <v>120003</v>
      </c>
      <c r="AA275">
        <v>136</v>
      </c>
      <c r="AB275" s="3">
        <v>120004</v>
      </c>
      <c r="AC275">
        <v>1</v>
      </c>
    </row>
    <row r="276" spans="1:29">
      <c r="A276" s="39">
        <v>206302</v>
      </c>
      <c r="B276" s="29" t="s">
        <v>95</v>
      </c>
      <c r="C276" s="3" t="str">
        <f t="shared" si="15"/>
        <v>破甲值增加2903点</v>
      </c>
      <c r="D276" s="3">
        <v>2</v>
      </c>
      <c r="E276" s="12" t="str">
        <f>VLOOKUP(B276,Sheet3!$L$1:$N$50,3,0)</f>
        <v>images/icon/item/304.png</v>
      </c>
      <c r="F276" s="3">
        <v>61</v>
      </c>
      <c r="G276" s="3">
        <v>1</v>
      </c>
      <c r="H276" s="3">
        <v>1</v>
      </c>
      <c r="I276" s="3">
        <v>1000</v>
      </c>
      <c r="K276" s="7">
        <v>6</v>
      </c>
      <c r="N276" s="3"/>
      <c r="Q276" s="20">
        <f>VLOOKUP(F276,Sheet1!$A$3:$I$999,7,0)</f>
        <v>2903</v>
      </c>
      <c r="S276">
        <f t="shared" si="14"/>
        <v>2903</v>
      </c>
      <c r="T276" s="39">
        <v>206303</v>
      </c>
      <c r="U276">
        <v>2540</v>
      </c>
      <c r="V276" s="3">
        <v>120001</v>
      </c>
      <c r="W276" s="24">
        <v>246</v>
      </c>
      <c r="X276" s="3">
        <v>120002</v>
      </c>
      <c r="Y276">
        <v>280</v>
      </c>
      <c r="Z276" s="3">
        <v>120003</v>
      </c>
      <c r="AA276">
        <v>148</v>
      </c>
      <c r="AB276" s="3">
        <v>120004</v>
      </c>
      <c r="AC276">
        <v>2</v>
      </c>
    </row>
    <row r="277" spans="1:29">
      <c r="A277" s="39">
        <v>206303</v>
      </c>
      <c r="B277" s="29" t="s">
        <v>95</v>
      </c>
      <c r="C277" s="3" t="str">
        <f t="shared" si="15"/>
        <v>破甲值增加3049点</v>
      </c>
      <c r="D277" s="3">
        <v>3</v>
      </c>
      <c r="E277" s="12" t="str">
        <f>VLOOKUP(B277,Sheet3!$L$1:$N$50,3,0)</f>
        <v>images/icon/item/304.png</v>
      </c>
      <c r="F277" s="3">
        <v>62</v>
      </c>
      <c r="G277" s="3">
        <v>1</v>
      </c>
      <c r="H277" s="3">
        <v>1</v>
      </c>
      <c r="I277" s="3">
        <v>1000</v>
      </c>
      <c r="K277" s="7">
        <v>6</v>
      </c>
      <c r="N277" s="3"/>
      <c r="Q277" s="20">
        <f>VLOOKUP(F277,Sheet1!$A$3:$I$999,7,0)</f>
        <v>3049</v>
      </c>
      <c r="S277">
        <f t="shared" si="14"/>
        <v>3049</v>
      </c>
      <c r="T277" s="39">
        <v>206304</v>
      </c>
      <c r="U277">
        <v>2810</v>
      </c>
      <c r="V277" s="3">
        <v>120001</v>
      </c>
      <c r="W277" s="24">
        <v>267</v>
      </c>
      <c r="X277" s="3">
        <v>120002</v>
      </c>
      <c r="Y277">
        <v>298</v>
      </c>
      <c r="Z277" s="3">
        <v>120003</v>
      </c>
      <c r="AA277">
        <v>160</v>
      </c>
      <c r="AB277" s="3">
        <v>120004</v>
      </c>
      <c r="AC277">
        <v>3</v>
      </c>
    </row>
    <row r="278" spans="1:29">
      <c r="A278" s="39">
        <v>206304</v>
      </c>
      <c r="B278" s="29" t="s">
        <v>95</v>
      </c>
      <c r="C278" s="3" t="str">
        <f t="shared" si="15"/>
        <v>破甲值增加3201点</v>
      </c>
      <c r="D278" s="3">
        <v>4</v>
      </c>
      <c r="E278" s="12" t="str">
        <f>VLOOKUP(B278,Sheet3!$L$1:$N$50,3,0)</f>
        <v>images/icon/item/304.png</v>
      </c>
      <c r="F278" s="3">
        <v>63</v>
      </c>
      <c r="G278" s="3">
        <v>1</v>
      </c>
      <c r="H278" s="3">
        <v>1</v>
      </c>
      <c r="I278" s="3">
        <v>1000</v>
      </c>
      <c r="K278" s="7">
        <v>6</v>
      </c>
      <c r="N278" s="3"/>
      <c r="Q278" s="20">
        <f>VLOOKUP(F278,Sheet1!$A$3:$I$999,7,0)</f>
        <v>3201</v>
      </c>
      <c r="S278">
        <f t="shared" si="14"/>
        <v>3201</v>
      </c>
      <c r="T278" s="39">
        <v>206305</v>
      </c>
      <c r="U278">
        <v>3110</v>
      </c>
      <c r="V278" s="3">
        <v>120001</v>
      </c>
      <c r="W278" s="24">
        <v>290</v>
      </c>
      <c r="X278" s="3">
        <v>120002</v>
      </c>
      <c r="Y278">
        <v>318</v>
      </c>
      <c r="Z278" s="3">
        <v>120003</v>
      </c>
      <c r="AA278">
        <v>175</v>
      </c>
      <c r="AB278" s="3">
        <v>120004</v>
      </c>
      <c r="AC278">
        <v>4</v>
      </c>
    </row>
    <row r="279" spans="1:29">
      <c r="A279" s="39">
        <v>206305</v>
      </c>
      <c r="B279" s="29" t="s">
        <v>95</v>
      </c>
      <c r="C279" s="3" t="str">
        <f t="shared" si="15"/>
        <v>破甲值增加3361点</v>
      </c>
      <c r="D279" s="3">
        <v>5</v>
      </c>
      <c r="E279" s="12" t="str">
        <f>VLOOKUP(B279,Sheet3!$L$1:$N$50,3,0)</f>
        <v>images/icon/item/304.png</v>
      </c>
      <c r="F279" s="3">
        <v>64</v>
      </c>
      <c r="G279" s="3">
        <v>1</v>
      </c>
      <c r="H279" s="3">
        <v>1</v>
      </c>
      <c r="I279" s="3">
        <v>1000</v>
      </c>
      <c r="K279" s="7">
        <v>6</v>
      </c>
      <c r="N279" s="3"/>
      <c r="Q279" s="20">
        <f>VLOOKUP(F279,Sheet1!$A$3:$I$999,7,0)</f>
        <v>3361</v>
      </c>
      <c r="S279">
        <f t="shared" si="14"/>
        <v>3361</v>
      </c>
      <c r="T279" s="39">
        <v>206306</v>
      </c>
      <c r="U279">
        <v>3450</v>
      </c>
      <c r="V279" s="3">
        <v>120001</v>
      </c>
      <c r="W279" s="24">
        <v>313</v>
      </c>
      <c r="X279" s="3">
        <v>120002</v>
      </c>
      <c r="Y279">
        <v>338</v>
      </c>
      <c r="Z279" s="3">
        <v>120003</v>
      </c>
      <c r="AA279">
        <v>185</v>
      </c>
      <c r="AB279" s="3">
        <v>120004</v>
      </c>
      <c r="AC279">
        <v>5</v>
      </c>
    </row>
    <row r="280" spans="1:29">
      <c r="A280" s="39">
        <v>206306</v>
      </c>
      <c r="B280" s="29" t="s">
        <v>95</v>
      </c>
      <c r="C280" s="3" t="str">
        <f t="shared" si="15"/>
        <v>破甲值增加3529点</v>
      </c>
      <c r="D280" s="3">
        <v>6</v>
      </c>
      <c r="E280" s="12" t="str">
        <f>VLOOKUP(B280,Sheet3!$L$1:$N$50,3,0)</f>
        <v>images/icon/item/304.png</v>
      </c>
      <c r="F280" s="3">
        <v>65</v>
      </c>
      <c r="G280" s="3">
        <v>1</v>
      </c>
      <c r="H280" s="3">
        <v>1</v>
      </c>
      <c r="I280" s="3">
        <v>1000</v>
      </c>
      <c r="K280" s="7">
        <v>6</v>
      </c>
      <c r="N280" s="3"/>
      <c r="Q280" s="20">
        <f>VLOOKUP(F280,Sheet1!$A$3:$I$999,7,0)</f>
        <v>3529</v>
      </c>
      <c r="S280">
        <f t="shared" si="14"/>
        <v>3529</v>
      </c>
      <c r="T280" s="39">
        <v>206307</v>
      </c>
      <c r="U280">
        <v>3820</v>
      </c>
      <c r="V280" s="3">
        <v>120001</v>
      </c>
      <c r="W280" s="24">
        <v>338</v>
      </c>
      <c r="X280" s="3">
        <v>120002</v>
      </c>
      <c r="Y280">
        <v>358</v>
      </c>
      <c r="Z280" s="3">
        <v>120003</v>
      </c>
      <c r="AA280">
        <v>196</v>
      </c>
      <c r="AB280" s="3">
        <v>120004</v>
      </c>
      <c r="AC280">
        <v>6</v>
      </c>
    </row>
    <row r="281" spans="1:29">
      <c r="A281" s="39">
        <v>206307</v>
      </c>
      <c r="B281" s="29" t="s">
        <v>95</v>
      </c>
      <c r="C281" s="3" t="str">
        <f t="shared" si="15"/>
        <v>破甲值增加3706点</v>
      </c>
      <c r="D281" s="3">
        <v>7</v>
      </c>
      <c r="E281" s="12" t="str">
        <f>VLOOKUP(B281,Sheet3!$L$1:$N$50,3,0)</f>
        <v>images/icon/item/304.png</v>
      </c>
      <c r="F281" s="3">
        <v>66</v>
      </c>
      <c r="G281" s="3">
        <v>1</v>
      </c>
      <c r="H281" s="3">
        <v>1</v>
      </c>
      <c r="I281" s="3">
        <v>1000</v>
      </c>
      <c r="K281" s="7">
        <v>6</v>
      </c>
      <c r="N281" s="3"/>
      <c r="Q281" s="20">
        <f>VLOOKUP(F281,Sheet1!$A$3:$I$999,7,0)</f>
        <v>3706</v>
      </c>
      <c r="S281">
        <f t="shared" si="14"/>
        <v>3706</v>
      </c>
      <c r="T281" s="39">
        <v>206308</v>
      </c>
      <c r="U281">
        <v>4240</v>
      </c>
      <c r="V281" s="3">
        <v>120001</v>
      </c>
      <c r="W281" s="24">
        <v>365</v>
      </c>
      <c r="X281" s="3">
        <v>120002</v>
      </c>
      <c r="Y281">
        <v>380</v>
      </c>
      <c r="Z281" s="3">
        <v>120003</v>
      </c>
      <c r="AA281">
        <v>208</v>
      </c>
      <c r="AB281" s="3">
        <v>120004</v>
      </c>
      <c r="AC281">
        <v>8</v>
      </c>
    </row>
    <row r="282" spans="1:29">
      <c r="A282" s="39">
        <v>206308</v>
      </c>
      <c r="B282" s="29" t="s">
        <v>95</v>
      </c>
      <c r="C282" s="3" t="str">
        <f t="shared" si="15"/>
        <v>破甲值增加3891点</v>
      </c>
      <c r="D282" s="3">
        <v>8</v>
      </c>
      <c r="E282" s="12" t="str">
        <f>VLOOKUP(B282,Sheet3!$L$1:$N$50,3,0)</f>
        <v>images/icon/item/304.png</v>
      </c>
      <c r="F282" s="3">
        <v>67</v>
      </c>
      <c r="G282" s="3">
        <v>1</v>
      </c>
      <c r="H282" s="3">
        <v>1</v>
      </c>
      <c r="I282" s="3">
        <v>1000</v>
      </c>
      <c r="K282" s="7">
        <v>6</v>
      </c>
      <c r="N282" s="3"/>
      <c r="Q282" s="20">
        <f>VLOOKUP(F282,Sheet1!$A$3:$I$999,7,0)</f>
        <v>3891</v>
      </c>
      <c r="S282">
        <f t="shared" si="14"/>
        <v>3891</v>
      </c>
      <c r="T282" s="39">
        <v>206309</v>
      </c>
      <c r="U282">
        <v>4700</v>
      </c>
      <c r="V282" s="3">
        <v>120001</v>
      </c>
      <c r="W282" s="24">
        <v>393</v>
      </c>
      <c r="X282" s="3">
        <v>120002</v>
      </c>
      <c r="Y282">
        <v>403</v>
      </c>
      <c r="Z282" s="3">
        <v>120003</v>
      </c>
      <c r="AA282">
        <v>220</v>
      </c>
      <c r="AB282" s="3">
        <v>120004</v>
      </c>
      <c r="AC282">
        <v>9</v>
      </c>
    </row>
    <row r="283" spans="1:29">
      <c r="A283" s="39">
        <v>206309</v>
      </c>
      <c r="B283" s="29" t="s">
        <v>95</v>
      </c>
      <c r="C283" s="3" t="str">
        <f t="shared" si="15"/>
        <v>破甲值增加4085点</v>
      </c>
      <c r="D283" s="3">
        <v>9</v>
      </c>
      <c r="E283" s="12" t="str">
        <f>VLOOKUP(B283,Sheet3!$L$1:$N$50,3,0)</f>
        <v>images/icon/item/304.png</v>
      </c>
      <c r="F283" s="3">
        <v>68</v>
      </c>
      <c r="G283" s="3">
        <v>1</v>
      </c>
      <c r="H283" s="3">
        <v>1</v>
      </c>
      <c r="I283" s="3">
        <v>1000</v>
      </c>
      <c r="K283" s="7">
        <v>6</v>
      </c>
      <c r="N283" s="3"/>
      <c r="Q283" s="20">
        <f>VLOOKUP(F283,Sheet1!$A$3:$I$999,7,0)</f>
        <v>4085</v>
      </c>
      <c r="S283">
        <f t="shared" si="14"/>
        <v>4085</v>
      </c>
      <c r="T283" s="39">
        <v>206310</v>
      </c>
      <c r="U283">
        <v>5210</v>
      </c>
      <c r="V283" s="3">
        <v>120001</v>
      </c>
      <c r="W283" s="24">
        <v>422</v>
      </c>
      <c r="X283" s="3">
        <v>120002</v>
      </c>
      <c r="Y283">
        <v>426</v>
      </c>
      <c r="Z283" s="3">
        <v>120003</v>
      </c>
      <c r="AA283">
        <v>232</v>
      </c>
      <c r="AB283" s="3">
        <v>120004</v>
      </c>
      <c r="AC283">
        <v>10</v>
      </c>
    </row>
    <row r="284" spans="1:29" s="35" customFormat="1">
      <c r="A284" s="41">
        <v>206310</v>
      </c>
      <c r="B284" s="30" t="s">
        <v>95</v>
      </c>
      <c r="C284" s="30" t="str">
        <f t="shared" si="15"/>
        <v>破甲值增加4290点</v>
      </c>
      <c r="D284" s="3">
        <v>10</v>
      </c>
      <c r="E284" s="31" t="str">
        <f>VLOOKUP(B284,Sheet3!$L$1:$N$50,3,0)</f>
        <v>images/icon/item/304.png</v>
      </c>
      <c r="F284" s="30">
        <v>69</v>
      </c>
      <c r="G284" s="30">
        <v>1</v>
      </c>
      <c r="H284" s="30">
        <v>1</v>
      </c>
      <c r="I284" s="30">
        <v>1000</v>
      </c>
      <c r="J284" s="30"/>
      <c r="K284" s="32">
        <v>6</v>
      </c>
      <c r="L284" s="33"/>
      <c r="M284" s="33"/>
      <c r="N284" s="30"/>
      <c r="O284" s="33"/>
      <c r="P284" s="33"/>
      <c r="Q284" s="34">
        <f>VLOOKUP(F284,Sheet1!$A$3:$I$999,7,0)</f>
        <v>4290</v>
      </c>
      <c r="S284" s="35">
        <f t="shared" si="14"/>
        <v>4290</v>
      </c>
      <c r="T284" s="43"/>
      <c r="U284">
        <v>5780</v>
      </c>
      <c r="V284" s="30">
        <v>120001</v>
      </c>
      <c r="W284" s="24">
        <v>454</v>
      </c>
      <c r="X284" s="3">
        <v>120002</v>
      </c>
      <c r="Y284">
        <v>451</v>
      </c>
      <c r="Z284" s="3">
        <v>120003</v>
      </c>
      <c r="AA284">
        <v>244</v>
      </c>
      <c r="AB284" s="30">
        <v>120004</v>
      </c>
      <c r="AC284" s="35">
        <v>12</v>
      </c>
    </row>
    <row r="285" spans="1:29">
      <c r="Q285" s="20"/>
      <c r="V285" s="3"/>
      <c r="W285" s="24"/>
    </row>
    <row r="286" spans="1:29">
      <c r="Q286" s="20"/>
      <c r="W286" s="24"/>
    </row>
    <row r="287" spans="1:29">
      <c r="W287" s="24"/>
    </row>
    <row r="288" spans="1:29">
      <c r="W288" s="24"/>
    </row>
    <row r="289" spans="23:23">
      <c r="W289" s="24"/>
    </row>
    <row r="290" spans="23:23">
      <c r="W290" s="24"/>
    </row>
    <row r="291" spans="23:23">
      <c r="W291" s="24"/>
    </row>
    <row r="292" spans="23:23">
      <c r="W292" s="24"/>
    </row>
    <row r="293" spans="23:23">
      <c r="W293" s="24"/>
    </row>
    <row r="294" spans="23:23">
      <c r="W294" s="24"/>
    </row>
    <row r="295" spans="23:23">
      <c r="W295" s="24"/>
    </row>
    <row r="296" spans="23:23">
      <c r="W296" s="24"/>
    </row>
    <row r="297" spans="23:23">
      <c r="W297" s="24"/>
    </row>
    <row r="298" spans="23:23">
      <c r="W298" s="24"/>
    </row>
    <row r="299" spans="23:23">
      <c r="W299" s="24"/>
    </row>
    <row r="300" spans="23:23">
      <c r="W300" s="24"/>
    </row>
    <row r="301" spans="23:23">
      <c r="W301" s="24"/>
    </row>
    <row r="302" spans="23:23">
      <c r="W302" s="24"/>
    </row>
    <row r="303" spans="23:23">
      <c r="W303" s="24"/>
    </row>
    <row r="304" spans="23:23">
      <c r="W304" s="24"/>
    </row>
    <row r="305" spans="23:23">
      <c r="W305" s="24"/>
    </row>
    <row r="306" spans="23:23">
      <c r="W306" s="24"/>
    </row>
    <row r="307" spans="23:23">
      <c r="W307" s="24"/>
    </row>
    <row r="308" spans="23:23">
      <c r="W308" s="24"/>
    </row>
    <row r="309" spans="23:23">
      <c r="W309" s="24"/>
    </row>
    <row r="310" spans="23:23">
      <c r="W310" s="24"/>
    </row>
    <row r="311" spans="23:23">
      <c r="W311" s="24"/>
    </row>
    <row r="312" spans="23:23">
      <c r="W312" s="24"/>
    </row>
    <row r="313" spans="23:23">
      <c r="W313" s="24"/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opLeftCell="A22" workbookViewId="0">
      <selection activeCell="H51" sqref="H51"/>
    </sheetView>
  </sheetViews>
  <sheetFormatPr defaultColWidth="8.875" defaultRowHeight="13.5"/>
  <cols>
    <col min="20" max="20" width="4.5" customWidth="1"/>
    <col min="21" max="21" width="5.5" customWidth="1"/>
    <col min="22" max="24" width="7.5" customWidth="1"/>
    <col min="25" max="25" width="5.5" customWidth="1"/>
  </cols>
  <sheetData>
    <row r="1" spans="1:25" ht="14.25">
      <c r="A1" s="46" t="s">
        <v>97</v>
      </c>
      <c r="B1" s="46"/>
      <c r="C1" s="46"/>
      <c r="D1" s="46"/>
      <c r="E1" s="46"/>
      <c r="F1" s="46"/>
      <c r="G1" s="46"/>
      <c r="K1" s="46" t="s">
        <v>98</v>
      </c>
      <c r="L1" s="46"/>
      <c r="M1" s="46"/>
      <c r="N1" s="46"/>
      <c r="O1" s="46"/>
      <c r="P1" s="46"/>
      <c r="T1" s="6" t="s">
        <v>99</v>
      </c>
      <c r="U1" s="6" t="s">
        <v>100</v>
      </c>
      <c r="V1" s="6" t="s">
        <v>101</v>
      </c>
      <c r="W1" s="6" t="s">
        <v>102</v>
      </c>
      <c r="X1" s="6" t="s">
        <v>103</v>
      </c>
      <c r="Y1" s="6" t="s">
        <v>14</v>
      </c>
    </row>
    <row r="2" spans="1:25">
      <c r="A2" t="s">
        <v>104</v>
      </c>
      <c r="B2" t="s">
        <v>105</v>
      </c>
      <c r="C2" t="s">
        <v>106</v>
      </c>
      <c r="D2" t="s">
        <v>11</v>
      </c>
      <c r="E2" t="s">
        <v>12</v>
      </c>
      <c r="F2" t="s">
        <v>13</v>
      </c>
      <c r="G2" t="s">
        <v>14</v>
      </c>
      <c r="I2" t="s">
        <v>15</v>
      </c>
      <c r="K2" t="s">
        <v>105</v>
      </c>
      <c r="L2" t="s">
        <v>106</v>
      </c>
      <c r="M2" t="s">
        <v>11</v>
      </c>
      <c r="N2" t="s">
        <v>12</v>
      </c>
      <c r="O2" t="s">
        <v>13</v>
      </c>
      <c r="P2" t="s">
        <v>14</v>
      </c>
      <c r="R2" t="s">
        <v>107</v>
      </c>
      <c r="T2">
        <v>0.1</v>
      </c>
      <c r="U2">
        <v>0.06</v>
      </c>
      <c r="V2">
        <v>1</v>
      </c>
      <c r="W2">
        <v>1</v>
      </c>
      <c r="X2">
        <v>0.5</v>
      </c>
      <c r="Y2">
        <v>1</v>
      </c>
    </row>
    <row r="3" spans="1:25">
      <c r="A3">
        <v>1</v>
      </c>
      <c r="B3">
        <v>200</v>
      </c>
      <c r="C3">
        <v>100</v>
      </c>
      <c r="D3">
        <v>25</v>
      </c>
      <c r="E3">
        <v>17</v>
      </c>
      <c r="F3">
        <v>6</v>
      </c>
      <c r="G3">
        <v>16</v>
      </c>
      <c r="I3" s="5">
        <v>1800</v>
      </c>
      <c r="K3">
        <f>B3*$T$2</f>
        <v>20</v>
      </c>
      <c r="L3">
        <f>C3*$U$2</f>
        <v>6</v>
      </c>
      <c r="M3">
        <f>D3*$V$2</f>
        <v>25</v>
      </c>
      <c r="N3">
        <f>E3*$W$2</f>
        <v>17</v>
      </c>
      <c r="O3">
        <f>F3*$X$2</f>
        <v>3</v>
      </c>
      <c r="P3">
        <f>G3*$Y$2</f>
        <v>16</v>
      </c>
      <c r="Q3">
        <v>1800</v>
      </c>
      <c r="R3" s="5">
        <v>8</v>
      </c>
    </row>
    <row r="4" spans="1:25">
      <c r="A4">
        <v>2</v>
      </c>
      <c r="B4">
        <v>220</v>
      </c>
      <c r="C4">
        <v>110</v>
      </c>
      <c r="D4">
        <v>27</v>
      </c>
      <c r="E4">
        <v>19</v>
      </c>
      <c r="F4">
        <v>12</v>
      </c>
      <c r="G4">
        <v>18</v>
      </c>
      <c r="I4" s="5">
        <v>3600</v>
      </c>
      <c r="K4">
        <f t="shared" ref="K4" si="0">B4*$T$2</f>
        <v>22</v>
      </c>
      <c r="L4">
        <f t="shared" ref="L4" si="1">C4*$U$2</f>
        <v>6.6</v>
      </c>
      <c r="M4">
        <f t="shared" ref="M4" si="2">D4*$V$2</f>
        <v>27</v>
      </c>
      <c r="N4">
        <f t="shared" ref="N4" si="3">E4*$W$2</f>
        <v>19</v>
      </c>
      <c r="O4">
        <f t="shared" ref="O4" si="4">F4*$X$2</f>
        <v>6</v>
      </c>
      <c r="P4">
        <f t="shared" ref="P4" si="5">G4*$Y$2</f>
        <v>18</v>
      </c>
      <c r="Q4">
        <v>3600</v>
      </c>
      <c r="R4" s="5">
        <v>16</v>
      </c>
    </row>
    <row r="5" spans="1:25">
      <c r="A5">
        <v>3</v>
      </c>
      <c r="B5">
        <v>242</v>
      </c>
      <c r="C5">
        <v>121</v>
      </c>
      <c r="D5">
        <v>30</v>
      </c>
      <c r="E5">
        <v>21</v>
      </c>
      <c r="F5">
        <v>18</v>
      </c>
      <c r="G5">
        <v>20</v>
      </c>
      <c r="I5" s="5">
        <v>5400</v>
      </c>
      <c r="K5">
        <f t="shared" ref="K5" si="6">B5*$T$2</f>
        <v>24.200000000000003</v>
      </c>
      <c r="L5">
        <f t="shared" ref="L5" si="7">C5*$U$2</f>
        <v>7.26</v>
      </c>
      <c r="M5">
        <f t="shared" ref="M5" si="8">D5*$V$2</f>
        <v>30</v>
      </c>
      <c r="N5">
        <f t="shared" ref="N5" si="9">E5*$W$2</f>
        <v>21</v>
      </c>
      <c r="O5">
        <f t="shared" ref="O5" si="10">F5*$X$2</f>
        <v>9</v>
      </c>
      <c r="P5">
        <f t="shared" ref="P5" si="11">G5*$Y$2</f>
        <v>20</v>
      </c>
      <c r="Q5">
        <v>5400</v>
      </c>
      <c r="R5" s="5">
        <v>33</v>
      </c>
    </row>
    <row r="6" spans="1:25">
      <c r="A6">
        <v>4</v>
      </c>
      <c r="B6">
        <v>266</v>
      </c>
      <c r="C6">
        <v>133</v>
      </c>
      <c r="D6">
        <v>33</v>
      </c>
      <c r="E6">
        <v>23</v>
      </c>
      <c r="F6">
        <v>25</v>
      </c>
      <c r="G6">
        <v>22</v>
      </c>
      <c r="I6" s="5">
        <v>7200</v>
      </c>
      <c r="K6">
        <f t="shared" ref="K6:K36" si="12">B6*$T$2</f>
        <v>26.6</v>
      </c>
      <c r="L6">
        <f t="shared" ref="L6:L36" si="13">C6*$U$2</f>
        <v>7.9799999999999995</v>
      </c>
      <c r="M6">
        <f t="shared" ref="M6:M36" si="14">D6*$V$2</f>
        <v>33</v>
      </c>
      <c r="N6">
        <f t="shared" ref="N6:N36" si="15">E6*$W$2</f>
        <v>23</v>
      </c>
      <c r="O6">
        <f t="shared" ref="O6:O36" si="16">F6*$X$2</f>
        <v>12.5</v>
      </c>
      <c r="P6">
        <f t="shared" ref="P6:P36" si="17">G6*$Y$2</f>
        <v>22</v>
      </c>
      <c r="Q6">
        <v>7200</v>
      </c>
      <c r="R6" s="5">
        <v>50</v>
      </c>
    </row>
    <row r="7" spans="1:25">
      <c r="A7">
        <v>5</v>
      </c>
      <c r="B7">
        <v>292</v>
      </c>
      <c r="C7">
        <v>146</v>
      </c>
      <c r="D7">
        <v>36</v>
      </c>
      <c r="E7">
        <v>25</v>
      </c>
      <c r="F7">
        <v>31</v>
      </c>
      <c r="G7">
        <v>24</v>
      </c>
      <c r="I7" s="5">
        <v>9000</v>
      </c>
      <c r="K7">
        <f t="shared" si="12"/>
        <v>29.200000000000003</v>
      </c>
      <c r="L7">
        <f t="shared" si="13"/>
        <v>8.76</v>
      </c>
      <c r="M7">
        <f t="shared" si="14"/>
        <v>36</v>
      </c>
      <c r="N7">
        <f t="shared" si="15"/>
        <v>25</v>
      </c>
      <c r="O7">
        <f t="shared" si="16"/>
        <v>15.5</v>
      </c>
      <c r="P7">
        <f t="shared" si="17"/>
        <v>24</v>
      </c>
      <c r="Q7">
        <v>9000</v>
      </c>
      <c r="R7" s="5">
        <v>66</v>
      </c>
    </row>
    <row r="8" spans="1:25">
      <c r="A8">
        <v>6</v>
      </c>
      <c r="B8">
        <v>322</v>
      </c>
      <c r="C8">
        <v>161</v>
      </c>
      <c r="D8">
        <v>40</v>
      </c>
      <c r="E8">
        <v>28</v>
      </c>
      <c r="F8">
        <v>37</v>
      </c>
      <c r="G8">
        <v>26</v>
      </c>
      <c r="I8" s="5">
        <v>10800</v>
      </c>
      <c r="K8">
        <f t="shared" si="12"/>
        <v>32.200000000000003</v>
      </c>
      <c r="L8">
        <f t="shared" si="13"/>
        <v>9.66</v>
      </c>
      <c r="M8">
        <f t="shared" si="14"/>
        <v>40</v>
      </c>
      <c r="N8">
        <f t="shared" si="15"/>
        <v>28</v>
      </c>
      <c r="O8">
        <f t="shared" si="16"/>
        <v>18.5</v>
      </c>
      <c r="P8">
        <f t="shared" si="17"/>
        <v>26</v>
      </c>
      <c r="Q8">
        <v>10800</v>
      </c>
      <c r="R8" s="5">
        <v>83</v>
      </c>
    </row>
    <row r="9" spans="1:25">
      <c r="A9">
        <v>7</v>
      </c>
      <c r="B9">
        <v>354</v>
      </c>
      <c r="C9">
        <v>177</v>
      </c>
      <c r="D9">
        <v>44</v>
      </c>
      <c r="E9">
        <v>31</v>
      </c>
      <c r="F9">
        <v>43</v>
      </c>
      <c r="G9">
        <v>29</v>
      </c>
      <c r="I9" s="5">
        <v>12600</v>
      </c>
      <c r="K9">
        <f t="shared" si="12"/>
        <v>35.4</v>
      </c>
      <c r="L9">
        <f t="shared" si="13"/>
        <v>10.62</v>
      </c>
      <c r="M9">
        <f t="shared" si="14"/>
        <v>44</v>
      </c>
      <c r="N9">
        <f t="shared" si="15"/>
        <v>31</v>
      </c>
      <c r="O9">
        <f t="shared" si="16"/>
        <v>21.5</v>
      </c>
      <c r="P9">
        <f t="shared" si="17"/>
        <v>29</v>
      </c>
      <c r="Q9">
        <v>12600</v>
      </c>
      <c r="R9" s="5">
        <v>100</v>
      </c>
    </row>
    <row r="10" spans="1:25">
      <c r="A10">
        <v>8</v>
      </c>
      <c r="B10">
        <v>389</v>
      </c>
      <c r="C10">
        <v>194</v>
      </c>
      <c r="D10">
        <v>48</v>
      </c>
      <c r="E10">
        <v>34</v>
      </c>
      <c r="F10">
        <v>50</v>
      </c>
      <c r="G10">
        <v>32</v>
      </c>
      <c r="I10" s="5">
        <v>14400</v>
      </c>
      <c r="K10">
        <f t="shared" si="12"/>
        <v>38.900000000000006</v>
      </c>
      <c r="L10">
        <f t="shared" si="13"/>
        <v>11.639999999999999</v>
      </c>
      <c r="M10">
        <f t="shared" si="14"/>
        <v>48</v>
      </c>
      <c r="N10">
        <f t="shared" si="15"/>
        <v>34</v>
      </c>
      <c r="O10">
        <f t="shared" si="16"/>
        <v>25</v>
      </c>
      <c r="P10">
        <f t="shared" si="17"/>
        <v>32</v>
      </c>
      <c r="Q10">
        <v>14400</v>
      </c>
      <c r="R10" s="5">
        <v>133</v>
      </c>
    </row>
    <row r="11" spans="1:25">
      <c r="A11">
        <v>9</v>
      </c>
      <c r="B11">
        <v>428</v>
      </c>
      <c r="C11">
        <v>214</v>
      </c>
      <c r="D11">
        <v>53</v>
      </c>
      <c r="E11">
        <v>37</v>
      </c>
      <c r="F11">
        <v>56</v>
      </c>
      <c r="G11">
        <v>35</v>
      </c>
      <c r="I11" s="5">
        <v>16200</v>
      </c>
      <c r="K11">
        <f t="shared" si="12"/>
        <v>42.800000000000004</v>
      </c>
      <c r="L11">
        <f t="shared" si="13"/>
        <v>12.84</v>
      </c>
      <c r="M11">
        <f t="shared" si="14"/>
        <v>53</v>
      </c>
      <c r="N11">
        <f t="shared" si="15"/>
        <v>37</v>
      </c>
      <c r="O11">
        <f t="shared" si="16"/>
        <v>28</v>
      </c>
      <c r="P11">
        <f t="shared" si="17"/>
        <v>35</v>
      </c>
      <c r="Q11">
        <v>16200</v>
      </c>
      <c r="R11" s="5">
        <v>166</v>
      </c>
    </row>
    <row r="12" spans="1:25">
      <c r="A12">
        <v>10</v>
      </c>
      <c r="B12">
        <v>471</v>
      </c>
      <c r="C12">
        <v>235</v>
      </c>
      <c r="D12">
        <v>58</v>
      </c>
      <c r="E12">
        <v>41</v>
      </c>
      <c r="F12">
        <v>62</v>
      </c>
      <c r="G12">
        <v>39</v>
      </c>
      <c r="I12" s="5">
        <v>18000</v>
      </c>
      <c r="K12">
        <f t="shared" si="12"/>
        <v>47.1</v>
      </c>
      <c r="L12">
        <f t="shared" si="13"/>
        <v>14.1</v>
      </c>
      <c r="M12">
        <f t="shared" si="14"/>
        <v>58</v>
      </c>
      <c r="N12">
        <f t="shared" si="15"/>
        <v>41</v>
      </c>
      <c r="O12">
        <f t="shared" si="16"/>
        <v>31</v>
      </c>
      <c r="P12">
        <f t="shared" si="17"/>
        <v>39</v>
      </c>
      <c r="Q12">
        <v>18000</v>
      </c>
      <c r="R12" s="5">
        <v>200</v>
      </c>
    </row>
    <row r="13" spans="1:25">
      <c r="A13">
        <v>11</v>
      </c>
      <c r="B13">
        <v>518</v>
      </c>
      <c r="C13">
        <v>259</v>
      </c>
      <c r="D13">
        <v>64</v>
      </c>
      <c r="E13">
        <v>45</v>
      </c>
      <c r="F13">
        <v>68</v>
      </c>
      <c r="G13">
        <v>43</v>
      </c>
      <c r="I13" s="5">
        <v>19800</v>
      </c>
      <c r="K13">
        <f t="shared" si="12"/>
        <v>51.800000000000004</v>
      </c>
      <c r="L13">
        <f t="shared" si="13"/>
        <v>15.54</v>
      </c>
      <c r="M13">
        <f t="shared" si="14"/>
        <v>64</v>
      </c>
      <c r="N13">
        <f t="shared" si="15"/>
        <v>45</v>
      </c>
      <c r="O13">
        <f t="shared" si="16"/>
        <v>34</v>
      </c>
      <c r="P13">
        <f t="shared" si="17"/>
        <v>43</v>
      </c>
      <c r="Q13">
        <v>19800</v>
      </c>
      <c r="R13" s="5">
        <v>233</v>
      </c>
    </row>
    <row r="14" spans="1:25">
      <c r="A14">
        <v>12</v>
      </c>
      <c r="B14">
        <v>570</v>
      </c>
      <c r="C14">
        <v>285</v>
      </c>
      <c r="D14">
        <v>71</v>
      </c>
      <c r="E14">
        <v>49</v>
      </c>
      <c r="F14">
        <v>75</v>
      </c>
      <c r="G14">
        <v>47</v>
      </c>
      <c r="I14" s="5">
        <v>21600</v>
      </c>
      <c r="K14">
        <f t="shared" si="12"/>
        <v>57</v>
      </c>
      <c r="L14">
        <f t="shared" si="13"/>
        <v>17.099999999999998</v>
      </c>
      <c r="M14">
        <f t="shared" si="14"/>
        <v>71</v>
      </c>
      <c r="N14">
        <f t="shared" si="15"/>
        <v>49</v>
      </c>
      <c r="O14">
        <f t="shared" si="16"/>
        <v>37.5</v>
      </c>
      <c r="P14">
        <f t="shared" si="17"/>
        <v>47</v>
      </c>
      <c r="Q14">
        <v>21600</v>
      </c>
      <c r="R14" s="5">
        <v>266</v>
      </c>
    </row>
    <row r="15" spans="1:25">
      <c r="A15">
        <v>13</v>
      </c>
      <c r="B15">
        <v>627</v>
      </c>
      <c r="C15">
        <v>313</v>
      </c>
      <c r="D15">
        <v>78</v>
      </c>
      <c r="E15">
        <v>54</v>
      </c>
      <c r="F15">
        <v>81</v>
      </c>
      <c r="G15">
        <v>52</v>
      </c>
      <c r="I15" s="5">
        <v>23400</v>
      </c>
      <c r="K15">
        <f t="shared" si="12"/>
        <v>62.7</v>
      </c>
      <c r="L15">
        <f t="shared" si="13"/>
        <v>18.779999999999998</v>
      </c>
      <c r="M15">
        <f t="shared" si="14"/>
        <v>78</v>
      </c>
      <c r="N15">
        <f t="shared" si="15"/>
        <v>54</v>
      </c>
      <c r="O15">
        <f t="shared" si="16"/>
        <v>40.5</v>
      </c>
      <c r="P15">
        <f t="shared" si="17"/>
        <v>52</v>
      </c>
      <c r="Q15">
        <v>23400</v>
      </c>
      <c r="R15" s="5">
        <v>333</v>
      </c>
    </row>
    <row r="16" spans="1:25">
      <c r="A16">
        <v>14</v>
      </c>
      <c r="B16">
        <v>690</v>
      </c>
      <c r="C16">
        <v>345</v>
      </c>
      <c r="D16">
        <v>86</v>
      </c>
      <c r="E16">
        <v>60</v>
      </c>
      <c r="F16">
        <v>87</v>
      </c>
      <c r="G16">
        <v>57</v>
      </c>
      <c r="I16" s="5">
        <v>25200</v>
      </c>
      <c r="K16">
        <f t="shared" si="12"/>
        <v>69</v>
      </c>
      <c r="L16">
        <f t="shared" si="13"/>
        <v>20.7</v>
      </c>
      <c r="M16">
        <f t="shared" si="14"/>
        <v>86</v>
      </c>
      <c r="N16">
        <f t="shared" si="15"/>
        <v>60</v>
      </c>
      <c r="O16">
        <f t="shared" si="16"/>
        <v>43.5</v>
      </c>
      <c r="P16">
        <f t="shared" si="17"/>
        <v>57</v>
      </c>
      <c r="Q16">
        <v>25200</v>
      </c>
      <c r="R16" s="5">
        <v>400</v>
      </c>
    </row>
    <row r="17" spans="1:18">
      <c r="A17">
        <v>15</v>
      </c>
      <c r="B17">
        <v>759</v>
      </c>
      <c r="C17">
        <v>379</v>
      </c>
      <c r="D17">
        <v>94</v>
      </c>
      <c r="E17">
        <v>66</v>
      </c>
      <c r="F17">
        <v>93</v>
      </c>
      <c r="G17">
        <v>63</v>
      </c>
      <c r="I17" s="5">
        <v>27000</v>
      </c>
      <c r="K17">
        <f t="shared" si="12"/>
        <v>75.900000000000006</v>
      </c>
      <c r="L17">
        <f t="shared" si="13"/>
        <v>22.74</v>
      </c>
      <c r="M17">
        <f t="shared" si="14"/>
        <v>94</v>
      </c>
      <c r="N17">
        <f t="shared" si="15"/>
        <v>66</v>
      </c>
      <c r="O17">
        <f t="shared" si="16"/>
        <v>46.5</v>
      </c>
      <c r="P17">
        <f t="shared" si="17"/>
        <v>63</v>
      </c>
      <c r="Q17">
        <v>27000</v>
      </c>
      <c r="R17" s="5">
        <v>466</v>
      </c>
    </row>
    <row r="18" spans="1:18">
      <c r="A18">
        <v>16</v>
      </c>
      <c r="B18">
        <v>835</v>
      </c>
      <c r="C18">
        <v>417</v>
      </c>
      <c r="D18">
        <v>104</v>
      </c>
      <c r="E18">
        <v>73</v>
      </c>
      <c r="F18">
        <v>100</v>
      </c>
      <c r="G18">
        <v>69</v>
      </c>
      <c r="I18" s="5">
        <v>28800</v>
      </c>
      <c r="K18">
        <f t="shared" si="12"/>
        <v>83.5</v>
      </c>
      <c r="L18">
        <f t="shared" si="13"/>
        <v>25.02</v>
      </c>
      <c r="M18">
        <f t="shared" si="14"/>
        <v>104</v>
      </c>
      <c r="N18">
        <f t="shared" si="15"/>
        <v>73</v>
      </c>
      <c r="O18">
        <f t="shared" si="16"/>
        <v>50</v>
      </c>
      <c r="P18">
        <f t="shared" si="17"/>
        <v>69</v>
      </c>
      <c r="Q18">
        <v>28800</v>
      </c>
      <c r="R18" s="5">
        <v>533</v>
      </c>
    </row>
    <row r="19" spans="1:18">
      <c r="A19">
        <v>17</v>
      </c>
      <c r="B19">
        <v>918</v>
      </c>
      <c r="C19">
        <v>459</v>
      </c>
      <c r="D19">
        <v>114</v>
      </c>
      <c r="E19">
        <v>80</v>
      </c>
      <c r="F19">
        <v>106</v>
      </c>
      <c r="G19">
        <v>76</v>
      </c>
      <c r="I19" s="5">
        <v>30600</v>
      </c>
      <c r="K19">
        <f t="shared" si="12"/>
        <v>91.800000000000011</v>
      </c>
      <c r="L19">
        <f t="shared" si="13"/>
        <v>27.54</v>
      </c>
      <c r="M19">
        <f t="shared" si="14"/>
        <v>114</v>
      </c>
      <c r="N19">
        <f t="shared" si="15"/>
        <v>80</v>
      </c>
      <c r="O19">
        <f t="shared" si="16"/>
        <v>53</v>
      </c>
      <c r="P19">
        <f t="shared" si="17"/>
        <v>76</v>
      </c>
      <c r="Q19">
        <v>30600</v>
      </c>
      <c r="R19" s="5">
        <v>600</v>
      </c>
    </row>
    <row r="20" spans="1:18">
      <c r="A20">
        <v>18</v>
      </c>
      <c r="B20">
        <v>1010</v>
      </c>
      <c r="C20">
        <v>505</v>
      </c>
      <c r="D20">
        <v>126</v>
      </c>
      <c r="E20">
        <v>88</v>
      </c>
      <c r="F20">
        <v>112</v>
      </c>
      <c r="G20">
        <v>84</v>
      </c>
      <c r="I20" s="5">
        <v>32400</v>
      </c>
      <c r="K20">
        <f t="shared" si="12"/>
        <v>101</v>
      </c>
      <c r="L20">
        <f t="shared" si="13"/>
        <v>30.299999999999997</v>
      </c>
      <c r="M20">
        <f t="shared" si="14"/>
        <v>126</v>
      </c>
      <c r="N20">
        <f t="shared" si="15"/>
        <v>88</v>
      </c>
      <c r="O20">
        <f t="shared" si="16"/>
        <v>56</v>
      </c>
      <c r="P20">
        <f t="shared" si="17"/>
        <v>84</v>
      </c>
      <c r="Q20">
        <v>32400</v>
      </c>
      <c r="R20" s="5">
        <v>733</v>
      </c>
    </row>
    <row r="21" spans="1:18">
      <c r="A21">
        <v>19</v>
      </c>
      <c r="B21">
        <v>1111</v>
      </c>
      <c r="C21">
        <v>555</v>
      </c>
      <c r="D21">
        <v>138</v>
      </c>
      <c r="E21">
        <v>97</v>
      </c>
      <c r="F21">
        <v>118</v>
      </c>
      <c r="G21">
        <v>92</v>
      </c>
      <c r="I21" s="5">
        <v>34200</v>
      </c>
      <c r="K21">
        <f t="shared" si="12"/>
        <v>111.10000000000001</v>
      </c>
      <c r="L21">
        <f t="shared" si="13"/>
        <v>33.299999999999997</v>
      </c>
      <c r="M21">
        <f t="shared" si="14"/>
        <v>138</v>
      </c>
      <c r="N21">
        <f t="shared" si="15"/>
        <v>97</v>
      </c>
      <c r="O21">
        <f t="shared" si="16"/>
        <v>59</v>
      </c>
      <c r="P21">
        <f t="shared" si="17"/>
        <v>92</v>
      </c>
      <c r="Q21">
        <v>34200</v>
      </c>
      <c r="R21" s="5">
        <v>866</v>
      </c>
    </row>
    <row r="22" spans="1:18">
      <c r="A22">
        <v>20</v>
      </c>
      <c r="B22">
        <v>1223</v>
      </c>
      <c r="C22">
        <v>611</v>
      </c>
      <c r="D22">
        <v>152</v>
      </c>
      <c r="E22">
        <v>107</v>
      </c>
      <c r="F22">
        <v>125</v>
      </c>
      <c r="G22">
        <v>101</v>
      </c>
      <c r="I22" s="5">
        <v>36000</v>
      </c>
      <c r="K22">
        <f t="shared" si="12"/>
        <v>122.30000000000001</v>
      </c>
      <c r="L22">
        <f t="shared" si="13"/>
        <v>36.659999999999997</v>
      </c>
      <c r="M22">
        <f t="shared" si="14"/>
        <v>152</v>
      </c>
      <c r="N22">
        <f t="shared" si="15"/>
        <v>107</v>
      </c>
      <c r="O22">
        <f t="shared" si="16"/>
        <v>62.5</v>
      </c>
      <c r="P22">
        <f t="shared" si="17"/>
        <v>101</v>
      </c>
      <c r="Q22">
        <v>36000</v>
      </c>
      <c r="R22" s="5">
        <v>1000</v>
      </c>
    </row>
    <row r="23" spans="1:18">
      <c r="A23">
        <v>21</v>
      </c>
      <c r="B23">
        <v>1345</v>
      </c>
      <c r="C23">
        <v>672</v>
      </c>
      <c r="D23">
        <v>168</v>
      </c>
      <c r="E23">
        <v>117</v>
      </c>
      <c r="F23">
        <v>131</v>
      </c>
      <c r="G23">
        <v>112</v>
      </c>
      <c r="I23" s="5">
        <v>37800</v>
      </c>
      <c r="K23">
        <f t="shared" si="12"/>
        <v>134.5</v>
      </c>
      <c r="L23">
        <f t="shared" si="13"/>
        <v>40.32</v>
      </c>
      <c r="M23">
        <f t="shared" si="14"/>
        <v>168</v>
      </c>
      <c r="N23">
        <f t="shared" si="15"/>
        <v>117</v>
      </c>
      <c r="O23">
        <f t="shared" si="16"/>
        <v>65.5</v>
      </c>
      <c r="P23">
        <f t="shared" si="17"/>
        <v>112</v>
      </c>
      <c r="Q23">
        <v>37800</v>
      </c>
      <c r="R23" s="5">
        <v>1133</v>
      </c>
    </row>
    <row r="24" spans="1:18">
      <c r="A24">
        <v>22</v>
      </c>
      <c r="B24">
        <v>1480</v>
      </c>
      <c r="C24">
        <v>740</v>
      </c>
      <c r="D24">
        <v>185</v>
      </c>
      <c r="E24">
        <v>129</v>
      </c>
      <c r="F24">
        <v>137</v>
      </c>
      <c r="G24">
        <v>123</v>
      </c>
      <c r="I24" s="5">
        <v>39600</v>
      </c>
      <c r="K24">
        <f t="shared" si="12"/>
        <v>148</v>
      </c>
      <c r="L24">
        <f t="shared" si="13"/>
        <v>44.4</v>
      </c>
      <c r="M24">
        <f t="shared" si="14"/>
        <v>185</v>
      </c>
      <c r="N24">
        <f t="shared" si="15"/>
        <v>129</v>
      </c>
      <c r="O24">
        <f t="shared" si="16"/>
        <v>68.5</v>
      </c>
      <c r="P24">
        <f t="shared" si="17"/>
        <v>123</v>
      </c>
      <c r="Q24">
        <v>39600</v>
      </c>
      <c r="R24" s="5">
        <v>1266</v>
      </c>
    </row>
    <row r="25" spans="1:18">
      <c r="A25">
        <v>23</v>
      </c>
      <c r="B25">
        <v>1628</v>
      </c>
      <c r="C25">
        <v>814</v>
      </c>
      <c r="D25">
        <v>203</v>
      </c>
      <c r="E25">
        <v>142</v>
      </c>
      <c r="F25">
        <v>143</v>
      </c>
      <c r="G25">
        <v>135</v>
      </c>
      <c r="I25" s="5">
        <v>41400</v>
      </c>
      <c r="K25">
        <f t="shared" si="12"/>
        <v>162.80000000000001</v>
      </c>
      <c r="L25">
        <f t="shared" si="13"/>
        <v>48.839999999999996</v>
      </c>
      <c r="M25">
        <f t="shared" si="14"/>
        <v>203</v>
      </c>
      <c r="N25">
        <f t="shared" si="15"/>
        <v>142</v>
      </c>
      <c r="O25">
        <f t="shared" si="16"/>
        <v>71.5</v>
      </c>
      <c r="P25">
        <f t="shared" si="17"/>
        <v>135</v>
      </c>
      <c r="Q25">
        <v>41400</v>
      </c>
      <c r="R25" s="5">
        <v>1533</v>
      </c>
    </row>
    <row r="26" spans="1:18">
      <c r="A26">
        <v>24</v>
      </c>
      <c r="B26">
        <v>1790</v>
      </c>
      <c r="C26">
        <v>895</v>
      </c>
      <c r="D26">
        <v>223</v>
      </c>
      <c r="E26">
        <v>156</v>
      </c>
      <c r="F26">
        <v>150</v>
      </c>
      <c r="G26">
        <v>149</v>
      </c>
      <c r="I26" s="5">
        <v>43200</v>
      </c>
      <c r="K26">
        <f t="shared" si="12"/>
        <v>179</v>
      </c>
      <c r="L26">
        <f t="shared" si="13"/>
        <v>53.699999999999996</v>
      </c>
      <c r="M26">
        <f t="shared" si="14"/>
        <v>223</v>
      </c>
      <c r="N26">
        <f t="shared" si="15"/>
        <v>156</v>
      </c>
      <c r="O26">
        <f t="shared" si="16"/>
        <v>75</v>
      </c>
      <c r="P26">
        <f t="shared" si="17"/>
        <v>149</v>
      </c>
      <c r="Q26">
        <v>43200</v>
      </c>
      <c r="R26" s="5">
        <v>1800</v>
      </c>
    </row>
    <row r="27" spans="1:18">
      <c r="A27">
        <v>25</v>
      </c>
      <c r="B27">
        <v>1969</v>
      </c>
      <c r="C27">
        <v>984</v>
      </c>
      <c r="D27">
        <v>246</v>
      </c>
      <c r="E27">
        <v>172</v>
      </c>
      <c r="F27">
        <v>156</v>
      </c>
      <c r="G27">
        <v>164</v>
      </c>
      <c r="I27" s="5">
        <v>45000</v>
      </c>
      <c r="K27">
        <f t="shared" si="12"/>
        <v>196.9</v>
      </c>
      <c r="L27">
        <f t="shared" si="13"/>
        <v>59.04</v>
      </c>
      <c r="M27">
        <f t="shared" si="14"/>
        <v>246</v>
      </c>
      <c r="N27">
        <f t="shared" si="15"/>
        <v>172</v>
      </c>
      <c r="O27">
        <f t="shared" si="16"/>
        <v>78</v>
      </c>
      <c r="P27">
        <f t="shared" si="17"/>
        <v>164</v>
      </c>
      <c r="Q27">
        <v>45000</v>
      </c>
      <c r="R27" s="5">
        <v>2066</v>
      </c>
    </row>
    <row r="28" spans="1:18">
      <c r="A28">
        <v>26</v>
      </c>
      <c r="B28">
        <v>2166</v>
      </c>
      <c r="C28">
        <v>1083</v>
      </c>
      <c r="D28">
        <v>270</v>
      </c>
      <c r="E28">
        <v>189</v>
      </c>
      <c r="F28">
        <v>162</v>
      </c>
      <c r="G28">
        <v>180</v>
      </c>
      <c r="I28" s="5">
        <v>46800</v>
      </c>
      <c r="K28">
        <f t="shared" si="12"/>
        <v>216.60000000000002</v>
      </c>
      <c r="L28">
        <f t="shared" si="13"/>
        <v>64.98</v>
      </c>
      <c r="M28">
        <f t="shared" si="14"/>
        <v>270</v>
      </c>
      <c r="N28">
        <f t="shared" si="15"/>
        <v>189</v>
      </c>
      <c r="O28">
        <f t="shared" si="16"/>
        <v>81</v>
      </c>
      <c r="P28">
        <f t="shared" si="17"/>
        <v>180</v>
      </c>
      <c r="Q28">
        <v>46800</v>
      </c>
      <c r="R28" s="5">
        <v>2333</v>
      </c>
    </row>
    <row r="29" spans="1:18">
      <c r="A29">
        <v>27</v>
      </c>
      <c r="B29">
        <v>2383</v>
      </c>
      <c r="C29">
        <v>1191</v>
      </c>
      <c r="D29">
        <v>297</v>
      </c>
      <c r="E29">
        <v>208</v>
      </c>
      <c r="F29">
        <v>168</v>
      </c>
      <c r="G29">
        <v>198</v>
      </c>
      <c r="I29" s="5">
        <v>48600</v>
      </c>
      <c r="K29">
        <f t="shared" si="12"/>
        <v>238.3</v>
      </c>
      <c r="L29">
        <f t="shared" si="13"/>
        <v>71.459999999999994</v>
      </c>
      <c r="M29">
        <f t="shared" si="14"/>
        <v>297</v>
      </c>
      <c r="N29">
        <f t="shared" si="15"/>
        <v>208</v>
      </c>
      <c r="O29">
        <f t="shared" si="16"/>
        <v>84</v>
      </c>
      <c r="P29">
        <f t="shared" si="17"/>
        <v>198</v>
      </c>
      <c r="Q29">
        <v>48600</v>
      </c>
      <c r="R29" s="5">
        <v>2600</v>
      </c>
    </row>
    <row r="30" spans="1:18">
      <c r="A30">
        <v>28</v>
      </c>
      <c r="B30">
        <v>2621</v>
      </c>
      <c r="C30">
        <v>1310</v>
      </c>
      <c r="D30">
        <v>327</v>
      </c>
      <c r="E30">
        <v>229</v>
      </c>
      <c r="F30">
        <v>175</v>
      </c>
      <c r="G30">
        <v>218</v>
      </c>
      <c r="I30" s="5">
        <v>50400</v>
      </c>
      <c r="K30">
        <f t="shared" si="12"/>
        <v>262.10000000000002</v>
      </c>
      <c r="L30">
        <f t="shared" si="13"/>
        <v>78.599999999999994</v>
      </c>
      <c r="M30">
        <f t="shared" si="14"/>
        <v>327</v>
      </c>
      <c r="N30">
        <f t="shared" si="15"/>
        <v>229</v>
      </c>
      <c r="O30">
        <f t="shared" si="16"/>
        <v>87.5</v>
      </c>
      <c r="P30">
        <f t="shared" si="17"/>
        <v>218</v>
      </c>
      <c r="Q30">
        <v>50400</v>
      </c>
      <c r="R30" s="5">
        <v>3133</v>
      </c>
    </row>
    <row r="31" spans="1:18">
      <c r="A31">
        <v>29</v>
      </c>
      <c r="B31">
        <v>2884</v>
      </c>
      <c r="C31">
        <v>1442</v>
      </c>
      <c r="D31">
        <v>360</v>
      </c>
      <c r="E31">
        <v>252</v>
      </c>
      <c r="F31">
        <v>181</v>
      </c>
      <c r="G31">
        <v>240</v>
      </c>
      <c r="I31" s="5">
        <v>52200</v>
      </c>
      <c r="K31">
        <f t="shared" si="12"/>
        <v>288.40000000000003</v>
      </c>
      <c r="L31">
        <f t="shared" si="13"/>
        <v>86.52</v>
      </c>
      <c r="M31">
        <f t="shared" si="14"/>
        <v>360</v>
      </c>
      <c r="N31">
        <f t="shared" si="15"/>
        <v>252</v>
      </c>
      <c r="O31">
        <f t="shared" si="16"/>
        <v>90.5</v>
      </c>
      <c r="P31">
        <f t="shared" si="17"/>
        <v>240</v>
      </c>
      <c r="Q31">
        <v>52200</v>
      </c>
      <c r="R31" s="5">
        <v>3666</v>
      </c>
    </row>
    <row r="32" spans="1:18">
      <c r="A32">
        <v>30</v>
      </c>
      <c r="B32">
        <v>3172</v>
      </c>
      <c r="C32">
        <v>1586</v>
      </c>
      <c r="D32">
        <v>396</v>
      </c>
      <c r="E32">
        <v>277</v>
      </c>
      <c r="F32">
        <v>187</v>
      </c>
      <c r="G32">
        <v>264</v>
      </c>
      <c r="I32" s="5">
        <v>54000</v>
      </c>
      <c r="K32">
        <f t="shared" si="12"/>
        <v>317.20000000000005</v>
      </c>
      <c r="L32">
        <f t="shared" si="13"/>
        <v>95.16</v>
      </c>
      <c r="M32">
        <f t="shared" si="14"/>
        <v>396</v>
      </c>
      <c r="N32">
        <f t="shared" si="15"/>
        <v>277</v>
      </c>
      <c r="O32">
        <f t="shared" si="16"/>
        <v>93.5</v>
      </c>
      <c r="P32">
        <f t="shared" si="17"/>
        <v>264</v>
      </c>
      <c r="Q32">
        <v>54000</v>
      </c>
      <c r="R32" s="5">
        <v>4200</v>
      </c>
    </row>
    <row r="33" spans="1:18">
      <c r="A33">
        <v>31</v>
      </c>
      <c r="B33">
        <v>3489</v>
      </c>
      <c r="C33">
        <v>1744</v>
      </c>
      <c r="D33">
        <v>436</v>
      </c>
      <c r="E33">
        <v>305</v>
      </c>
      <c r="F33">
        <v>193</v>
      </c>
      <c r="G33">
        <v>290</v>
      </c>
      <c r="I33" s="5">
        <v>55800</v>
      </c>
      <c r="K33">
        <f t="shared" si="12"/>
        <v>348.90000000000003</v>
      </c>
      <c r="L33">
        <f t="shared" si="13"/>
        <v>104.64</v>
      </c>
      <c r="M33">
        <f t="shared" si="14"/>
        <v>436</v>
      </c>
      <c r="N33">
        <f t="shared" si="15"/>
        <v>305</v>
      </c>
      <c r="O33">
        <f t="shared" si="16"/>
        <v>96.5</v>
      </c>
      <c r="P33">
        <f t="shared" si="17"/>
        <v>290</v>
      </c>
      <c r="Q33">
        <v>55800</v>
      </c>
      <c r="R33" s="5">
        <v>4733</v>
      </c>
    </row>
    <row r="34" spans="1:18">
      <c r="A34">
        <v>32</v>
      </c>
      <c r="B34">
        <v>3838</v>
      </c>
      <c r="C34">
        <v>1919</v>
      </c>
      <c r="D34">
        <v>479</v>
      </c>
      <c r="E34">
        <v>335</v>
      </c>
      <c r="F34">
        <v>200</v>
      </c>
      <c r="G34">
        <v>319</v>
      </c>
      <c r="I34" s="5">
        <v>57600</v>
      </c>
      <c r="K34">
        <f t="shared" si="12"/>
        <v>383.8</v>
      </c>
      <c r="L34">
        <f t="shared" si="13"/>
        <v>115.14</v>
      </c>
      <c r="M34">
        <f t="shared" si="14"/>
        <v>479</v>
      </c>
      <c r="N34">
        <f t="shared" si="15"/>
        <v>335</v>
      </c>
      <c r="O34">
        <f t="shared" si="16"/>
        <v>100</v>
      </c>
      <c r="P34">
        <f t="shared" si="17"/>
        <v>319</v>
      </c>
      <c r="Q34">
        <v>57600</v>
      </c>
      <c r="R34" s="5">
        <v>5266</v>
      </c>
    </row>
    <row r="35" spans="1:18">
      <c r="A35">
        <v>33</v>
      </c>
      <c r="B35">
        <v>4222</v>
      </c>
      <c r="C35">
        <v>2111</v>
      </c>
      <c r="D35">
        <v>527</v>
      </c>
      <c r="E35">
        <v>369</v>
      </c>
      <c r="F35">
        <v>206</v>
      </c>
      <c r="G35">
        <v>351</v>
      </c>
      <c r="I35" s="5">
        <v>59400</v>
      </c>
      <c r="K35">
        <f t="shared" si="12"/>
        <v>422.20000000000005</v>
      </c>
      <c r="L35">
        <f t="shared" si="13"/>
        <v>126.66</v>
      </c>
      <c r="M35">
        <f t="shared" si="14"/>
        <v>527</v>
      </c>
      <c r="N35">
        <f t="shared" si="15"/>
        <v>369</v>
      </c>
      <c r="O35">
        <f t="shared" si="16"/>
        <v>103</v>
      </c>
      <c r="P35">
        <f t="shared" si="17"/>
        <v>351</v>
      </c>
      <c r="Q35">
        <v>59400</v>
      </c>
      <c r="R35" s="5">
        <v>6333</v>
      </c>
    </row>
    <row r="36" spans="1:18">
      <c r="A36">
        <v>34</v>
      </c>
      <c r="B36">
        <v>4645</v>
      </c>
      <c r="C36">
        <v>2322</v>
      </c>
      <c r="D36">
        <v>580</v>
      </c>
      <c r="E36">
        <v>406</v>
      </c>
      <c r="F36">
        <v>212</v>
      </c>
      <c r="G36">
        <v>387</v>
      </c>
      <c r="I36" s="5">
        <v>61200</v>
      </c>
      <c r="K36">
        <f t="shared" si="12"/>
        <v>464.5</v>
      </c>
      <c r="L36">
        <f t="shared" si="13"/>
        <v>139.32</v>
      </c>
      <c r="M36">
        <f t="shared" si="14"/>
        <v>580</v>
      </c>
      <c r="N36">
        <f t="shared" si="15"/>
        <v>406</v>
      </c>
      <c r="O36">
        <f t="shared" si="16"/>
        <v>106</v>
      </c>
      <c r="P36">
        <f t="shared" si="17"/>
        <v>387</v>
      </c>
      <c r="Q36">
        <v>61200</v>
      </c>
      <c r="R36" s="5">
        <v>7400</v>
      </c>
    </row>
    <row r="37" spans="1:18">
      <c r="A37">
        <v>35</v>
      </c>
      <c r="B37">
        <v>5109</v>
      </c>
      <c r="C37">
        <v>2554</v>
      </c>
      <c r="D37">
        <v>638</v>
      </c>
      <c r="E37">
        <v>447</v>
      </c>
      <c r="F37">
        <v>218</v>
      </c>
      <c r="G37">
        <v>425</v>
      </c>
      <c r="I37" s="5">
        <v>63000</v>
      </c>
      <c r="K37">
        <f t="shared" ref="K37" si="18">B37*$T$2</f>
        <v>510.90000000000003</v>
      </c>
      <c r="L37">
        <f t="shared" ref="L37" si="19">C37*$U$2</f>
        <v>153.23999999999998</v>
      </c>
      <c r="M37">
        <f t="shared" ref="M37" si="20">D37*$V$2</f>
        <v>638</v>
      </c>
      <c r="N37">
        <f t="shared" ref="N37" si="21">E37*$W$2</f>
        <v>447</v>
      </c>
      <c r="O37">
        <f t="shared" ref="O37" si="22">F37*$X$2</f>
        <v>109</v>
      </c>
      <c r="P37">
        <f t="shared" ref="P37" si="23">G37*$Y$2</f>
        <v>425</v>
      </c>
      <c r="Q37">
        <v>63000</v>
      </c>
      <c r="R37" s="5">
        <v>8466</v>
      </c>
    </row>
    <row r="38" spans="1:18">
      <c r="A38">
        <v>36</v>
      </c>
      <c r="B38">
        <v>5620</v>
      </c>
      <c r="C38">
        <v>2810</v>
      </c>
      <c r="D38">
        <v>702</v>
      </c>
      <c r="E38">
        <v>491</v>
      </c>
      <c r="F38">
        <v>225</v>
      </c>
      <c r="G38">
        <v>468</v>
      </c>
      <c r="I38" s="5">
        <v>64800</v>
      </c>
      <c r="K38">
        <f t="shared" ref="K38:K62" si="24">B38*$T$2</f>
        <v>562</v>
      </c>
      <c r="L38">
        <f t="shared" ref="L38:L62" si="25">C38*$U$2</f>
        <v>168.6</v>
      </c>
      <c r="M38">
        <f t="shared" ref="M38:M62" si="26">D38*$V$2</f>
        <v>702</v>
      </c>
      <c r="N38">
        <f t="shared" ref="N38:N62" si="27">E38*$W$2</f>
        <v>491</v>
      </c>
      <c r="O38">
        <f t="shared" ref="O38:O62" si="28">F38*$X$2</f>
        <v>112.5</v>
      </c>
      <c r="P38">
        <f t="shared" ref="P38:P62" si="29">G38*$Y$2</f>
        <v>468</v>
      </c>
      <c r="Q38">
        <v>64800</v>
      </c>
      <c r="R38" s="5">
        <v>9533</v>
      </c>
    </row>
    <row r="39" spans="1:18">
      <c r="A39">
        <v>37</v>
      </c>
      <c r="B39">
        <v>6182</v>
      </c>
      <c r="C39">
        <v>3091</v>
      </c>
      <c r="D39">
        <v>772</v>
      </c>
      <c r="E39">
        <v>540</v>
      </c>
      <c r="F39">
        <v>231</v>
      </c>
      <c r="G39">
        <v>515</v>
      </c>
      <c r="I39" s="5">
        <v>66600</v>
      </c>
      <c r="K39">
        <f t="shared" si="24"/>
        <v>618.20000000000005</v>
      </c>
      <c r="L39">
        <f t="shared" si="25"/>
        <v>185.45999999999998</v>
      </c>
      <c r="M39">
        <f t="shared" si="26"/>
        <v>772</v>
      </c>
      <c r="N39">
        <f t="shared" si="27"/>
        <v>540</v>
      </c>
      <c r="O39">
        <f t="shared" si="28"/>
        <v>115.5</v>
      </c>
      <c r="P39">
        <f t="shared" si="29"/>
        <v>515</v>
      </c>
      <c r="Q39">
        <v>66600</v>
      </c>
      <c r="R39" s="5">
        <v>10600</v>
      </c>
    </row>
    <row r="40" spans="1:18">
      <c r="A40">
        <v>38</v>
      </c>
      <c r="B40">
        <v>6800</v>
      </c>
      <c r="C40">
        <v>3400</v>
      </c>
      <c r="D40">
        <v>850</v>
      </c>
      <c r="E40">
        <v>595</v>
      </c>
      <c r="F40">
        <v>237</v>
      </c>
      <c r="G40">
        <v>566</v>
      </c>
      <c r="I40" s="5">
        <v>68400</v>
      </c>
      <c r="K40">
        <f t="shared" si="24"/>
        <v>680</v>
      </c>
      <c r="L40">
        <f t="shared" si="25"/>
        <v>204</v>
      </c>
      <c r="M40">
        <f t="shared" si="26"/>
        <v>850</v>
      </c>
      <c r="N40">
        <f t="shared" si="27"/>
        <v>595</v>
      </c>
      <c r="O40">
        <f t="shared" si="28"/>
        <v>118.5</v>
      </c>
      <c r="P40">
        <f t="shared" si="29"/>
        <v>566</v>
      </c>
      <c r="Q40">
        <v>68400</v>
      </c>
      <c r="R40" s="5">
        <v>12733</v>
      </c>
    </row>
    <row r="41" spans="1:18">
      <c r="A41">
        <v>39</v>
      </c>
      <c r="B41">
        <v>7480</v>
      </c>
      <c r="C41">
        <v>3740</v>
      </c>
      <c r="D41">
        <v>935</v>
      </c>
      <c r="E41">
        <v>654</v>
      </c>
      <c r="F41">
        <v>243</v>
      </c>
      <c r="G41">
        <v>623</v>
      </c>
      <c r="I41" s="5">
        <v>70200</v>
      </c>
      <c r="K41">
        <f t="shared" si="24"/>
        <v>748</v>
      </c>
      <c r="L41">
        <f t="shared" si="25"/>
        <v>224.4</v>
      </c>
      <c r="M41">
        <f t="shared" si="26"/>
        <v>935</v>
      </c>
      <c r="N41">
        <f t="shared" si="27"/>
        <v>654</v>
      </c>
      <c r="O41">
        <f t="shared" si="28"/>
        <v>121.5</v>
      </c>
      <c r="P41">
        <f t="shared" si="29"/>
        <v>623</v>
      </c>
      <c r="Q41">
        <v>70200</v>
      </c>
      <c r="R41" s="5">
        <v>14866</v>
      </c>
    </row>
    <row r="42" spans="1:18">
      <c r="A42">
        <v>40</v>
      </c>
      <c r="B42">
        <v>8228</v>
      </c>
      <c r="C42">
        <v>4114</v>
      </c>
      <c r="D42">
        <v>1028</v>
      </c>
      <c r="E42">
        <v>720</v>
      </c>
      <c r="F42">
        <v>250</v>
      </c>
      <c r="G42">
        <v>685</v>
      </c>
      <c r="I42" s="5">
        <v>72000</v>
      </c>
      <c r="K42">
        <f t="shared" si="24"/>
        <v>822.80000000000007</v>
      </c>
      <c r="L42">
        <f t="shared" si="25"/>
        <v>246.84</v>
      </c>
      <c r="M42">
        <f t="shared" si="26"/>
        <v>1028</v>
      </c>
      <c r="N42">
        <f t="shared" si="27"/>
        <v>720</v>
      </c>
      <c r="O42">
        <f t="shared" si="28"/>
        <v>125</v>
      </c>
      <c r="P42">
        <f t="shared" si="29"/>
        <v>685</v>
      </c>
      <c r="Q42">
        <v>72000</v>
      </c>
      <c r="R42" s="5">
        <v>17000</v>
      </c>
    </row>
    <row r="43" spans="1:18">
      <c r="A43">
        <v>41</v>
      </c>
      <c r="B43">
        <v>9051</v>
      </c>
      <c r="C43">
        <v>4525</v>
      </c>
      <c r="D43">
        <v>1131</v>
      </c>
      <c r="E43">
        <v>792</v>
      </c>
      <c r="F43">
        <v>256</v>
      </c>
      <c r="G43">
        <v>754</v>
      </c>
      <c r="I43" s="5">
        <v>73800</v>
      </c>
      <c r="K43">
        <f t="shared" si="24"/>
        <v>905.1</v>
      </c>
      <c r="L43">
        <f t="shared" si="25"/>
        <v>271.5</v>
      </c>
      <c r="M43">
        <f t="shared" si="26"/>
        <v>1131</v>
      </c>
      <c r="N43">
        <f t="shared" si="27"/>
        <v>792</v>
      </c>
      <c r="O43">
        <f t="shared" si="28"/>
        <v>128</v>
      </c>
      <c r="P43">
        <f t="shared" si="29"/>
        <v>754</v>
      </c>
      <c r="Q43">
        <v>73800</v>
      </c>
      <c r="R43" s="5">
        <v>19133</v>
      </c>
    </row>
    <row r="44" spans="1:18">
      <c r="A44">
        <v>42</v>
      </c>
      <c r="B44">
        <v>9957</v>
      </c>
      <c r="C44">
        <v>4978</v>
      </c>
      <c r="D44">
        <v>1244</v>
      </c>
      <c r="E44">
        <v>871</v>
      </c>
      <c r="F44">
        <v>262</v>
      </c>
      <c r="G44">
        <v>829</v>
      </c>
      <c r="I44" s="5">
        <v>75600</v>
      </c>
      <c r="K44">
        <f t="shared" si="24"/>
        <v>995.7</v>
      </c>
      <c r="L44">
        <f t="shared" si="25"/>
        <v>298.68</v>
      </c>
      <c r="M44">
        <f t="shared" si="26"/>
        <v>1244</v>
      </c>
      <c r="N44">
        <f t="shared" si="27"/>
        <v>871</v>
      </c>
      <c r="O44">
        <f t="shared" si="28"/>
        <v>131</v>
      </c>
      <c r="P44">
        <f t="shared" si="29"/>
        <v>829</v>
      </c>
      <c r="Q44">
        <v>75600</v>
      </c>
      <c r="R44" s="5">
        <v>21266</v>
      </c>
    </row>
    <row r="45" spans="1:18">
      <c r="A45">
        <v>43</v>
      </c>
      <c r="B45">
        <v>10952</v>
      </c>
      <c r="C45">
        <v>5476</v>
      </c>
      <c r="D45">
        <v>1369</v>
      </c>
      <c r="E45">
        <v>958</v>
      </c>
      <c r="F45">
        <v>268</v>
      </c>
      <c r="G45">
        <v>912</v>
      </c>
      <c r="I45" s="5">
        <v>77400</v>
      </c>
      <c r="K45">
        <f t="shared" si="24"/>
        <v>1095.2</v>
      </c>
      <c r="L45">
        <f t="shared" si="25"/>
        <v>328.56</v>
      </c>
      <c r="M45">
        <f t="shared" si="26"/>
        <v>1369</v>
      </c>
      <c r="N45">
        <f t="shared" si="27"/>
        <v>958</v>
      </c>
      <c r="O45">
        <f t="shared" si="28"/>
        <v>134</v>
      </c>
      <c r="P45">
        <f t="shared" si="29"/>
        <v>912</v>
      </c>
      <c r="Q45">
        <v>77400</v>
      </c>
      <c r="R45" s="5">
        <v>25533</v>
      </c>
    </row>
    <row r="46" spans="1:18">
      <c r="A46">
        <v>44</v>
      </c>
      <c r="B46">
        <v>12048</v>
      </c>
      <c r="C46">
        <v>6024</v>
      </c>
      <c r="D46">
        <v>1506</v>
      </c>
      <c r="E46">
        <v>1054</v>
      </c>
      <c r="F46">
        <v>275</v>
      </c>
      <c r="G46">
        <v>1004</v>
      </c>
      <c r="I46" s="5">
        <v>79200</v>
      </c>
      <c r="K46">
        <f t="shared" si="24"/>
        <v>1204.8</v>
      </c>
      <c r="L46">
        <f t="shared" si="25"/>
        <v>361.44</v>
      </c>
      <c r="M46">
        <f t="shared" si="26"/>
        <v>1506</v>
      </c>
      <c r="N46">
        <f t="shared" si="27"/>
        <v>1054</v>
      </c>
      <c r="O46">
        <f t="shared" si="28"/>
        <v>137.5</v>
      </c>
      <c r="P46">
        <f t="shared" si="29"/>
        <v>1004</v>
      </c>
      <c r="Q46">
        <v>79200</v>
      </c>
      <c r="R46" s="5">
        <v>29800</v>
      </c>
    </row>
    <row r="47" spans="1:18">
      <c r="A47">
        <v>45</v>
      </c>
      <c r="B47">
        <v>13252</v>
      </c>
      <c r="C47">
        <v>6626</v>
      </c>
      <c r="D47">
        <v>1656</v>
      </c>
      <c r="E47">
        <v>1159</v>
      </c>
      <c r="F47">
        <v>281</v>
      </c>
      <c r="G47">
        <v>1104</v>
      </c>
      <c r="I47" s="5">
        <v>81000</v>
      </c>
      <c r="K47">
        <f t="shared" si="24"/>
        <v>1325.2</v>
      </c>
      <c r="L47">
        <f t="shared" si="25"/>
        <v>397.56</v>
      </c>
      <c r="M47">
        <f t="shared" si="26"/>
        <v>1656</v>
      </c>
      <c r="N47">
        <f t="shared" si="27"/>
        <v>1159</v>
      </c>
      <c r="O47">
        <f t="shared" si="28"/>
        <v>140.5</v>
      </c>
      <c r="P47">
        <f t="shared" si="29"/>
        <v>1104</v>
      </c>
      <c r="Q47">
        <v>81000</v>
      </c>
      <c r="R47" s="5">
        <v>34066</v>
      </c>
    </row>
    <row r="48" spans="1:18">
      <c r="A48">
        <v>46</v>
      </c>
      <c r="B48">
        <v>14578</v>
      </c>
      <c r="C48">
        <v>7289</v>
      </c>
      <c r="D48">
        <v>1822</v>
      </c>
      <c r="E48">
        <v>1275</v>
      </c>
      <c r="F48">
        <v>287</v>
      </c>
      <c r="G48">
        <v>1214</v>
      </c>
      <c r="I48" s="5">
        <v>82800</v>
      </c>
      <c r="K48">
        <f t="shared" si="24"/>
        <v>1457.8000000000002</v>
      </c>
      <c r="L48">
        <f t="shared" si="25"/>
        <v>437.34</v>
      </c>
      <c r="M48">
        <f t="shared" si="26"/>
        <v>1822</v>
      </c>
      <c r="N48">
        <f t="shared" si="27"/>
        <v>1275</v>
      </c>
      <c r="O48">
        <f t="shared" si="28"/>
        <v>143.5</v>
      </c>
      <c r="P48">
        <f t="shared" si="29"/>
        <v>1214</v>
      </c>
      <c r="Q48">
        <v>82800</v>
      </c>
      <c r="R48" s="5">
        <v>38333</v>
      </c>
    </row>
    <row r="49" spans="1:18">
      <c r="A49">
        <v>47</v>
      </c>
      <c r="B49">
        <v>16035</v>
      </c>
      <c r="C49">
        <v>8017</v>
      </c>
      <c r="D49">
        <v>2004</v>
      </c>
      <c r="E49">
        <v>1403</v>
      </c>
      <c r="F49">
        <v>293</v>
      </c>
      <c r="G49">
        <v>1336</v>
      </c>
      <c r="I49" s="5">
        <v>84600</v>
      </c>
      <c r="K49">
        <f t="shared" si="24"/>
        <v>1603.5</v>
      </c>
      <c r="L49">
        <f t="shared" si="25"/>
        <v>481.02</v>
      </c>
      <c r="M49">
        <f t="shared" si="26"/>
        <v>2004</v>
      </c>
      <c r="N49">
        <f t="shared" si="27"/>
        <v>1403</v>
      </c>
      <c r="O49">
        <f t="shared" si="28"/>
        <v>146.5</v>
      </c>
      <c r="P49">
        <f t="shared" si="29"/>
        <v>1336</v>
      </c>
      <c r="Q49">
        <v>84600</v>
      </c>
      <c r="R49" s="5">
        <v>42600</v>
      </c>
    </row>
    <row r="50" spans="1:18">
      <c r="A50">
        <v>48</v>
      </c>
      <c r="B50">
        <v>17639</v>
      </c>
      <c r="C50">
        <v>8819</v>
      </c>
      <c r="D50">
        <v>2204</v>
      </c>
      <c r="E50">
        <v>1543</v>
      </c>
      <c r="F50">
        <v>300</v>
      </c>
      <c r="G50">
        <v>1469</v>
      </c>
      <c r="I50" s="5">
        <v>86400</v>
      </c>
      <c r="K50">
        <f t="shared" si="24"/>
        <v>1763.9</v>
      </c>
      <c r="L50">
        <f t="shared" si="25"/>
        <v>529.14</v>
      </c>
      <c r="M50">
        <f t="shared" si="26"/>
        <v>2204</v>
      </c>
      <c r="N50">
        <f t="shared" si="27"/>
        <v>1543</v>
      </c>
      <c r="O50">
        <f t="shared" si="28"/>
        <v>150</v>
      </c>
      <c r="P50">
        <f t="shared" si="29"/>
        <v>1469</v>
      </c>
      <c r="Q50">
        <v>86400</v>
      </c>
      <c r="R50" s="5">
        <v>51133</v>
      </c>
    </row>
    <row r="51" spans="1:18">
      <c r="A51">
        <v>49</v>
      </c>
      <c r="B51">
        <v>19403</v>
      </c>
      <c r="C51">
        <v>9701</v>
      </c>
      <c r="D51">
        <v>2425</v>
      </c>
      <c r="E51">
        <v>1697</v>
      </c>
      <c r="F51">
        <v>306</v>
      </c>
      <c r="G51">
        <v>1616</v>
      </c>
      <c r="I51" s="5">
        <v>88200</v>
      </c>
      <c r="K51">
        <f t="shared" si="24"/>
        <v>1940.3000000000002</v>
      </c>
      <c r="L51">
        <f t="shared" si="25"/>
        <v>582.05999999999995</v>
      </c>
      <c r="M51">
        <f t="shared" si="26"/>
        <v>2425</v>
      </c>
      <c r="N51">
        <f t="shared" si="27"/>
        <v>1697</v>
      </c>
      <c r="O51">
        <f t="shared" si="28"/>
        <v>153</v>
      </c>
      <c r="P51">
        <f t="shared" si="29"/>
        <v>1616</v>
      </c>
      <c r="Q51">
        <v>88200</v>
      </c>
      <c r="R51" s="5">
        <v>59666</v>
      </c>
    </row>
    <row r="52" spans="1:18">
      <c r="A52">
        <v>50</v>
      </c>
      <c r="B52">
        <v>20373</v>
      </c>
      <c r="C52">
        <v>10671</v>
      </c>
      <c r="D52">
        <v>2546</v>
      </c>
      <c r="E52">
        <v>1867</v>
      </c>
      <c r="F52">
        <v>312</v>
      </c>
      <c r="G52">
        <v>1697</v>
      </c>
      <c r="I52" s="5">
        <v>90000</v>
      </c>
      <c r="K52">
        <f t="shared" si="24"/>
        <v>2037.3000000000002</v>
      </c>
      <c r="L52">
        <f t="shared" si="25"/>
        <v>640.26</v>
      </c>
      <c r="M52">
        <f t="shared" si="26"/>
        <v>2546</v>
      </c>
      <c r="N52">
        <f t="shared" si="27"/>
        <v>1867</v>
      </c>
      <c r="O52">
        <f t="shared" si="28"/>
        <v>156</v>
      </c>
      <c r="P52">
        <f t="shared" si="29"/>
        <v>1697</v>
      </c>
      <c r="Q52">
        <v>90000</v>
      </c>
      <c r="R52" s="5">
        <v>68200</v>
      </c>
    </row>
    <row r="53" spans="1:18">
      <c r="A53">
        <v>51</v>
      </c>
      <c r="B53">
        <v>21392</v>
      </c>
      <c r="C53">
        <v>11739</v>
      </c>
      <c r="D53">
        <v>2674</v>
      </c>
      <c r="E53">
        <v>2054</v>
      </c>
      <c r="F53">
        <v>318</v>
      </c>
      <c r="G53">
        <v>1782</v>
      </c>
      <c r="I53" s="5">
        <v>91800</v>
      </c>
      <c r="K53">
        <f t="shared" si="24"/>
        <v>2139.2000000000003</v>
      </c>
      <c r="L53">
        <f t="shared" si="25"/>
        <v>704.33999999999992</v>
      </c>
      <c r="M53">
        <f t="shared" si="26"/>
        <v>2674</v>
      </c>
      <c r="N53">
        <f t="shared" si="27"/>
        <v>2054</v>
      </c>
      <c r="O53">
        <f t="shared" si="28"/>
        <v>159</v>
      </c>
      <c r="P53">
        <f t="shared" si="29"/>
        <v>1782</v>
      </c>
      <c r="Q53">
        <v>91800</v>
      </c>
      <c r="R53" s="5">
        <v>76733</v>
      </c>
    </row>
    <row r="54" spans="1:18">
      <c r="A54">
        <v>52</v>
      </c>
      <c r="B54">
        <v>22461</v>
      </c>
      <c r="C54">
        <v>12912</v>
      </c>
      <c r="D54">
        <v>2807</v>
      </c>
      <c r="E54">
        <v>2259</v>
      </c>
      <c r="F54">
        <v>325</v>
      </c>
      <c r="G54">
        <v>1871</v>
      </c>
      <c r="I54" s="5">
        <v>93600</v>
      </c>
      <c r="K54">
        <f t="shared" si="24"/>
        <v>2246.1</v>
      </c>
      <c r="L54">
        <f t="shared" si="25"/>
        <v>774.72</v>
      </c>
      <c r="M54">
        <f t="shared" si="26"/>
        <v>2807</v>
      </c>
      <c r="N54">
        <f t="shared" si="27"/>
        <v>2259</v>
      </c>
      <c r="O54">
        <f t="shared" si="28"/>
        <v>162.5</v>
      </c>
      <c r="P54">
        <f t="shared" si="29"/>
        <v>1871</v>
      </c>
      <c r="Q54">
        <v>93600</v>
      </c>
      <c r="R54" s="5">
        <v>85266</v>
      </c>
    </row>
    <row r="55" spans="1:18">
      <c r="A55">
        <v>53</v>
      </c>
      <c r="B55">
        <v>23585</v>
      </c>
      <c r="C55">
        <v>14204</v>
      </c>
      <c r="D55">
        <v>2948</v>
      </c>
      <c r="E55">
        <v>2485</v>
      </c>
      <c r="F55">
        <v>331</v>
      </c>
      <c r="G55">
        <v>1965</v>
      </c>
      <c r="I55" s="5">
        <v>95400</v>
      </c>
      <c r="K55">
        <f t="shared" si="24"/>
        <v>2358.5</v>
      </c>
      <c r="L55">
        <f t="shared" si="25"/>
        <v>852.24</v>
      </c>
      <c r="M55">
        <f t="shared" si="26"/>
        <v>2948</v>
      </c>
      <c r="N55">
        <f t="shared" si="27"/>
        <v>2485</v>
      </c>
      <c r="O55">
        <f t="shared" si="28"/>
        <v>165.5</v>
      </c>
      <c r="P55">
        <f t="shared" si="29"/>
        <v>1965</v>
      </c>
      <c r="Q55">
        <v>95400</v>
      </c>
      <c r="R55" s="5">
        <v>102333</v>
      </c>
    </row>
    <row r="56" spans="1:18">
      <c r="A56">
        <v>54</v>
      </c>
      <c r="B56">
        <v>24764</v>
      </c>
      <c r="C56">
        <v>15624</v>
      </c>
      <c r="D56">
        <v>3095</v>
      </c>
      <c r="E56">
        <v>2734</v>
      </c>
      <c r="F56">
        <v>337</v>
      </c>
      <c r="G56">
        <v>2063</v>
      </c>
      <c r="I56" s="5">
        <v>97200</v>
      </c>
      <c r="K56">
        <f t="shared" si="24"/>
        <v>2476.4</v>
      </c>
      <c r="L56">
        <f t="shared" si="25"/>
        <v>937.43999999999994</v>
      </c>
      <c r="M56">
        <f t="shared" si="26"/>
        <v>3095</v>
      </c>
      <c r="N56">
        <f t="shared" si="27"/>
        <v>2734</v>
      </c>
      <c r="O56">
        <f t="shared" si="28"/>
        <v>168.5</v>
      </c>
      <c r="P56">
        <f t="shared" si="29"/>
        <v>2063</v>
      </c>
      <c r="Q56">
        <v>97200</v>
      </c>
      <c r="R56" s="5">
        <v>119400</v>
      </c>
    </row>
    <row r="57" spans="1:18">
      <c r="A57">
        <v>55</v>
      </c>
      <c r="B57">
        <v>26002</v>
      </c>
      <c r="C57">
        <v>17187</v>
      </c>
      <c r="D57">
        <v>3250</v>
      </c>
      <c r="E57">
        <v>3007</v>
      </c>
      <c r="F57">
        <v>343</v>
      </c>
      <c r="G57">
        <v>2166</v>
      </c>
      <c r="I57" s="5">
        <v>99000</v>
      </c>
      <c r="K57">
        <f t="shared" si="24"/>
        <v>2600.2000000000003</v>
      </c>
      <c r="L57">
        <f t="shared" si="25"/>
        <v>1031.22</v>
      </c>
      <c r="M57">
        <f t="shared" si="26"/>
        <v>3250</v>
      </c>
      <c r="N57">
        <f t="shared" si="27"/>
        <v>3007</v>
      </c>
      <c r="O57">
        <f t="shared" si="28"/>
        <v>171.5</v>
      </c>
      <c r="P57">
        <f t="shared" si="29"/>
        <v>2166</v>
      </c>
      <c r="Q57">
        <v>99000</v>
      </c>
      <c r="R57" s="5">
        <v>136466</v>
      </c>
    </row>
    <row r="58" spans="1:18">
      <c r="A58">
        <v>56</v>
      </c>
      <c r="B58">
        <v>27302</v>
      </c>
      <c r="C58">
        <v>18905</v>
      </c>
      <c r="D58">
        <v>3412</v>
      </c>
      <c r="E58">
        <v>3308</v>
      </c>
      <c r="F58">
        <v>350</v>
      </c>
      <c r="G58">
        <v>2275</v>
      </c>
      <c r="I58" s="5">
        <v>100800</v>
      </c>
      <c r="K58">
        <f t="shared" si="24"/>
        <v>2730.2000000000003</v>
      </c>
      <c r="L58">
        <f t="shared" si="25"/>
        <v>1134.3</v>
      </c>
      <c r="M58">
        <f t="shared" si="26"/>
        <v>3412</v>
      </c>
      <c r="N58">
        <f t="shared" si="27"/>
        <v>3308</v>
      </c>
      <c r="O58">
        <f t="shared" si="28"/>
        <v>175</v>
      </c>
      <c r="P58">
        <f t="shared" si="29"/>
        <v>2275</v>
      </c>
      <c r="Q58">
        <v>100800</v>
      </c>
      <c r="R58" s="5">
        <v>153533</v>
      </c>
    </row>
    <row r="59" spans="1:18">
      <c r="A59">
        <v>57</v>
      </c>
      <c r="B59">
        <v>28667</v>
      </c>
      <c r="C59">
        <v>20796</v>
      </c>
      <c r="D59">
        <v>3583</v>
      </c>
      <c r="E59">
        <v>3639</v>
      </c>
      <c r="F59">
        <v>356</v>
      </c>
      <c r="G59">
        <v>2388</v>
      </c>
      <c r="I59" s="5">
        <v>102600</v>
      </c>
      <c r="K59">
        <f t="shared" si="24"/>
        <v>2866.7000000000003</v>
      </c>
      <c r="L59">
        <f t="shared" si="25"/>
        <v>1247.76</v>
      </c>
      <c r="M59">
        <f t="shared" si="26"/>
        <v>3583</v>
      </c>
      <c r="N59">
        <f t="shared" si="27"/>
        <v>3639</v>
      </c>
      <c r="O59">
        <f t="shared" si="28"/>
        <v>178</v>
      </c>
      <c r="P59">
        <f t="shared" si="29"/>
        <v>2388</v>
      </c>
      <c r="Q59">
        <v>102600</v>
      </c>
      <c r="R59" s="5">
        <v>170600</v>
      </c>
    </row>
    <row r="60" spans="1:18">
      <c r="A60">
        <v>58</v>
      </c>
      <c r="B60">
        <v>30101</v>
      </c>
      <c r="C60">
        <v>22876</v>
      </c>
      <c r="D60">
        <v>3762</v>
      </c>
      <c r="E60">
        <v>4003</v>
      </c>
      <c r="F60">
        <v>362</v>
      </c>
      <c r="G60">
        <v>2508</v>
      </c>
      <c r="I60" s="5">
        <v>104400</v>
      </c>
      <c r="K60">
        <f t="shared" si="24"/>
        <v>3010.1000000000004</v>
      </c>
      <c r="L60">
        <f t="shared" si="25"/>
        <v>1372.56</v>
      </c>
      <c r="M60">
        <f t="shared" si="26"/>
        <v>3762</v>
      </c>
      <c r="N60">
        <f t="shared" si="27"/>
        <v>4003</v>
      </c>
      <c r="O60">
        <f t="shared" si="28"/>
        <v>181</v>
      </c>
      <c r="P60">
        <f t="shared" si="29"/>
        <v>2508</v>
      </c>
      <c r="Q60">
        <v>104400</v>
      </c>
      <c r="R60" s="5">
        <v>204733</v>
      </c>
    </row>
    <row r="61" spans="1:18">
      <c r="A61">
        <v>59</v>
      </c>
      <c r="B61">
        <v>31606</v>
      </c>
      <c r="C61">
        <v>25163</v>
      </c>
      <c r="D61">
        <v>3950</v>
      </c>
      <c r="E61">
        <v>4403</v>
      </c>
      <c r="F61">
        <v>368</v>
      </c>
      <c r="G61">
        <v>2633</v>
      </c>
      <c r="I61" s="5">
        <v>106200</v>
      </c>
      <c r="K61">
        <f t="shared" si="24"/>
        <v>3160.6000000000004</v>
      </c>
      <c r="L61">
        <f t="shared" si="25"/>
        <v>1509.78</v>
      </c>
      <c r="M61">
        <f t="shared" si="26"/>
        <v>3950</v>
      </c>
      <c r="N61">
        <f t="shared" si="27"/>
        <v>4403</v>
      </c>
      <c r="O61">
        <f t="shared" si="28"/>
        <v>184</v>
      </c>
      <c r="P61">
        <f t="shared" si="29"/>
        <v>2633</v>
      </c>
      <c r="Q61">
        <v>106200</v>
      </c>
      <c r="R61" s="5">
        <v>238866</v>
      </c>
    </row>
    <row r="62" spans="1:18">
      <c r="A62">
        <v>60</v>
      </c>
      <c r="B62">
        <v>33186</v>
      </c>
      <c r="C62">
        <v>27680</v>
      </c>
      <c r="D62">
        <v>4148</v>
      </c>
      <c r="E62">
        <v>4844</v>
      </c>
      <c r="F62">
        <v>375</v>
      </c>
      <c r="G62">
        <v>2765</v>
      </c>
      <c r="I62" s="5">
        <v>108000</v>
      </c>
      <c r="K62">
        <f t="shared" si="24"/>
        <v>3318.6000000000004</v>
      </c>
      <c r="L62">
        <f t="shared" si="25"/>
        <v>1660.8</v>
      </c>
      <c r="M62">
        <f t="shared" si="26"/>
        <v>4148</v>
      </c>
      <c r="N62">
        <f t="shared" si="27"/>
        <v>4844</v>
      </c>
      <c r="O62">
        <f t="shared" si="28"/>
        <v>187.5</v>
      </c>
      <c r="P62">
        <f t="shared" si="29"/>
        <v>2765</v>
      </c>
      <c r="Q62">
        <v>108000</v>
      </c>
      <c r="R62" s="5">
        <v>273000</v>
      </c>
    </row>
  </sheetData>
  <mergeCells count="2">
    <mergeCell ref="A1:G1"/>
    <mergeCell ref="K1:P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5" sqref="B5"/>
    </sheetView>
  </sheetViews>
  <sheetFormatPr defaultColWidth="8.875" defaultRowHeight="13.5"/>
  <cols>
    <col min="3" max="4" width="8.875" hidden="1" customWidth="1"/>
    <col min="12" max="12" width="11" bestFit="1" customWidth="1"/>
    <col min="13" max="13" width="13" bestFit="1" customWidth="1"/>
    <col min="14" max="14" width="27.25" bestFit="1" customWidth="1"/>
  </cols>
  <sheetData>
    <row r="1" spans="1:14" ht="14.25">
      <c r="A1" s="1">
        <v>200101</v>
      </c>
      <c r="B1" s="2" t="s">
        <v>33</v>
      </c>
      <c r="C1" s="1"/>
      <c r="D1" s="1"/>
      <c r="E1">
        <v>6750</v>
      </c>
      <c r="F1" s="1"/>
      <c r="G1" s="1"/>
      <c r="H1" s="1"/>
      <c r="I1" s="1"/>
      <c r="L1" s="3" t="s">
        <v>33</v>
      </c>
      <c r="M1" s="3" t="str">
        <f>"攻击力增加"&amp;AB1&amp;"点"</f>
        <v>攻击力增加点</v>
      </c>
      <c r="N1" s="12" t="s">
        <v>34</v>
      </c>
    </row>
    <row r="2" spans="1:14" ht="14.25">
      <c r="A2" s="1">
        <v>200102</v>
      </c>
      <c r="B2" s="2" t="s">
        <v>35</v>
      </c>
      <c r="C2" s="1"/>
      <c r="D2" s="1"/>
      <c r="E2">
        <v>13500</v>
      </c>
      <c r="F2" s="1"/>
      <c r="G2" s="1"/>
      <c r="H2" s="1"/>
      <c r="I2" s="1"/>
      <c r="L2" s="3" t="s">
        <v>35</v>
      </c>
      <c r="M2" s="3" t="str">
        <f t="shared" ref="M2:M11" si="0">"攻击力增加"&amp;AB2&amp;"点"</f>
        <v>攻击力增加点</v>
      </c>
      <c r="N2" s="12" t="s">
        <v>36</v>
      </c>
    </row>
    <row r="3" spans="1:14" ht="14.25">
      <c r="A3" s="1">
        <v>200103</v>
      </c>
      <c r="B3" s="2" t="s">
        <v>37</v>
      </c>
      <c r="C3" s="1"/>
      <c r="D3" s="1"/>
      <c r="E3">
        <v>27000</v>
      </c>
      <c r="F3" s="1"/>
      <c r="G3" s="1"/>
      <c r="H3" s="1"/>
      <c r="I3" s="1"/>
      <c r="L3" s="3" t="s">
        <v>37</v>
      </c>
      <c r="M3" s="3" t="str">
        <f t="shared" si="0"/>
        <v>攻击力增加点</v>
      </c>
      <c r="N3" s="12" t="s">
        <v>38</v>
      </c>
    </row>
    <row r="4" spans="1:14" ht="14.25">
      <c r="A4" s="1">
        <v>200104</v>
      </c>
      <c r="B4" s="3" t="s">
        <v>39</v>
      </c>
      <c r="C4" s="4">
        <v>64800</v>
      </c>
      <c r="D4">
        <v>3.6</v>
      </c>
      <c r="E4">
        <v>40500</v>
      </c>
      <c r="F4">
        <v>0.45</v>
      </c>
      <c r="L4" s="3" t="s">
        <v>39</v>
      </c>
      <c r="M4" s="3" t="str">
        <f t="shared" si="0"/>
        <v>攻击力增加点</v>
      </c>
      <c r="N4" s="12" t="s">
        <v>40</v>
      </c>
    </row>
    <row r="5" spans="1:14" ht="14.25">
      <c r="A5" s="1">
        <v>200105</v>
      </c>
      <c r="B5" s="3" t="s">
        <v>41</v>
      </c>
      <c r="C5" s="4">
        <v>86400</v>
      </c>
      <c r="D5">
        <v>4.8</v>
      </c>
      <c r="E5">
        <v>54000</v>
      </c>
      <c r="F5">
        <v>0.6</v>
      </c>
      <c r="L5" s="3" t="s">
        <v>41</v>
      </c>
      <c r="M5" s="3" t="str">
        <f t="shared" si="0"/>
        <v>攻击力增加点</v>
      </c>
      <c r="N5" s="12" t="s">
        <v>42</v>
      </c>
    </row>
    <row r="6" spans="1:14" ht="14.25">
      <c r="A6" s="1">
        <v>200106</v>
      </c>
      <c r="B6" s="3" t="s">
        <v>43</v>
      </c>
      <c r="C6" s="3">
        <v>540000</v>
      </c>
      <c r="D6">
        <v>6</v>
      </c>
      <c r="E6">
        <v>67500</v>
      </c>
      <c r="F6">
        <v>0.75</v>
      </c>
      <c r="L6" s="3" t="s">
        <v>43</v>
      </c>
      <c r="M6" s="3" t="str">
        <f t="shared" si="0"/>
        <v>攻击力增加点</v>
      </c>
      <c r="N6" s="12" t="s">
        <v>44</v>
      </c>
    </row>
    <row r="7" spans="1:14" ht="14.25">
      <c r="A7" s="1">
        <v>200107</v>
      </c>
      <c r="B7" s="3" t="s">
        <v>45</v>
      </c>
      <c r="C7" s="4">
        <v>129600</v>
      </c>
      <c r="D7">
        <v>7.2</v>
      </c>
      <c r="E7">
        <v>81000</v>
      </c>
      <c r="F7">
        <v>0.9</v>
      </c>
      <c r="L7" s="3" t="s">
        <v>45</v>
      </c>
      <c r="M7" s="3" t="str">
        <f t="shared" si="0"/>
        <v>攻击力增加点</v>
      </c>
      <c r="N7" s="12" t="s">
        <v>46</v>
      </c>
    </row>
    <row r="8" spans="1:14" ht="14.25">
      <c r="A8" s="1">
        <v>200108</v>
      </c>
      <c r="B8" s="3" t="s">
        <v>47</v>
      </c>
      <c r="C8" s="4">
        <v>3</v>
      </c>
      <c r="D8">
        <v>8.4</v>
      </c>
      <c r="E8">
        <v>94500</v>
      </c>
      <c r="L8" s="3" t="s">
        <v>47</v>
      </c>
      <c r="M8" s="3" t="str">
        <f t="shared" si="0"/>
        <v>攻击力增加点</v>
      </c>
      <c r="N8" s="12" t="s">
        <v>48</v>
      </c>
    </row>
    <row r="9" spans="1:14" ht="14.25">
      <c r="A9" s="1">
        <v>200109</v>
      </c>
      <c r="B9" s="3" t="s">
        <v>49</v>
      </c>
      <c r="C9" s="4">
        <v>5</v>
      </c>
      <c r="D9">
        <v>9.6</v>
      </c>
      <c r="E9">
        <v>108000</v>
      </c>
      <c r="L9" s="3" t="s">
        <v>49</v>
      </c>
      <c r="M9" s="3" t="str">
        <f t="shared" si="0"/>
        <v>攻击力增加点</v>
      </c>
      <c r="N9" s="12" t="s">
        <v>50</v>
      </c>
    </row>
    <row r="10" spans="1:14" ht="14.25">
      <c r="A10" s="1">
        <v>200110</v>
      </c>
      <c r="B10" s="3" t="s">
        <v>51</v>
      </c>
      <c r="C10" s="4">
        <v>7</v>
      </c>
      <c r="D10">
        <v>10.8</v>
      </c>
      <c r="E10">
        <v>121500</v>
      </c>
      <c r="L10" s="3" t="s">
        <v>51</v>
      </c>
      <c r="M10" s="3" t="str">
        <f t="shared" si="0"/>
        <v>攻击力增加点</v>
      </c>
      <c r="N10" s="12" t="s">
        <v>52</v>
      </c>
    </row>
    <row r="11" spans="1:14" ht="14.25">
      <c r="A11" s="1">
        <v>200111</v>
      </c>
      <c r="B11" s="1" t="s">
        <v>53</v>
      </c>
      <c r="C11" s="1"/>
      <c r="D11" s="1"/>
      <c r="E11">
        <v>135000</v>
      </c>
      <c r="F11" s="1"/>
      <c r="G11" s="1"/>
      <c r="H11" s="1"/>
      <c r="I11" s="1"/>
      <c r="L11" s="3" t="s">
        <v>53</v>
      </c>
      <c r="M11" s="3" t="str">
        <f t="shared" si="0"/>
        <v>攻击力增加点</v>
      </c>
      <c r="N11" s="12" t="s">
        <v>54</v>
      </c>
    </row>
    <row r="12" spans="1:14" ht="14.25">
      <c r="A12" s="2">
        <v>200301</v>
      </c>
      <c r="B12" s="2" t="s">
        <v>55</v>
      </c>
      <c r="C12" s="2"/>
      <c r="D12" s="2"/>
      <c r="E12" s="2">
        <v>45000</v>
      </c>
      <c r="F12" s="2">
        <v>4500</v>
      </c>
      <c r="G12" s="2"/>
      <c r="H12" s="2"/>
      <c r="I12" s="2"/>
      <c r="L12" s="3" t="s">
        <v>55</v>
      </c>
      <c r="M12" s="3" t="str">
        <f t="shared" ref="M12" si="1">"生命力增加"&amp;AB12&amp;"点"</f>
        <v>生命力增加点</v>
      </c>
      <c r="N12" s="12" t="s">
        <v>56</v>
      </c>
    </row>
    <row r="13" spans="1:14" ht="14.25">
      <c r="A13" s="1">
        <v>200302</v>
      </c>
      <c r="B13" s="3" t="s">
        <v>57</v>
      </c>
      <c r="E13">
        <v>90000</v>
      </c>
      <c r="F13" s="3">
        <v>9000</v>
      </c>
      <c r="L13" s="3" t="s">
        <v>57</v>
      </c>
      <c r="M13" s="3" t="str">
        <f>"生命力增加"&amp;AB13&amp;"点"</f>
        <v>生命力增加点</v>
      </c>
      <c r="N13" s="12" t="s">
        <v>58</v>
      </c>
    </row>
    <row r="14" spans="1:14" ht="14.25">
      <c r="A14" s="1">
        <v>200303</v>
      </c>
      <c r="B14" s="3" t="s">
        <v>59</v>
      </c>
      <c r="E14">
        <v>180000</v>
      </c>
      <c r="F14" s="3">
        <v>27000</v>
      </c>
      <c r="G14">
        <v>27000</v>
      </c>
      <c r="H14">
        <v>0</v>
      </c>
      <c r="L14" s="3" t="s">
        <v>59</v>
      </c>
      <c r="M14" s="3" t="str">
        <f>"生命力增加"&amp;AB14&amp;"点"</f>
        <v>生命力增加点</v>
      </c>
      <c r="N14" s="12" t="s">
        <v>60</v>
      </c>
    </row>
    <row r="15" spans="1:14" ht="14.25">
      <c r="A15" s="1">
        <v>200304</v>
      </c>
      <c r="B15" s="1" t="s">
        <v>61</v>
      </c>
      <c r="C15" s="1"/>
      <c r="D15" s="1"/>
      <c r="E15">
        <v>216000</v>
      </c>
      <c r="F15" s="1">
        <v>81000</v>
      </c>
      <c r="G15" s="1">
        <v>81000</v>
      </c>
      <c r="H15" s="1"/>
      <c r="I15" s="1"/>
      <c r="L15" s="3" t="s">
        <v>61</v>
      </c>
      <c r="M15" s="3" t="str">
        <f>"生命力增加"&amp;AB15&amp;"点"</f>
        <v>生命力增加点</v>
      </c>
      <c r="N15" s="12" t="s">
        <v>62</v>
      </c>
    </row>
    <row r="16" spans="1:14" ht="14.25">
      <c r="A16" s="1">
        <v>200501</v>
      </c>
      <c r="B16" s="1" t="s">
        <v>63</v>
      </c>
      <c r="C16" s="1"/>
      <c r="D16" s="1"/>
      <c r="E16">
        <v>36000</v>
      </c>
      <c r="F16" s="1">
        <v>3600</v>
      </c>
      <c r="G16" s="1"/>
      <c r="H16" s="1"/>
      <c r="I16" s="1"/>
      <c r="L16" s="3" t="s">
        <v>63</v>
      </c>
      <c r="M16" s="3" t="str">
        <f t="shared" ref="M16" si="2">"暴击值增加"&amp;Y16&amp;"点"</f>
        <v>暴击值增加点</v>
      </c>
      <c r="N16" s="12" t="s">
        <v>64</v>
      </c>
    </row>
    <row r="17" spans="1:14" ht="14.25">
      <c r="A17" s="1">
        <v>200502</v>
      </c>
      <c r="B17" s="3" t="s">
        <v>65</v>
      </c>
      <c r="E17">
        <v>72000</v>
      </c>
      <c r="F17" s="3">
        <v>7200</v>
      </c>
      <c r="L17" s="3" t="s">
        <v>65</v>
      </c>
      <c r="M17" s="3" t="str">
        <f>"暴击值增加"&amp;Y17&amp;"点"</f>
        <v>暴击值增加点</v>
      </c>
      <c r="N17" s="12" t="s">
        <v>66</v>
      </c>
    </row>
    <row r="18" spans="1:14" ht="14.25">
      <c r="A18" s="1">
        <v>200503</v>
      </c>
      <c r="B18" s="3" t="s">
        <v>67</v>
      </c>
      <c r="E18">
        <v>180000</v>
      </c>
      <c r="F18" s="3">
        <v>35000</v>
      </c>
      <c r="G18">
        <v>50400</v>
      </c>
      <c r="H18">
        <v>0</v>
      </c>
      <c r="L18" s="3" t="s">
        <v>67</v>
      </c>
      <c r="M18" s="3" t="str">
        <f>"暴击值增加"&amp;Y18&amp;"点"</f>
        <v>暴击值增加点</v>
      </c>
      <c r="N18" s="12" t="s">
        <v>68</v>
      </c>
    </row>
    <row r="19" spans="1:14" ht="14.25">
      <c r="A19" s="1">
        <v>200504</v>
      </c>
      <c r="B19" s="1" t="s">
        <v>69</v>
      </c>
      <c r="C19" s="1"/>
      <c r="D19" s="1"/>
      <c r="E19">
        <v>216000</v>
      </c>
      <c r="F19" s="1">
        <v>70000</v>
      </c>
      <c r="G19" s="1">
        <v>70000</v>
      </c>
      <c r="H19" s="1"/>
      <c r="I19" s="1"/>
      <c r="L19" s="3" t="s">
        <v>69</v>
      </c>
      <c r="M19" s="3" t="str">
        <f>"暴击值增加"&amp;Y19&amp;"点"</f>
        <v>暴击值增加点</v>
      </c>
      <c r="N19" s="12" t="s">
        <v>70</v>
      </c>
    </row>
    <row r="20" spans="1:14" ht="14.25">
      <c r="A20" s="1">
        <v>200201</v>
      </c>
      <c r="B20" s="1" t="s">
        <v>71</v>
      </c>
      <c r="C20" s="1"/>
      <c r="D20" s="1"/>
      <c r="E20">
        <v>28800</v>
      </c>
      <c r="F20" s="1">
        <v>2880</v>
      </c>
      <c r="G20" s="1"/>
      <c r="H20" s="1"/>
      <c r="I20" s="1"/>
      <c r="L20" s="3" t="s">
        <v>71</v>
      </c>
      <c r="M20" s="3" t="str">
        <f t="shared" ref="M20" si="3">"防御力增加"&amp;AB20&amp;"点"</f>
        <v>防御力增加点</v>
      </c>
      <c r="N20" s="12" t="s">
        <v>72</v>
      </c>
    </row>
    <row r="21" spans="1:14" ht="14.25">
      <c r="A21" s="1">
        <v>200202</v>
      </c>
      <c r="B21" s="3" t="s">
        <v>73</v>
      </c>
      <c r="E21">
        <v>36000</v>
      </c>
      <c r="F21" s="3">
        <v>3600</v>
      </c>
      <c r="L21" s="3" t="s">
        <v>73</v>
      </c>
      <c r="M21" s="3" t="str">
        <f>"防御力增加"&amp;AB21&amp;"点"</f>
        <v>防御力增加点</v>
      </c>
      <c r="N21" s="12" t="s">
        <v>74</v>
      </c>
    </row>
    <row r="22" spans="1:14" ht="14.25">
      <c r="A22" s="1">
        <v>200203</v>
      </c>
      <c r="B22" s="3" t="s">
        <v>75</v>
      </c>
      <c r="E22">
        <v>72000</v>
      </c>
      <c r="F22" s="3">
        <v>7200</v>
      </c>
      <c r="L22" s="3" t="s">
        <v>75</v>
      </c>
      <c r="M22" s="3" t="str">
        <f>"防御力增加"&amp;AB22&amp;"点"</f>
        <v>防御力增加点</v>
      </c>
      <c r="N22" s="12" t="s">
        <v>76</v>
      </c>
    </row>
    <row r="23" spans="1:14" ht="14.25">
      <c r="A23" s="1">
        <v>200204</v>
      </c>
      <c r="B23" s="3" t="s">
        <v>77</v>
      </c>
      <c r="E23">
        <v>144000</v>
      </c>
      <c r="F23" s="3">
        <v>32000</v>
      </c>
      <c r="G23">
        <v>43200</v>
      </c>
      <c r="H23">
        <v>0</v>
      </c>
      <c r="L23" s="3" t="s">
        <v>77</v>
      </c>
      <c r="M23" s="3" t="str">
        <f>"防御力增加"&amp;AB23&amp;"点"</f>
        <v>防御力增加点</v>
      </c>
      <c r="N23" s="12" t="s">
        <v>78</v>
      </c>
    </row>
    <row r="24" spans="1:14" ht="14.25">
      <c r="A24" s="1">
        <v>200205</v>
      </c>
      <c r="B24" s="1" t="s">
        <v>79</v>
      </c>
      <c r="C24" s="1"/>
      <c r="D24" s="1"/>
      <c r="E24">
        <v>216000</v>
      </c>
      <c r="F24" s="1">
        <v>64000</v>
      </c>
      <c r="G24" s="1">
        <v>64000</v>
      </c>
      <c r="H24" s="1"/>
      <c r="I24" s="1"/>
      <c r="L24" s="3" t="s">
        <v>79</v>
      </c>
      <c r="M24" s="3" t="str">
        <f>"防御力增加"&amp;AB24&amp;"点"</f>
        <v>防御力增加点</v>
      </c>
      <c r="N24" s="12" t="s">
        <v>80</v>
      </c>
    </row>
    <row r="25" spans="1:14" ht="14.25">
      <c r="A25" s="1">
        <v>200401</v>
      </c>
      <c r="B25" s="1" t="s">
        <v>81</v>
      </c>
      <c r="C25" s="1"/>
      <c r="D25" s="1"/>
      <c r="E25" s="1">
        <v>36000</v>
      </c>
      <c r="F25" s="1">
        <v>3600</v>
      </c>
      <c r="G25" s="1"/>
      <c r="H25" s="1"/>
      <c r="I25" s="1"/>
      <c r="L25" s="3" t="s">
        <v>81</v>
      </c>
      <c r="M25" s="3" t="str">
        <f t="shared" ref="M25" si="4">"气力值增加"&amp;AB25&amp;"点"</f>
        <v>气力值增加点</v>
      </c>
      <c r="N25" s="12" t="s">
        <v>82</v>
      </c>
    </row>
    <row r="26" spans="1:14" ht="14.25">
      <c r="A26" s="1">
        <v>200402</v>
      </c>
      <c r="B26" s="3" t="s">
        <v>83</v>
      </c>
      <c r="E26">
        <v>72000</v>
      </c>
      <c r="F26" s="3">
        <v>7200</v>
      </c>
      <c r="L26" s="3" t="s">
        <v>83</v>
      </c>
      <c r="M26" s="3" t="str">
        <f>"气力值增加"&amp;AB26&amp;"点"</f>
        <v>气力值增加点</v>
      </c>
      <c r="N26" s="12" t="s">
        <v>84</v>
      </c>
    </row>
    <row r="27" spans="1:14" ht="14.25">
      <c r="A27" s="1">
        <v>200403</v>
      </c>
      <c r="B27" s="3" t="s">
        <v>85</v>
      </c>
      <c r="E27">
        <v>144000</v>
      </c>
      <c r="F27" s="3">
        <v>24000</v>
      </c>
      <c r="G27">
        <v>14400</v>
      </c>
      <c r="H27">
        <v>0</v>
      </c>
      <c r="L27" s="3" t="s">
        <v>85</v>
      </c>
      <c r="M27" s="3" t="str">
        <f>"气力值增加"&amp;AB27&amp;"点"</f>
        <v>气力值增加点</v>
      </c>
      <c r="N27" s="12" t="s">
        <v>86</v>
      </c>
    </row>
    <row r="28" spans="1:14" ht="14.25">
      <c r="A28" s="1">
        <v>200404</v>
      </c>
      <c r="B28" s="1" t="s">
        <v>87</v>
      </c>
      <c r="C28" s="1"/>
      <c r="D28" s="1"/>
      <c r="E28">
        <v>216000</v>
      </c>
      <c r="F28" s="1">
        <v>48000</v>
      </c>
      <c r="G28" s="1">
        <v>48000</v>
      </c>
      <c r="H28" s="1"/>
      <c r="I28" s="1"/>
      <c r="L28" s="3" t="s">
        <v>87</v>
      </c>
      <c r="M28" s="3" t="str">
        <f>"气力值增加"&amp;AB28&amp;"点"</f>
        <v>气力值增加点</v>
      </c>
      <c r="N28" s="12" t="s">
        <v>88</v>
      </c>
    </row>
    <row r="29" spans="1:14" ht="14.25">
      <c r="A29" s="1">
        <v>200601</v>
      </c>
      <c r="B29" s="1" t="s">
        <v>89</v>
      </c>
      <c r="C29" s="1"/>
      <c r="D29" s="1"/>
      <c r="E29" s="1">
        <v>36000</v>
      </c>
      <c r="F29" s="1">
        <v>3600</v>
      </c>
      <c r="G29" s="1"/>
      <c r="H29" s="1"/>
      <c r="I29" s="1"/>
      <c r="L29" s="3" t="s">
        <v>89</v>
      </c>
      <c r="M29" s="3" t="str">
        <f>"破甲值增加"&amp;Z29&amp;"点"</f>
        <v>破甲值增加点</v>
      </c>
      <c r="N29" s="12" t="s">
        <v>90</v>
      </c>
    </row>
    <row r="30" spans="1:14" ht="14.25">
      <c r="A30" s="1">
        <v>200602</v>
      </c>
      <c r="B30" s="3" t="s">
        <v>91</v>
      </c>
      <c r="E30">
        <v>72000</v>
      </c>
      <c r="F30" s="3">
        <v>7200</v>
      </c>
      <c r="L30" s="3" t="s">
        <v>91</v>
      </c>
      <c r="M30" s="3" t="str">
        <f t="shared" ref="M30" si="5">"破甲值增加"&amp;Z30&amp;"点"</f>
        <v>破甲值增加点</v>
      </c>
      <c r="N30" s="12" t="s">
        <v>92</v>
      </c>
    </row>
    <row r="31" spans="1:14" ht="14.25">
      <c r="A31" s="1">
        <v>200603</v>
      </c>
      <c r="B31" s="3" t="s">
        <v>93</v>
      </c>
      <c r="E31">
        <v>180000</v>
      </c>
      <c r="F31" s="3">
        <v>30000</v>
      </c>
      <c r="G31">
        <v>43200</v>
      </c>
      <c r="H31">
        <v>0</v>
      </c>
      <c r="L31" s="3" t="s">
        <v>93</v>
      </c>
      <c r="M31" s="3" t="str">
        <f>"破甲值增加"&amp;Z31&amp;"点"</f>
        <v>破甲值增加点</v>
      </c>
      <c r="N31" s="12" t="s">
        <v>94</v>
      </c>
    </row>
    <row r="32" spans="1:14" ht="14.25">
      <c r="A32" s="1">
        <v>200604</v>
      </c>
      <c r="B32" s="1" t="s">
        <v>95</v>
      </c>
      <c r="C32" s="1"/>
      <c r="D32" s="1"/>
      <c r="E32">
        <v>216000</v>
      </c>
      <c r="F32" s="1">
        <v>60000</v>
      </c>
      <c r="G32" s="1">
        <v>60000</v>
      </c>
      <c r="H32" s="1"/>
      <c r="I32" s="1"/>
      <c r="L32" s="3" t="s">
        <v>95</v>
      </c>
      <c r="M32" s="3" t="str">
        <f>"破甲值增加"&amp;Z32&amp;"点"</f>
        <v>破甲值增加点</v>
      </c>
      <c r="N32" s="12" t="s">
        <v>96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2"/>
  <sheetViews>
    <sheetView workbookViewId="0">
      <selection activeCell="C76" sqref="C76"/>
    </sheetView>
  </sheetViews>
  <sheetFormatPr defaultColWidth="8.875" defaultRowHeight="13.5"/>
  <cols>
    <col min="20" max="20" width="4.5" customWidth="1"/>
    <col min="21" max="21" width="5.5" customWidth="1"/>
    <col min="22" max="24" width="7.5" customWidth="1"/>
    <col min="25" max="25" width="5.5" customWidth="1"/>
  </cols>
  <sheetData>
    <row r="1" spans="1:25" ht="14.25">
      <c r="A1" s="46" t="s">
        <v>97</v>
      </c>
      <c r="B1" s="46"/>
      <c r="C1" s="46"/>
      <c r="D1" s="46"/>
      <c r="E1" s="46"/>
      <c r="F1" s="46"/>
      <c r="G1" s="46"/>
      <c r="K1" s="46" t="s">
        <v>98</v>
      </c>
      <c r="L1" s="46"/>
      <c r="M1" s="46"/>
      <c r="N1" s="46"/>
      <c r="O1" s="46"/>
      <c r="P1" s="46"/>
      <c r="T1" s="6" t="s">
        <v>99</v>
      </c>
      <c r="U1" s="6" t="s">
        <v>100</v>
      </c>
      <c r="V1" s="6" t="s">
        <v>101</v>
      </c>
      <c r="W1" s="6" t="s">
        <v>102</v>
      </c>
      <c r="X1" s="6" t="s">
        <v>103</v>
      </c>
      <c r="Y1" s="6" t="s">
        <v>14</v>
      </c>
    </row>
    <row r="2" spans="1:25">
      <c r="A2" t="s">
        <v>104</v>
      </c>
      <c r="B2" t="s">
        <v>105</v>
      </c>
      <c r="C2" t="s">
        <v>106</v>
      </c>
      <c r="D2" t="s">
        <v>11</v>
      </c>
      <c r="E2" t="s">
        <v>12</v>
      </c>
      <c r="F2" t="s">
        <v>13</v>
      </c>
      <c r="G2" t="s">
        <v>14</v>
      </c>
      <c r="I2" t="s">
        <v>15</v>
      </c>
      <c r="K2" t="s">
        <v>105</v>
      </c>
      <c r="L2" t="s">
        <v>106</v>
      </c>
      <c r="M2" t="s">
        <v>11</v>
      </c>
      <c r="N2" t="s">
        <v>12</v>
      </c>
      <c r="O2" t="s">
        <v>13</v>
      </c>
      <c r="P2" t="s">
        <v>14</v>
      </c>
      <c r="R2" t="s">
        <v>107</v>
      </c>
      <c r="T2">
        <v>0.1</v>
      </c>
      <c r="U2">
        <v>0.06</v>
      </c>
      <c r="V2">
        <v>1</v>
      </c>
      <c r="W2">
        <v>1</v>
      </c>
      <c r="X2">
        <v>0.5</v>
      </c>
      <c r="Y2">
        <v>1</v>
      </c>
    </row>
    <row r="3" spans="1:25">
      <c r="A3">
        <v>1</v>
      </c>
      <c r="B3">
        <v>200</v>
      </c>
      <c r="C3">
        <v>100</v>
      </c>
      <c r="D3">
        <v>25</v>
      </c>
      <c r="E3">
        <v>17</v>
      </c>
      <c r="F3">
        <v>6</v>
      </c>
      <c r="G3">
        <v>16</v>
      </c>
      <c r="I3" s="5">
        <v>1800</v>
      </c>
      <c r="K3">
        <f>B3*$T$2</f>
        <v>20</v>
      </c>
      <c r="L3">
        <f>C3*$U$2</f>
        <v>6</v>
      </c>
      <c r="M3">
        <f>D3*$V$2</f>
        <v>25</v>
      </c>
      <c r="N3">
        <f>E3*$W$2</f>
        <v>17</v>
      </c>
      <c r="O3">
        <f>F3*$X$2</f>
        <v>3</v>
      </c>
      <c r="P3">
        <f>G3*$Y$2</f>
        <v>16</v>
      </c>
      <c r="Q3">
        <v>1800</v>
      </c>
      <c r="R3" s="5">
        <v>8</v>
      </c>
    </row>
    <row r="4" spans="1:25">
      <c r="A4">
        <v>2</v>
      </c>
      <c r="B4">
        <v>220</v>
      </c>
      <c r="C4">
        <v>110</v>
      </c>
      <c r="D4">
        <v>27</v>
      </c>
      <c r="E4">
        <v>19</v>
      </c>
      <c r="F4">
        <v>12</v>
      </c>
      <c r="G4">
        <v>18</v>
      </c>
      <c r="I4" s="5">
        <v>3600</v>
      </c>
      <c r="K4">
        <f t="shared" ref="K4:K67" si="0">B4*$T$2</f>
        <v>22</v>
      </c>
      <c r="L4">
        <f t="shared" ref="L4:L67" si="1">C4*$U$2</f>
        <v>6.6</v>
      </c>
      <c r="M4">
        <f t="shared" ref="M4:M67" si="2">D4*$V$2</f>
        <v>27</v>
      </c>
      <c r="N4">
        <f t="shared" ref="N4:N67" si="3">E4*$W$2</f>
        <v>19</v>
      </c>
      <c r="O4">
        <f t="shared" ref="O4:O67" si="4">F4*$X$2</f>
        <v>6</v>
      </c>
      <c r="P4">
        <f t="shared" ref="P4:P67" si="5">G4*$Y$2</f>
        <v>18</v>
      </c>
      <c r="Q4">
        <v>3600</v>
      </c>
      <c r="R4" s="5">
        <v>16</v>
      </c>
    </row>
    <row r="5" spans="1:25">
      <c r="A5">
        <v>3</v>
      </c>
      <c r="B5">
        <v>242</v>
      </c>
      <c r="C5">
        <v>121</v>
      </c>
      <c r="D5">
        <v>30</v>
      </c>
      <c r="E5">
        <v>21</v>
      </c>
      <c r="F5">
        <v>18</v>
      </c>
      <c r="G5">
        <v>20</v>
      </c>
      <c r="I5" s="5">
        <v>5400</v>
      </c>
      <c r="K5">
        <f t="shared" si="0"/>
        <v>24.200000000000003</v>
      </c>
      <c r="L5">
        <f t="shared" si="1"/>
        <v>7.26</v>
      </c>
      <c r="M5">
        <f t="shared" si="2"/>
        <v>30</v>
      </c>
      <c r="N5">
        <f t="shared" si="3"/>
        <v>21</v>
      </c>
      <c r="O5">
        <f t="shared" si="4"/>
        <v>9</v>
      </c>
      <c r="P5">
        <f t="shared" si="5"/>
        <v>20</v>
      </c>
      <c r="Q5">
        <v>5400</v>
      </c>
      <c r="R5" s="5">
        <v>33</v>
      </c>
    </row>
    <row r="6" spans="1:25">
      <c r="A6">
        <v>4</v>
      </c>
      <c r="B6">
        <v>266</v>
      </c>
      <c r="C6">
        <v>133</v>
      </c>
      <c r="D6">
        <v>33</v>
      </c>
      <c r="E6">
        <v>23</v>
      </c>
      <c r="F6">
        <v>25</v>
      </c>
      <c r="G6">
        <v>22</v>
      </c>
      <c r="I6" s="5">
        <v>7200</v>
      </c>
      <c r="K6">
        <f t="shared" si="0"/>
        <v>26.6</v>
      </c>
      <c r="L6">
        <f t="shared" si="1"/>
        <v>7.9799999999999995</v>
      </c>
      <c r="M6">
        <f t="shared" si="2"/>
        <v>33</v>
      </c>
      <c r="N6">
        <f t="shared" si="3"/>
        <v>23</v>
      </c>
      <c r="O6">
        <f t="shared" si="4"/>
        <v>12.5</v>
      </c>
      <c r="P6">
        <f t="shared" si="5"/>
        <v>22</v>
      </c>
      <c r="Q6">
        <v>7200</v>
      </c>
      <c r="R6" s="5">
        <v>50</v>
      </c>
    </row>
    <row r="7" spans="1:25">
      <c r="A7">
        <v>5</v>
      </c>
      <c r="B7">
        <v>292</v>
      </c>
      <c r="C7">
        <v>146</v>
      </c>
      <c r="D7">
        <v>36</v>
      </c>
      <c r="E7">
        <v>25</v>
      </c>
      <c r="F7">
        <v>31</v>
      </c>
      <c r="G7">
        <v>24</v>
      </c>
      <c r="I7" s="5">
        <v>9000</v>
      </c>
      <c r="K7">
        <f t="shared" si="0"/>
        <v>29.200000000000003</v>
      </c>
      <c r="L7">
        <f t="shared" si="1"/>
        <v>8.76</v>
      </c>
      <c r="M7">
        <f t="shared" si="2"/>
        <v>36</v>
      </c>
      <c r="N7">
        <f t="shared" si="3"/>
        <v>25</v>
      </c>
      <c r="O7">
        <f t="shared" si="4"/>
        <v>15.5</v>
      </c>
      <c r="P7">
        <f t="shared" si="5"/>
        <v>24</v>
      </c>
      <c r="Q7">
        <v>9000</v>
      </c>
      <c r="R7" s="5">
        <v>66</v>
      </c>
    </row>
    <row r="8" spans="1:25">
      <c r="A8">
        <v>6</v>
      </c>
      <c r="B8">
        <v>322</v>
      </c>
      <c r="C8">
        <v>161</v>
      </c>
      <c r="D8">
        <v>40</v>
      </c>
      <c r="E8">
        <v>28</v>
      </c>
      <c r="F8">
        <v>37</v>
      </c>
      <c r="G8">
        <v>26</v>
      </c>
      <c r="I8" s="5">
        <v>10800</v>
      </c>
      <c r="K8">
        <f t="shared" si="0"/>
        <v>32.200000000000003</v>
      </c>
      <c r="L8">
        <f t="shared" si="1"/>
        <v>9.66</v>
      </c>
      <c r="M8">
        <f t="shared" si="2"/>
        <v>40</v>
      </c>
      <c r="N8">
        <f t="shared" si="3"/>
        <v>28</v>
      </c>
      <c r="O8">
        <f t="shared" si="4"/>
        <v>18.5</v>
      </c>
      <c r="P8">
        <f t="shared" si="5"/>
        <v>26</v>
      </c>
      <c r="Q8">
        <v>10800</v>
      </c>
      <c r="R8" s="5">
        <v>83</v>
      </c>
    </row>
    <row r="9" spans="1:25">
      <c r="A9">
        <v>7</v>
      </c>
      <c r="B9">
        <v>354</v>
      </c>
      <c r="C9">
        <v>177</v>
      </c>
      <c r="D9">
        <v>44</v>
      </c>
      <c r="E9">
        <v>31</v>
      </c>
      <c r="F9">
        <v>43</v>
      </c>
      <c r="G9">
        <v>29</v>
      </c>
      <c r="I9" s="5">
        <v>12600</v>
      </c>
      <c r="K9">
        <f t="shared" si="0"/>
        <v>35.4</v>
      </c>
      <c r="L9">
        <f t="shared" si="1"/>
        <v>10.62</v>
      </c>
      <c r="M9">
        <f t="shared" si="2"/>
        <v>44</v>
      </c>
      <c r="N9">
        <f t="shared" si="3"/>
        <v>31</v>
      </c>
      <c r="O9">
        <f t="shared" si="4"/>
        <v>21.5</v>
      </c>
      <c r="P9">
        <f t="shared" si="5"/>
        <v>29</v>
      </c>
      <c r="Q9">
        <v>12600</v>
      </c>
      <c r="R9" s="5">
        <v>100</v>
      </c>
    </row>
    <row r="10" spans="1:25">
      <c r="A10">
        <v>8</v>
      </c>
      <c r="B10">
        <v>389</v>
      </c>
      <c r="C10">
        <v>194</v>
      </c>
      <c r="D10">
        <v>48</v>
      </c>
      <c r="E10">
        <v>34</v>
      </c>
      <c r="F10">
        <v>50</v>
      </c>
      <c r="G10">
        <v>32</v>
      </c>
      <c r="I10" s="5">
        <v>14400</v>
      </c>
      <c r="K10">
        <f t="shared" si="0"/>
        <v>38.900000000000006</v>
      </c>
      <c r="L10">
        <f t="shared" si="1"/>
        <v>11.639999999999999</v>
      </c>
      <c r="M10">
        <f t="shared" si="2"/>
        <v>48</v>
      </c>
      <c r="N10">
        <f t="shared" si="3"/>
        <v>34</v>
      </c>
      <c r="O10">
        <f t="shared" si="4"/>
        <v>25</v>
      </c>
      <c r="P10">
        <f t="shared" si="5"/>
        <v>32</v>
      </c>
      <c r="Q10">
        <v>14400</v>
      </c>
      <c r="R10" s="5">
        <v>133</v>
      </c>
    </row>
    <row r="11" spans="1:25">
      <c r="A11">
        <v>9</v>
      </c>
      <c r="B11">
        <v>428</v>
      </c>
      <c r="C11">
        <v>214</v>
      </c>
      <c r="D11">
        <v>53</v>
      </c>
      <c r="E11">
        <v>37</v>
      </c>
      <c r="F11">
        <v>56</v>
      </c>
      <c r="G11">
        <v>35</v>
      </c>
      <c r="I11" s="5">
        <v>16200</v>
      </c>
      <c r="K11">
        <f t="shared" si="0"/>
        <v>42.800000000000004</v>
      </c>
      <c r="L11">
        <f t="shared" si="1"/>
        <v>12.84</v>
      </c>
      <c r="M11">
        <f t="shared" si="2"/>
        <v>53</v>
      </c>
      <c r="N11">
        <f t="shared" si="3"/>
        <v>37</v>
      </c>
      <c r="O11">
        <f t="shared" si="4"/>
        <v>28</v>
      </c>
      <c r="P11">
        <f t="shared" si="5"/>
        <v>35</v>
      </c>
      <c r="Q11">
        <v>16200</v>
      </c>
      <c r="R11" s="5">
        <v>166</v>
      </c>
    </row>
    <row r="12" spans="1:25">
      <c r="A12">
        <v>10</v>
      </c>
      <c r="B12">
        <v>471</v>
      </c>
      <c r="C12">
        <v>235</v>
      </c>
      <c r="D12">
        <v>58</v>
      </c>
      <c r="E12">
        <v>41</v>
      </c>
      <c r="F12">
        <v>62</v>
      </c>
      <c r="G12">
        <v>39</v>
      </c>
      <c r="I12" s="5">
        <v>18000</v>
      </c>
      <c r="K12">
        <f t="shared" si="0"/>
        <v>47.1</v>
      </c>
      <c r="L12">
        <f t="shared" si="1"/>
        <v>14.1</v>
      </c>
      <c r="M12">
        <f t="shared" si="2"/>
        <v>58</v>
      </c>
      <c r="N12">
        <f t="shared" si="3"/>
        <v>41</v>
      </c>
      <c r="O12">
        <f t="shared" si="4"/>
        <v>31</v>
      </c>
      <c r="P12">
        <f t="shared" si="5"/>
        <v>39</v>
      </c>
      <c r="Q12">
        <v>18000</v>
      </c>
      <c r="R12" s="5">
        <v>200</v>
      </c>
    </row>
    <row r="13" spans="1:25">
      <c r="A13">
        <v>11</v>
      </c>
      <c r="B13">
        <v>518</v>
      </c>
      <c r="C13">
        <v>259</v>
      </c>
      <c r="D13">
        <v>64</v>
      </c>
      <c r="E13">
        <v>45</v>
      </c>
      <c r="F13">
        <v>68</v>
      </c>
      <c r="G13">
        <v>43</v>
      </c>
      <c r="I13" s="5">
        <v>19800</v>
      </c>
      <c r="K13">
        <f t="shared" si="0"/>
        <v>51.800000000000004</v>
      </c>
      <c r="L13">
        <f t="shared" si="1"/>
        <v>15.54</v>
      </c>
      <c r="M13">
        <f t="shared" si="2"/>
        <v>64</v>
      </c>
      <c r="N13">
        <f t="shared" si="3"/>
        <v>45</v>
      </c>
      <c r="O13">
        <f t="shared" si="4"/>
        <v>34</v>
      </c>
      <c r="P13">
        <f t="shared" si="5"/>
        <v>43</v>
      </c>
      <c r="Q13">
        <v>19800</v>
      </c>
      <c r="R13" s="5">
        <v>233</v>
      </c>
    </row>
    <row r="14" spans="1:25">
      <c r="A14">
        <v>12</v>
      </c>
      <c r="B14">
        <v>570</v>
      </c>
      <c r="C14">
        <v>285</v>
      </c>
      <c r="D14">
        <v>71</v>
      </c>
      <c r="E14">
        <v>49</v>
      </c>
      <c r="F14">
        <v>75</v>
      </c>
      <c r="G14">
        <v>47</v>
      </c>
      <c r="I14" s="5">
        <v>21600</v>
      </c>
      <c r="K14">
        <f t="shared" si="0"/>
        <v>57</v>
      </c>
      <c r="L14">
        <f t="shared" si="1"/>
        <v>17.099999999999998</v>
      </c>
      <c r="M14">
        <f t="shared" si="2"/>
        <v>71</v>
      </c>
      <c r="N14">
        <f t="shared" si="3"/>
        <v>49</v>
      </c>
      <c r="O14">
        <f t="shared" si="4"/>
        <v>37.5</v>
      </c>
      <c r="P14">
        <f t="shared" si="5"/>
        <v>47</v>
      </c>
      <c r="Q14">
        <v>21600</v>
      </c>
      <c r="R14" s="5">
        <v>266</v>
      </c>
    </row>
    <row r="15" spans="1:25">
      <c r="A15">
        <v>13</v>
      </c>
      <c r="B15">
        <v>627</v>
      </c>
      <c r="C15">
        <v>313</v>
      </c>
      <c r="D15">
        <v>78</v>
      </c>
      <c r="E15">
        <v>54</v>
      </c>
      <c r="F15">
        <v>81</v>
      </c>
      <c r="G15">
        <v>52</v>
      </c>
      <c r="I15" s="5">
        <v>23400</v>
      </c>
      <c r="K15">
        <f t="shared" si="0"/>
        <v>62.7</v>
      </c>
      <c r="L15">
        <f t="shared" si="1"/>
        <v>18.779999999999998</v>
      </c>
      <c r="M15">
        <f t="shared" si="2"/>
        <v>78</v>
      </c>
      <c r="N15">
        <f t="shared" si="3"/>
        <v>54</v>
      </c>
      <c r="O15">
        <f t="shared" si="4"/>
        <v>40.5</v>
      </c>
      <c r="P15">
        <f t="shared" si="5"/>
        <v>52</v>
      </c>
      <c r="Q15">
        <v>23400</v>
      </c>
      <c r="R15" s="5">
        <v>333</v>
      </c>
    </row>
    <row r="16" spans="1:25">
      <c r="A16">
        <v>14</v>
      </c>
      <c r="B16">
        <v>690</v>
      </c>
      <c r="C16">
        <v>345</v>
      </c>
      <c r="D16">
        <v>86</v>
      </c>
      <c r="E16">
        <v>60</v>
      </c>
      <c r="F16">
        <v>87</v>
      </c>
      <c r="G16">
        <v>57</v>
      </c>
      <c r="I16" s="5">
        <v>25200</v>
      </c>
      <c r="K16">
        <f t="shared" si="0"/>
        <v>69</v>
      </c>
      <c r="L16">
        <f t="shared" si="1"/>
        <v>20.7</v>
      </c>
      <c r="M16">
        <f t="shared" si="2"/>
        <v>86</v>
      </c>
      <c r="N16">
        <f t="shared" si="3"/>
        <v>60</v>
      </c>
      <c r="O16">
        <f t="shared" si="4"/>
        <v>43.5</v>
      </c>
      <c r="P16">
        <f t="shared" si="5"/>
        <v>57</v>
      </c>
      <c r="Q16">
        <v>25200</v>
      </c>
      <c r="R16" s="5">
        <v>400</v>
      </c>
    </row>
    <row r="17" spans="1:18">
      <c r="A17">
        <v>15</v>
      </c>
      <c r="B17">
        <v>759</v>
      </c>
      <c r="C17">
        <v>379</v>
      </c>
      <c r="D17">
        <v>94</v>
      </c>
      <c r="E17">
        <v>66</v>
      </c>
      <c r="F17">
        <v>93</v>
      </c>
      <c r="G17">
        <v>63</v>
      </c>
      <c r="I17" s="5">
        <v>27000</v>
      </c>
      <c r="K17">
        <f t="shared" si="0"/>
        <v>75.900000000000006</v>
      </c>
      <c r="L17">
        <f t="shared" si="1"/>
        <v>22.74</v>
      </c>
      <c r="M17">
        <f t="shared" si="2"/>
        <v>94</v>
      </c>
      <c r="N17">
        <f t="shared" si="3"/>
        <v>66</v>
      </c>
      <c r="O17">
        <f t="shared" si="4"/>
        <v>46.5</v>
      </c>
      <c r="P17">
        <f t="shared" si="5"/>
        <v>63</v>
      </c>
      <c r="Q17">
        <v>27000</v>
      </c>
      <c r="R17" s="5">
        <v>466</v>
      </c>
    </row>
    <row r="18" spans="1:18">
      <c r="A18">
        <v>16</v>
      </c>
      <c r="B18">
        <v>835</v>
      </c>
      <c r="C18">
        <v>417</v>
      </c>
      <c r="D18">
        <v>104</v>
      </c>
      <c r="E18">
        <v>73</v>
      </c>
      <c r="F18">
        <v>100</v>
      </c>
      <c r="G18">
        <v>69</v>
      </c>
      <c r="I18" s="5">
        <v>28800</v>
      </c>
      <c r="K18">
        <f t="shared" si="0"/>
        <v>83.5</v>
      </c>
      <c r="L18">
        <f t="shared" si="1"/>
        <v>25.02</v>
      </c>
      <c r="M18">
        <f t="shared" si="2"/>
        <v>104</v>
      </c>
      <c r="N18">
        <f t="shared" si="3"/>
        <v>73</v>
      </c>
      <c r="O18">
        <f t="shared" si="4"/>
        <v>50</v>
      </c>
      <c r="P18">
        <f t="shared" si="5"/>
        <v>69</v>
      </c>
      <c r="Q18">
        <v>28800</v>
      </c>
      <c r="R18" s="5">
        <v>533</v>
      </c>
    </row>
    <row r="19" spans="1:18">
      <c r="A19">
        <v>17</v>
      </c>
      <c r="B19">
        <v>918</v>
      </c>
      <c r="C19">
        <v>459</v>
      </c>
      <c r="D19">
        <v>114</v>
      </c>
      <c r="E19">
        <v>80</v>
      </c>
      <c r="F19">
        <v>106</v>
      </c>
      <c r="G19">
        <v>76</v>
      </c>
      <c r="I19" s="5">
        <v>30600</v>
      </c>
      <c r="K19">
        <f t="shared" si="0"/>
        <v>91.800000000000011</v>
      </c>
      <c r="L19">
        <f t="shared" si="1"/>
        <v>27.54</v>
      </c>
      <c r="M19">
        <f t="shared" si="2"/>
        <v>114</v>
      </c>
      <c r="N19">
        <f t="shared" si="3"/>
        <v>80</v>
      </c>
      <c r="O19">
        <f t="shared" si="4"/>
        <v>53</v>
      </c>
      <c r="P19">
        <f t="shared" si="5"/>
        <v>76</v>
      </c>
      <c r="Q19">
        <v>30600</v>
      </c>
      <c r="R19" s="5">
        <v>600</v>
      </c>
    </row>
    <row r="20" spans="1:18">
      <c r="A20">
        <v>18</v>
      </c>
      <c r="B20">
        <v>1010</v>
      </c>
      <c r="C20">
        <v>505</v>
      </c>
      <c r="D20">
        <v>126</v>
      </c>
      <c r="E20">
        <v>88</v>
      </c>
      <c r="F20">
        <v>112</v>
      </c>
      <c r="G20">
        <v>84</v>
      </c>
      <c r="I20" s="5">
        <v>32400</v>
      </c>
      <c r="K20">
        <f t="shared" si="0"/>
        <v>101</v>
      </c>
      <c r="L20">
        <f t="shared" si="1"/>
        <v>30.299999999999997</v>
      </c>
      <c r="M20">
        <f t="shared" si="2"/>
        <v>126</v>
      </c>
      <c r="N20">
        <f t="shared" si="3"/>
        <v>88</v>
      </c>
      <c r="O20">
        <f t="shared" si="4"/>
        <v>56</v>
      </c>
      <c r="P20">
        <f t="shared" si="5"/>
        <v>84</v>
      </c>
      <c r="Q20">
        <v>32400</v>
      </c>
      <c r="R20" s="5">
        <v>733</v>
      </c>
    </row>
    <row r="21" spans="1:18">
      <c r="A21">
        <v>19</v>
      </c>
      <c r="B21">
        <v>1111</v>
      </c>
      <c r="C21">
        <v>555</v>
      </c>
      <c r="D21">
        <v>138</v>
      </c>
      <c r="E21">
        <v>97</v>
      </c>
      <c r="F21">
        <v>118</v>
      </c>
      <c r="G21">
        <v>92</v>
      </c>
      <c r="I21" s="5">
        <v>34200</v>
      </c>
      <c r="K21">
        <f t="shared" si="0"/>
        <v>111.10000000000001</v>
      </c>
      <c r="L21">
        <f t="shared" si="1"/>
        <v>33.299999999999997</v>
      </c>
      <c r="M21">
        <f t="shared" si="2"/>
        <v>138</v>
      </c>
      <c r="N21">
        <f t="shared" si="3"/>
        <v>97</v>
      </c>
      <c r="O21">
        <f t="shared" si="4"/>
        <v>59</v>
      </c>
      <c r="P21">
        <f t="shared" si="5"/>
        <v>92</v>
      </c>
      <c r="Q21">
        <v>34200</v>
      </c>
      <c r="R21" s="5">
        <v>866</v>
      </c>
    </row>
    <row r="22" spans="1:18">
      <c r="A22">
        <v>20</v>
      </c>
      <c r="B22">
        <v>1223</v>
      </c>
      <c r="C22">
        <v>611</v>
      </c>
      <c r="D22">
        <v>152</v>
      </c>
      <c r="E22">
        <v>107</v>
      </c>
      <c r="F22">
        <v>125</v>
      </c>
      <c r="G22">
        <v>101</v>
      </c>
      <c r="I22" s="5">
        <v>36000</v>
      </c>
      <c r="K22">
        <f t="shared" si="0"/>
        <v>122.30000000000001</v>
      </c>
      <c r="L22">
        <f t="shared" si="1"/>
        <v>36.659999999999997</v>
      </c>
      <c r="M22">
        <f t="shared" si="2"/>
        <v>152</v>
      </c>
      <c r="N22">
        <f t="shared" si="3"/>
        <v>107</v>
      </c>
      <c r="O22">
        <f t="shared" si="4"/>
        <v>62.5</v>
      </c>
      <c r="P22">
        <f t="shared" si="5"/>
        <v>101</v>
      </c>
      <c r="Q22">
        <v>36000</v>
      </c>
      <c r="R22" s="5">
        <v>1000</v>
      </c>
    </row>
    <row r="23" spans="1:18">
      <c r="A23">
        <v>21</v>
      </c>
      <c r="B23">
        <v>1345</v>
      </c>
      <c r="C23">
        <v>672</v>
      </c>
      <c r="D23">
        <v>168</v>
      </c>
      <c r="E23">
        <v>117</v>
      </c>
      <c r="F23">
        <v>131</v>
      </c>
      <c r="G23">
        <v>112</v>
      </c>
      <c r="I23" s="5">
        <v>37800</v>
      </c>
      <c r="K23">
        <f t="shared" si="0"/>
        <v>134.5</v>
      </c>
      <c r="L23">
        <f t="shared" si="1"/>
        <v>40.32</v>
      </c>
      <c r="M23">
        <f t="shared" si="2"/>
        <v>168</v>
      </c>
      <c r="N23">
        <f t="shared" si="3"/>
        <v>117</v>
      </c>
      <c r="O23">
        <f t="shared" si="4"/>
        <v>65.5</v>
      </c>
      <c r="P23">
        <f t="shared" si="5"/>
        <v>112</v>
      </c>
      <c r="Q23">
        <v>37800</v>
      </c>
      <c r="R23" s="5">
        <v>1133</v>
      </c>
    </row>
    <row r="24" spans="1:18">
      <c r="A24">
        <v>22</v>
      </c>
      <c r="B24">
        <v>1480</v>
      </c>
      <c r="C24">
        <v>740</v>
      </c>
      <c r="D24">
        <v>185</v>
      </c>
      <c r="E24">
        <v>129</v>
      </c>
      <c r="F24">
        <v>137</v>
      </c>
      <c r="G24">
        <v>123</v>
      </c>
      <c r="I24" s="5">
        <v>39600</v>
      </c>
      <c r="K24">
        <f t="shared" si="0"/>
        <v>148</v>
      </c>
      <c r="L24">
        <f t="shared" si="1"/>
        <v>44.4</v>
      </c>
      <c r="M24">
        <f t="shared" si="2"/>
        <v>185</v>
      </c>
      <c r="N24">
        <f t="shared" si="3"/>
        <v>129</v>
      </c>
      <c r="O24">
        <f t="shared" si="4"/>
        <v>68.5</v>
      </c>
      <c r="P24">
        <f t="shared" si="5"/>
        <v>123</v>
      </c>
      <c r="Q24">
        <v>39600</v>
      </c>
      <c r="R24" s="5">
        <v>1266</v>
      </c>
    </row>
    <row r="25" spans="1:18">
      <c r="A25">
        <v>23</v>
      </c>
      <c r="B25">
        <v>1628</v>
      </c>
      <c r="C25">
        <v>814</v>
      </c>
      <c r="D25">
        <v>203</v>
      </c>
      <c r="E25">
        <v>142</v>
      </c>
      <c r="F25">
        <v>143</v>
      </c>
      <c r="G25">
        <v>135</v>
      </c>
      <c r="I25" s="5">
        <v>41400</v>
      </c>
      <c r="K25">
        <f t="shared" si="0"/>
        <v>162.80000000000001</v>
      </c>
      <c r="L25">
        <f t="shared" si="1"/>
        <v>48.839999999999996</v>
      </c>
      <c r="M25">
        <f t="shared" si="2"/>
        <v>203</v>
      </c>
      <c r="N25">
        <f t="shared" si="3"/>
        <v>142</v>
      </c>
      <c r="O25">
        <f t="shared" si="4"/>
        <v>71.5</v>
      </c>
      <c r="P25">
        <f t="shared" si="5"/>
        <v>135</v>
      </c>
      <c r="Q25">
        <v>41400</v>
      </c>
      <c r="R25" s="5">
        <v>1533</v>
      </c>
    </row>
    <row r="26" spans="1:18">
      <c r="A26">
        <v>24</v>
      </c>
      <c r="B26">
        <v>1790</v>
      </c>
      <c r="C26">
        <v>895</v>
      </c>
      <c r="D26">
        <v>223</v>
      </c>
      <c r="E26">
        <v>156</v>
      </c>
      <c r="F26">
        <v>150</v>
      </c>
      <c r="G26">
        <v>149</v>
      </c>
      <c r="I26" s="5">
        <v>43200</v>
      </c>
      <c r="K26">
        <f t="shared" si="0"/>
        <v>179</v>
      </c>
      <c r="L26">
        <f t="shared" si="1"/>
        <v>53.699999999999996</v>
      </c>
      <c r="M26">
        <f t="shared" si="2"/>
        <v>223</v>
      </c>
      <c r="N26">
        <f t="shared" si="3"/>
        <v>156</v>
      </c>
      <c r="O26">
        <f t="shared" si="4"/>
        <v>75</v>
      </c>
      <c r="P26">
        <f t="shared" si="5"/>
        <v>149</v>
      </c>
      <c r="Q26">
        <v>43200</v>
      </c>
      <c r="R26" s="5">
        <v>1800</v>
      </c>
    </row>
    <row r="27" spans="1:18">
      <c r="A27">
        <v>25</v>
      </c>
      <c r="B27">
        <v>1969</v>
      </c>
      <c r="C27">
        <v>984</v>
      </c>
      <c r="D27">
        <v>246</v>
      </c>
      <c r="E27">
        <v>172</v>
      </c>
      <c r="F27">
        <v>156</v>
      </c>
      <c r="G27">
        <v>164</v>
      </c>
      <c r="I27" s="5">
        <v>45000</v>
      </c>
      <c r="K27">
        <f t="shared" si="0"/>
        <v>196.9</v>
      </c>
      <c r="L27">
        <f t="shared" si="1"/>
        <v>59.04</v>
      </c>
      <c r="M27">
        <f t="shared" si="2"/>
        <v>246</v>
      </c>
      <c r="N27">
        <f t="shared" si="3"/>
        <v>172</v>
      </c>
      <c r="O27">
        <f t="shared" si="4"/>
        <v>78</v>
      </c>
      <c r="P27">
        <f t="shared" si="5"/>
        <v>164</v>
      </c>
      <c r="Q27">
        <v>45000</v>
      </c>
      <c r="R27" s="5">
        <v>2066</v>
      </c>
    </row>
    <row r="28" spans="1:18">
      <c r="A28">
        <v>26</v>
      </c>
      <c r="B28">
        <v>2166</v>
      </c>
      <c r="C28">
        <v>1083</v>
      </c>
      <c r="D28">
        <v>270</v>
      </c>
      <c r="E28">
        <v>189</v>
      </c>
      <c r="F28">
        <v>162</v>
      </c>
      <c r="G28">
        <v>180</v>
      </c>
      <c r="I28" s="5">
        <v>46800</v>
      </c>
      <c r="K28">
        <f t="shared" si="0"/>
        <v>216.60000000000002</v>
      </c>
      <c r="L28">
        <f t="shared" si="1"/>
        <v>64.98</v>
      </c>
      <c r="M28">
        <f t="shared" si="2"/>
        <v>270</v>
      </c>
      <c r="N28">
        <f t="shared" si="3"/>
        <v>189</v>
      </c>
      <c r="O28">
        <f t="shared" si="4"/>
        <v>81</v>
      </c>
      <c r="P28">
        <f t="shared" si="5"/>
        <v>180</v>
      </c>
      <c r="Q28">
        <v>46800</v>
      </c>
      <c r="R28" s="5">
        <v>2333</v>
      </c>
    </row>
    <row r="29" spans="1:18">
      <c r="A29">
        <v>27</v>
      </c>
      <c r="B29">
        <v>2383</v>
      </c>
      <c r="C29">
        <v>1191</v>
      </c>
      <c r="D29">
        <v>297</v>
      </c>
      <c r="E29">
        <v>208</v>
      </c>
      <c r="F29">
        <v>168</v>
      </c>
      <c r="G29">
        <v>198</v>
      </c>
      <c r="I29" s="5">
        <v>48600</v>
      </c>
      <c r="K29">
        <f t="shared" si="0"/>
        <v>238.3</v>
      </c>
      <c r="L29">
        <f t="shared" si="1"/>
        <v>71.459999999999994</v>
      </c>
      <c r="M29">
        <f t="shared" si="2"/>
        <v>297</v>
      </c>
      <c r="N29">
        <f t="shared" si="3"/>
        <v>208</v>
      </c>
      <c r="O29">
        <f t="shared" si="4"/>
        <v>84</v>
      </c>
      <c r="P29">
        <f t="shared" si="5"/>
        <v>198</v>
      </c>
      <c r="Q29">
        <v>48600</v>
      </c>
      <c r="R29" s="5">
        <v>2600</v>
      </c>
    </row>
    <row r="30" spans="1:18">
      <c r="A30">
        <v>28</v>
      </c>
      <c r="B30">
        <v>2621</v>
      </c>
      <c r="C30">
        <v>1310</v>
      </c>
      <c r="D30">
        <v>327</v>
      </c>
      <c r="E30">
        <v>229</v>
      </c>
      <c r="F30">
        <v>175</v>
      </c>
      <c r="G30">
        <v>218</v>
      </c>
      <c r="I30" s="5">
        <v>50400</v>
      </c>
      <c r="K30">
        <f t="shared" si="0"/>
        <v>262.10000000000002</v>
      </c>
      <c r="L30">
        <f t="shared" si="1"/>
        <v>78.599999999999994</v>
      </c>
      <c r="M30">
        <f t="shared" si="2"/>
        <v>327</v>
      </c>
      <c r="N30">
        <f t="shared" si="3"/>
        <v>229</v>
      </c>
      <c r="O30">
        <f t="shared" si="4"/>
        <v>87.5</v>
      </c>
      <c r="P30">
        <f t="shared" si="5"/>
        <v>218</v>
      </c>
      <c r="Q30">
        <v>50400</v>
      </c>
      <c r="R30" s="5">
        <v>3133</v>
      </c>
    </row>
    <row r="31" spans="1:18">
      <c r="A31">
        <v>29</v>
      </c>
      <c r="B31">
        <v>2884</v>
      </c>
      <c r="C31">
        <v>1442</v>
      </c>
      <c r="D31">
        <v>360</v>
      </c>
      <c r="E31">
        <v>252</v>
      </c>
      <c r="F31">
        <v>181</v>
      </c>
      <c r="G31">
        <v>240</v>
      </c>
      <c r="I31" s="5">
        <v>52200</v>
      </c>
      <c r="K31">
        <f t="shared" si="0"/>
        <v>288.40000000000003</v>
      </c>
      <c r="L31">
        <f t="shared" si="1"/>
        <v>86.52</v>
      </c>
      <c r="M31">
        <f t="shared" si="2"/>
        <v>360</v>
      </c>
      <c r="N31">
        <f t="shared" si="3"/>
        <v>252</v>
      </c>
      <c r="O31">
        <f t="shared" si="4"/>
        <v>90.5</v>
      </c>
      <c r="P31">
        <f t="shared" si="5"/>
        <v>240</v>
      </c>
      <c r="Q31">
        <v>52200</v>
      </c>
      <c r="R31" s="5">
        <v>3666</v>
      </c>
    </row>
    <row r="32" spans="1:18">
      <c r="A32">
        <v>30</v>
      </c>
      <c r="B32">
        <v>3172</v>
      </c>
      <c r="C32">
        <v>1586</v>
      </c>
      <c r="D32">
        <v>396</v>
      </c>
      <c r="E32">
        <v>277</v>
      </c>
      <c r="F32">
        <v>187</v>
      </c>
      <c r="G32">
        <v>264</v>
      </c>
      <c r="I32" s="5">
        <v>54000</v>
      </c>
      <c r="K32">
        <f t="shared" si="0"/>
        <v>317.20000000000005</v>
      </c>
      <c r="L32">
        <f t="shared" si="1"/>
        <v>95.16</v>
      </c>
      <c r="M32">
        <f t="shared" si="2"/>
        <v>396</v>
      </c>
      <c r="N32">
        <f t="shared" si="3"/>
        <v>277</v>
      </c>
      <c r="O32">
        <f t="shared" si="4"/>
        <v>93.5</v>
      </c>
      <c r="P32">
        <f t="shared" si="5"/>
        <v>264</v>
      </c>
      <c r="Q32">
        <v>54000</v>
      </c>
      <c r="R32" s="5">
        <v>4200</v>
      </c>
    </row>
    <row r="33" spans="1:18">
      <c r="A33">
        <v>31</v>
      </c>
      <c r="B33">
        <v>3489</v>
      </c>
      <c r="C33">
        <v>1744</v>
      </c>
      <c r="D33">
        <v>436</v>
      </c>
      <c r="E33">
        <v>305</v>
      </c>
      <c r="F33">
        <v>193</v>
      </c>
      <c r="G33">
        <v>290</v>
      </c>
      <c r="I33" s="5">
        <v>55800</v>
      </c>
      <c r="K33">
        <f t="shared" si="0"/>
        <v>348.90000000000003</v>
      </c>
      <c r="L33">
        <f t="shared" si="1"/>
        <v>104.64</v>
      </c>
      <c r="M33">
        <f t="shared" si="2"/>
        <v>436</v>
      </c>
      <c r="N33">
        <f t="shared" si="3"/>
        <v>305</v>
      </c>
      <c r="O33">
        <f t="shared" si="4"/>
        <v>96.5</v>
      </c>
      <c r="P33">
        <f t="shared" si="5"/>
        <v>290</v>
      </c>
      <c r="Q33">
        <v>55800</v>
      </c>
      <c r="R33" s="5">
        <v>4733</v>
      </c>
    </row>
    <row r="34" spans="1:18">
      <c r="A34">
        <v>32</v>
      </c>
      <c r="B34">
        <v>3838</v>
      </c>
      <c r="C34">
        <v>1919</v>
      </c>
      <c r="D34">
        <v>479</v>
      </c>
      <c r="E34">
        <v>335</v>
      </c>
      <c r="F34">
        <v>200</v>
      </c>
      <c r="G34">
        <v>319</v>
      </c>
      <c r="I34" s="5">
        <v>57600</v>
      </c>
      <c r="K34">
        <f t="shared" si="0"/>
        <v>383.8</v>
      </c>
      <c r="L34">
        <f t="shared" si="1"/>
        <v>115.14</v>
      </c>
      <c r="M34">
        <f t="shared" si="2"/>
        <v>479</v>
      </c>
      <c r="N34">
        <f t="shared" si="3"/>
        <v>335</v>
      </c>
      <c r="O34">
        <f t="shared" si="4"/>
        <v>100</v>
      </c>
      <c r="P34">
        <f t="shared" si="5"/>
        <v>319</v>
      </c>
      <c r="Q34">
        <v>57600</v>
      </c>
      <c r="R34" s="5">
        <v>5266</v>
      </c>
    </row>
    <row r="35" spans="1:18">
      <c r="A35">
        <v>33</v>
      </c>
      <c r="B35">
        <v>4222</v>
      </c>
      <c r="C35">
        <v>2111</v>
      </c>
      <c r="D35">
        <v>527</v>
      </c>
      <c r="E35">
        <v>369</v>
      </c>
      <c r="F35">
        <v>206</v>
      </c>
      <c r="G35">
        <v>351</v>
      </c>
      <c r="I35" s="5">
        <v>59400</v>
      </c>
      <c r="K35">
        <f t="shared" si="0"/>
        <v>422.20000000000005</v>
      </c>
      <c r="L35">
        <f t="shared" si="1"/>
        <v>126.66</v>
      </c>
      <c r="M35">
        <f t="shared" si="2"/>
        <v>527</v>
      </c>
      <c r="N35">
        <f t="shared" si="3"/>
        <v>369</v>
      </c>
      <c r="O35">
        <f t="shared" si="4"/>
        <v>103</v>
      </c>
      <c r="P35">
        <f t="shared" si="5"/>
        <v>351</v>
      </c>
      <c r="Q35">
        <v>59400</v>
      </c>
      <c r="R35" s="5">
        <v>6333</v>
      </c>
    </row>
    <row r="36" spans="1:18">
      <c r="A36">
        <v>34</v>
      </c>
      <c r="B36">
        <v>4645</v>
      </c>
      <c r="C36">
        <v>2322</v>
      </c>
      <c r="D36">
        <v>580</v>
      </c>
      <c r="E36">
        <v>406</v>
      </c>
      <c r="F36">
        <v>212</v>
      </c>
      <c r="G36">
        <v>387</v>
      </c>
      <c r="I36" s="5">
        <v>61200</v>
      </c>
      <c r="K36">
        <f t="shared" si="0"/>
        <v>464.5</v>
      </c>
      <c r="L36">
        <f t="shared" si="1"/>
        <v>139.32</v>
      </c>
      <c r="M36">
        <f t="shared" si="2"/>
        <v>580</v>
      </c>
      <c r="N36">
        <f t="shared" si="3"/>
        <v>406</v>
      </c>
      <c r="O36">
        <f t="shared" si="4"/>
        <v>106</v>
      </c>
      <c r="P36">
        <f t="shared" si="5"/>
        <v>387</v>
      </c>
      <c r="Q36">
        <v>61200</v>
      </c>
      <c r="R36" s="5">
        <v>7400</v>
      </c>
    </row>
    <row r="37" spans="1:18">
      <c r="A37">
        <v>35</v>
      </c>
      <c r="B37">
        <v>5109</v>
      </c>
      <c r="C37">
        <v>2554</v>
      </c>
      <c r="D37">
        <v>638</v>
      </c>
      <c r="E37">
        <v>447</v>
      </c>
      <c r="F37">
        <v>218</v>
      </c>
      <c r="G37">
        <v>425</v>
      </c>
      <c r="I37" s="5">
        <v>63000</v>
      </c>
      <c r="K37">
        <f t="shared" si="0"/>
        <v>510.90000000000003</v>
      </c>
      <c r="L37">
        <f t="shared" si="1"/>
        <v>153.23999999999998</v>
      </c>
      <c r="M37">
        <f t="shared" si="2"/>
        <v>638</v>
      </c>
      <c r="N37">
        <f t="shared" si="3"/>
        <v>447</v>
      </c>
      <c r="O37">
        <f t="shared" si="4"/>
        <v>109</v>
      </c>
      <c r="P37">
        <f t="shared" si="5"/>
        <v>425</v>
      </c>
      <c r="Q37">
        <v>63000</v>
      </c>
      <c r="R37" s="5">
        <v>8466</v>
      </c>
    </row>
    <row r="38" spans="1:18">
      <c r="A38">
        <v>36</v>
      </c>
      <c r="B38">
        <v>5620</v>
      </c>
      <c r="C38">
        <v>2810</v>
      </c>
      <c r="D38">
        <v>702</v>
      </c>
      <c r="E38">
        <v>491</v>
      </c>
      <c r="F38">
        <v>225</v>
      </c>
      <c r="G38">
        <v>468</v>
      </c>
      <c r="I38" s="5">
        <v>64800</v>
      </c>
      <c r="K38">
        <f t="shared" si="0"/>
        <v>562</v>
      </c>
      <c r="L38">
        <f t="shared" si="1"/>
        <v>168.6</v>
      </c>
      <c r="M38">
        <f t="shared" si="2"/>
        <v>702</v>
      </c>
      <c r="N38">
        <f t="shared" si="3"/>
        <v>491</v>
      </c>
      <c r="O38">
        <f t="shared" si="4"/>
        <v>112.5</v>
      </c>
      <c r="P38">
        <f t="shared" si="5"/>
        <v>468</v>
      </c>
      <c r="Q38">
        <v>64800</v>
      </c>
      <c r="R38" s="5">
        <v>9533</v>
      </c>
    </row>
    <row r="39" spans="1:18">
      <c r="A39">
        <v>37</v>
      </c>
      <c r="B39">
        <v>6182</v>
      </c>
      <c r="C39">
        <v>3091</v>
      </c>
      <c r="D39">
        <v>772</v>
      </c>
      <c r="E39">
        <v>540</v>
      </c>
      <c r="F39">
        <v>231</v>
      </c>
      <c r="G39">
        <v>515</v>
      </c>
      <c r="I39" s="5">
        <v>66600</v>
      </c>
      <c r="K39">
        <f t="shared" si="0"/>
        <v>618.20000000000005</v>
      </c>
      <c r="L39">
        <f t="shared" si="1"/>
        <v>185.45999999999998</v>
      </c>
      <c r="M39">
        <f t="shared" si="2"/>
        <v>772</v>
      </c>
      <c r="N39">
        <f t="shared" si="3"/>
        <v>540</v>
      </c>
      <c r="O39">
        <f t="shared" si="4"/>
        <v>115.5</v>
      </c>
      <c r="P39">
        <f t="shared" si="5"/>
        <v>515</v>
      </c>
      <c r="Q39">
        <v>66600</v>
      </c>
      <c r="R39" s="5">
        <v>10600</v>
      </c>
    </row>
    <row r="40" spans="1:18">
      <c r="A40">
        <v>38</v>
      </c>
      <c r="B40">
        <v>6800</v>
      </c>
      <c r="C40">
        <v>3400</v>
      </c>
      <c r="D40">
        <v>850</v>
      </c>
      <c r="E40">
        <v>595</v>
      </c>
      <c r="F40">
        <v>237</v>
      </c>
      <c r="G40">
        <v>566</v>
      </c>
      <c r="I40" s="5">
        <v>68400</v>
      </c>
      <c r="K40">
        <f t="shared" si="0"/>
        <v>680</v>
      </c>
      <c r="L40">
        <f t="shared" si="1"/>
        <v>204</v>
      </c>
      <c r="M40">
        <f t="shared" si="2"/>
        <v>850</v>
      </c>
      <c r="N40">
        <f t="shared" si="3"/>
        <v>595</v>
      </c>
      <c r="O40">
        <f t="shared" si="4"/>
        <v>118.5</v>
      </c>
      <c r="P40">
        <f t="shared" si="5"/>
        <v>566</v>
      </c>
      <c r="Q40">
        <v>68400</v>
      </c>
      <c r="R40" s="5">
        <v>12733</v>
      </c>
    </row>
    <row r="41" spans="1:18">
      <c r="A41">
        <v>39</v>
      </c>
      <c r="B41">
        <v>7480</v>
      </c>
      <c r="C41">
        <v>3740</v>
      </c>
      <c r="D41">
        <v>935</v>
      </c>
      <c r="E41">
        <v>654</v>
      </c>
      <c r="F41">
        <v>243</v>
      </c>
      <c r="G41">
        <v>623</v>
      </c>
      <c r="I41" s="5">
        <v>70200</v>
      </c>
      <c r="K41">
        <f t="shared" si="0"/>
        <v>748</v>
      </c>
      <c r="L41">
        <f t="shared" si="1"/>
        <v>224.4</v>
      </c>
      <c r="M41">
        <f t="shared" si="2"/>
        <v>935</v>
      </c>
      <c r="N41">
        <f t="shared" si="3"/>
        <v>654</v>
      </c>
      <c r="O41">
        <f t="shared" si="4"/>
        <v>121.5</v>
      </c>
      <c r="P41">
        <f t="shared" si="5"/>
        <v>623</v>
      </c>
      <c r="Q41">
        <v>70200</v>
      </c>
      <c r="R41" s="5">
        <v>14866</v>
      </c>
    </row>
    <row r="42" spans="1:18">
      <c r="A42">
        <v>40</v>
      </c>
      <c r="B42">
        <v>8228</v>
      </c>
      <c r="C42">
        <v>4114</v>
      </c>
      <c r="D42">
        <v>1028</v>
      </c>
      <c r="E42">
        <v>720</v>
      </c>
      <c r="F42">
        <v>250</v>
      </c>
      <c r="G42">
        <v>685</v>
      </c>
      <c r="I42" s="5">
        <v>72000</v>
      </c>
      <c r="K42">
        <f t="shared" si="0"/>
        <v>822.80000000000007</v>
      </c>
      <c r="L42">
        <f t="shared" si="1"/>
        <v>246.84</v>
      </c>
      <c r="M42">
        <f t="shared" si="2"/>
        <v>1028</v>
      </c>
      <c r="N42">
        <f t="shared" si="3"/>
        <v>720</v>
      </c>
      <c r="O42">
        <f t="shared" si="4"/>
        <v>125</v>
      </c>
      <c r="P42">
        <f t="shared" si="5"/>
        <v>685</v>
      </c>
      <c r="Q42">
        <v>72000</v>
      </c>
      <c r="R42" s="5">
        <v>17000</v>
      </c>
    </row>
    <row r="43" spans="1:18">
      <c r="A43">
        <v>41</v>
      </c>
      <c r="B43">
        <v>9051</v>
      </c>
      <c r="C43">
        <v>4525</v>
      </c>
      <c r="D43">
        <v>1131</v>
      </c>
      <c r="E43">
        <v>792</v>
      </c>
      <c r="F43">
        <v>256</v>
      </c>
      <c r="G43">
        <v>754</v>
      </c>
      <c r="I43" s="5">
        <v>73800</v>
      </c>
      <c r="K43">
        <f t="shared" si="0"/>
        <v>905.1</v>
      </c>
      <c r="L43">
        <f t="shared" si="1"/>
        <v>271.5</v>
      </c>
      <c r="M43">
        <f t="shared" si="2"/>
        <v>1131</v>
      </c>
      <c r="N43">
        <f t="shared" si="3"/>
        <v>792</v>
      </c>
      <c r="O43">
        <f t="shared" si="4"/>
        <v>128</v>
      </c>
      <c r="P43">
        <f t="shared" si="5"/>
        <v>754</v>
      </c>
      <c r="Q43">
        <v>73800</v>
      </c>
      <c r="R43" s="5">
        <v>19133</v>
      </c>
    </row>
    <row r="44" spans="1:18">
      <c r="A44">
        <v>42</v>
      </c>
      <c r="B44">
        <v>9957</v>
      </c>
      <c r="C44">
        <v>4978</v>
      </c>
      <c r="D44">
        <v>1244</v>
      </c>
      <c r="E44">
        <v>871</v>
      </c>
      <c r="F44">
        <v>262</v>
      </c>
      <c r="G44">
        <v>829</v>
      </c>
      <c r="I44" s="5">
        <v>75600</v>
      </c>
      <c r="K44">
        <f t="shared" si="0"/>
        <v>995.7</v>
      </c>
      <c r="L44">
        <f t="shared" si="1"/>
        <v>298.68</v>
      </c>
      <c r="M44">
        <f t="shared" si="2"/>
        <v>1244</v>
      </c>
      <c r="N44">
        <f t="shared" si="3"/>
        <v>871</v>
      </c>
      <c r="O44">
        <f t="shared" si="4"/>
        <v>131</v>
      </c>
      <c r="P44">
        <f t="shared" si="5"/>
        <v>829</v>
      </c>
      <c r="Q44">
        <v>75600</v>
      </c>
      <c r="R44" s="5">
        <v>21266</v>
      </c>
    </row>
    <row r="45" spans="1:18">
      <c r="A45">
        <v>43</v>
      </c>
      <c r="B45">
        <v>10952</v>
      </c>
      <c r="C45">
        <v>5476</v>
      </c>
      <c r="D45">
        <v>1369</v>
      </c>
      <c r="E45">
        <v>958</v>
      </c>
      <c r="F45">
        <v>268</v>
      </c>
      <c r="G45">
        <v>912</v>
      </c>
      <c r="I45" s="5">
        <v>77400</v>
      </c>
      <c r="K45">
        <f t="shared" si="0"/>
        <v>1095.2</v>
      </c>
      <c r="L45">
        <f t="shared" si="1"/>
        <v>328.56</v>
      </c>
      <c r="M45">
        <f t="shared" si="2"/>
        <v>1369</v>
      </c>
      <c r="N45">
        <f t="shared" si="3"/>
        <v>958</v>
      </c>
      <c r="O45">
        <f t="shared" si="4"/>
        <v>134</v>
      </c>
      <c r="P45">
        <f t="shared" si="5"/>
        <v>912</v>
      </c>
      <c r="Q45">
        <v>77400</v>
      </c>
      <c r="R45" s="5">
        <v>25533</v>
      </c>
    </row>
    <row r="46" spans="1:18">
      <c r="A46">
        <v>44</v>
      </c>
      <c r="B46">
        <v>12048</v>
      </c>
      <c r="C46">
        <v>6024</v>
      </c>
      <c r="D46">
        <v>1506</v>
      </c>
      <c r="E46">
        <v>1054</v>
      </c>
      <c r="F46">
        <v>275</v>
      </c>
      <c r="G46">
        <v>1004</v>
      </c>
      <c r="I46" s="5">
        <v>79200</v>
      </c>
      <c r="K46">
        <f t="shared" si="0"/>
        <v>1204.8</v>
      </c>
      <c r="L46">
        <f t="shared" si="1"/>
        <v>361.44</v>
      </c>
      <c r="M46">
        <f t="shared" si="2"/>
        <v>1506</v>
      </c>
      <c r="N46">
        <f t="shared" si="3"/>
        <v>1054</v>
      </c>
      <c r="O46">
        <f t="shared" si="4"/>
        <v>137.5</v>
      </c>
      <c r="P46">
        <f t="shared" si="5"/>
        <v>1004</v>
      </c>
      <c r="Q46">
        <v>79200</v>
      </c>
      <c r="R46" s="5">
        <v>29800</v>
      </c>
    </row>
    <row r="47" spans="1:18">
      <c r="A47">
        <v>45</v>
      </c>
      <c r="B47">
        <v>13252</v>
      </c>
      <c r="C47">
        <v>6626</v>
      </c>
      <c r="D47">
        <v>1656</v>
      </c>
      <c r="E47">
        <v>1159</v>
      </c>
      <c r="F47">
        <v>281</v>
      </c>
      <c r="G47">
        <v>1104</v>
      </c>
      <c r="I47" s="5">
        <v>81000</v>
      </c>
      <c r="K47">
        <f t="shared" si="0"/>
        <v>1325.2</v>
      </c>
      <c r="L47">
        <f t="shared" si="1"/>
        <v>397.56</v>
      </c>
      <c r="M47">
        <f t="shared" si="2"/>
        <v>1656</v>
      </c>
      <c r="N47">
        <f t="shared" si="3"/>
        <v>1159</v>
      </c>
      <c r="O47">
        <f t="shared" si="4"/>
        <v>140.5</v>
      </c>
      <c r="P47">
        <f t="shared" si="5"/>
        <v>1104</v>
      </c>
      <c r="Q47">
        <v>81000</v>
      </c>
      <c r="R47" s="5">
        <v>34066</v>
      </c>
    </row>
    <row r="48" spans="1:18">
      <c r="A48">
        <v>46</v>
      </c>
      <c r="B48">
        <v>14578</v>
      </c>
      <c r="C48">
        <v>7289</v>
      </c>
      <c r="D48">
        <v>1822</v>
      </c>
      <c r="E48">
        <v>1275</v>
      </c>
      <c r="F48">
        <v>287</v>
      </c>
      <c r="G48">
        <v>1214</v>
      </c>
      <c r="I48" s="5">
        <v>82800</v>
      </c>
      <c r="K48">
        <f t="shared" si="0"/>
        <v>1457.8000000000002</v>
      </c>
      <c r="L48">
        <f t="shared" si="1"/>
        <v>437.34</v>
      </c>
      <c r="M48">
        <f t="shared" si="2"/>
        <v>1822</v>
      </c>
      <c r="N48">
        <f t="shared" si="3"/>
        <v>1275</v>
      </c>
      <c r="O48">
        <f t="shared" si="4"/>
        <v>143.5</v>
      </c>
      <c r="P48">
        <f t="shared" si="5"/>
        <v>1214</v>
      </c>
      <c r="Q48">
        <v>82800</v>
      </c>
      <c r="R48" s="5">
        <v>38333</v>
      </c>
    </row>
    <row r="49" spans="1:18">
      <c r="A49">
        <v>47</v>
      </c>
      <c r="B49">
        <v>16035</v>
      </c>
      <c r="C49">
        <v>8017</v>
      </c>
      <c r="D49">
        <v>2004</v>
      </c>
      <c r="E49">
        <v>1403</v>
      </c>
      <c r="F49">
        <v>293</v>
      </c>
      <c r="G49">
        <v>1336</v>
      </c>
      <c r="I49" s="5">
        <v>84600</v>
      </c>
      <c r="K49">
        <f t="shared" si="0"/>
        <v>1603.5</v>
      </c>
      <c r="L49">
        <f t="shared" si="1"/>
        <v>481.02</v>
      </c>
      <c r="M49">
        <f t="shared" si="2"/>
        <v>2004</v>
      </c>
      <c r="N49">
        <f t="shared" si="3"/>
        <v>1403</v>
      </c>
      <c r="O49">
        <f t="shared" si="4"/>
        <v>146.5</v>
      </c>
      <c r="P49">
        <f t="shared" si="5"/>
        <v>1336</v>
      </c>
      <c r="Q49">
        <v>84600</v>
      </c>
      <c r="R49" s="5">
        <v>42600</v>
      </c>
    </row>
    <row r="50" spans="1:18">
      <c r="A50">
        <v>48</v>
      </c>
      <c r="B50">
        <v>17639</v>
      </c>
      <c r="C50">
        <v>8819</v>
      </c>
      <c r="D50">
        <v>2204</v>
      </c>
      <c r="E50">
        <v>1543</v>
      </c>
      <c r="F50">
        <v>300</v>
      </c>
      <c r="G50">
        <v>1469</v>
      </c>
      <c r="I50" s="5">
        <v>86400</v>
      </c>
      <c r="K50">
        <f t="shared" si="0"/>
        <v>1763.9</v>
      </c>
      <c r="L50">
        <f t="shared" si="1"/>
        <v>529.14</v>
      </c>
      <c r="M50">
        <f t="shared" si="2"/>
        <v>2204</v>
      </c>
      <c r="N50">
        <f t="shared" si="3"/>
        <v>1543</v>
      </c>
      <c r="O50">
        <f t="shared" si="4"/>
        <v>150</v>
      </c>
      <c r="P50">
        <f t="shared" si="5"/>
        <v>1469</v>
      </c>
      <c r="Q50">
        <v>86400</v>
      </c>
      <c r="R50" s="5">
        <v>51133</v>
      </c>
    </row>
    <row r="51" spans="1:18">
      <c r="A51">
        <v>49</v>
      </c>
      <c r="B51">
        <v>19403</v>
      </c>
      <c r="C51">
        <v>9701</v>
      </c>
      <c r="D51">
        <v>2425</v>
      </c>
      <c r="E51">
        <v>1697</v>
      </c>
      <c r="F51">
        <v>306</v>
      </c>
      <c r="G51">
        <v>1616</v>
      </c>
      <c r="I51" s="5">
        <v>88200</v>
      </c>
      <c r="K51">
        <f t="shared" si="0"/>
        <v>1940.3000000000002</v>
      </c>
      <c r="L51">
        <f t="shared" si="1"/>
        <v>582.05999999999995</v>
      </c>
      <c r="M51">
        <f t="shared" si="2"/>
        <v>2425</v>
      </c>
      <c r="N51">
        <f t="shared" si="3"/>
        <v>1697</v>
      </c>
      <c r="O51">
        <f t="shared" si="4"/>
        <v>153</v>
      </c>
      <c r="P51">
        <f t="shared" si="5"/>
        <v>1616</v>
      </c>
      <c r="Q51">
        <v>88200</v>
      </c>
      <c r="R51" s="5">
        <v>59666</v>
      </c>
    </row>
    <row r="52" spans="1:18">
      <c r="A52">
        <v>50</v>
      </c>
      <c r="B52">
        <v>20373</v>
      </c>
      <c r="C52">
        <v>10671</v>
      </c>
      <c r="D52">
        <v>2546</v>
      </c>
      <c r="E52">
        <v>1867</v>
      </c>
      <c r="F52">
        <v>312</v>
      </c>
      <c r="G52">
        <v>1697</v>
      </c>
      <c r="I52" s="5">
        <v>90000</v>
      </c>
      <c r="K52">
        <f t="shared" si="0"/>
        <v>2037.3000000000002</v>
      </c>
      <c r="L52">
        <f t="shared" si="1"/>
        <v>640.26</v>
      </c>
      <c r="M52">
        <f t="shared" si="2"/>
        <v>2546</v>
      </c>
      <c r="N52">
        <f t="shared" si="3"/>
        <v>1867</v>
      </c>
      <c r="O52">
        <f t="shared" si="4"/>
        <v>156</v>
      </c>
      <c r="P52">
        <f t="shared" si="5"/>
        <v>1697</v>
      </c>
      <c r="Q52">
        <v>90000</v>
      </c>
      <c r="R52" s="5">
        <v>68200</v>
      </c>
    </row>
    <row r="53" spans="1:18">
      <c r="A53">
        <v>51</v>
      </c>
      <c r="B53">
        <v>21392</v>
      </c>
      <c r="C53">
        <v>11739</v>
      </c>
      <c r="D53">
        <v>2674</v>
      </c>
      <c r="E53">
        <v>2054</v>
      </c>
      <c r="F53">
        <v>318</v>
      </c>
      <c r="G53">
        <v>1782</v>
      </c>
      <c r="I53" s="5">
        <v>91800</v>
      </c>
      <c r="K53">
        <f t="shared" si="0"/>
        <v>2139.2000000000003</v>
      </c>
      <c r="L53">
        <f t="shared" si="1"/>
        <v>704.33999999999992</v>
      </c>
      <c r="M53">
        <f t="shared" si="2"/>
        <v>2674</v>
      </c>
      <c r="N53">
        <f t="shared" si="3"/>
        <v>2054</v>
      </c>
      <c r="O53">
        <f t="shared" si="4"/>
        <v>159</v>
      </c>
      <c r="P53">
        <f t="shared" si="5"/>
        <v>1782</v>
      </c>
      <c r="Q53">
        <v>91800</v>
      </c>
      <c r="R53" s="5">
        <v>76733</v>
      </c>
    </row>
    <row r="54" spans="1:18">
      <c r="A54">
        <v>52</v>
      </c>
      <c r="B54">
        <v>22461</v>
      </c>
      <c r="C54">
        <v>12912</v>
      </c>
      <c r="D54">
        <v>2807</v>
      </c>
      <c r="E54">
        <v>2259</v>
      </c>
      <c r="F54">
        <v>325</v>
      </c>
      <c r="G54">
        <v>1871</v>
      </c>
      <c r="I54" s="5">
        <v>93600</v>
      </c>
      <c r="K54">
        <f t="shared" si="0"/>
        <v>2246.1</v>
      </c>
      <c r="L54">
        <f t="shared" si="1"/>
        <v>774.72</v>
      </c>
      <c r="M54">
        <f t="shared" si="2"/>
        <v>2807</v>
      </c>
      <c r="N54">
        <f t="shared" si="3"/>
        <v>2259</v>
      </c>
      <c r="O54">
        <f t="shared" si="4"/>
        <v>162.5</v>
      </c>
      <c r="P54">
        <f t="shared" si="5"/>
        <v>1871</v>
      </c>
      <c r="Q54">
        <v>93600</v>
      </c>
      <c r="R54" s="5">
        <v>85266</v>
      </c>
    </row>
    <row r="55" spans="1:18">
      <c r="A55">
        <v>53</v>
      </c>
      <c r="B55">
        <v>23585</v>
      </c>
      <c r="C55">
        <v>14204</v>
      </c>
      <c r="D55">
        <v>2948</v>
      </c>
      <c r="E55">
        <v>2485</v>
      </c>
      <c r="F55">
        <v>331</v>
      </c>
      <c r="G55">
        <v>1965</v>
      </c>
      <c r="I55" s="5">
        <v>95400</v>
      </c>
      <c r="K55">
        <f t="shared" si="0"/>
        <v>2358.5</v>
      </c>
      <c r="L55">
        <f t="shared" si="1"/>
        <v>852.24</v>
      </c>
      <c r="M55">
        <f t="shared" si="2"/>
        <v>2948</v>
      </c>
      <c r="N55">
        <f t="shared" si="3"/>
        <v>2485</v>
      </c>
      <c r="O55">
        <f t="shared" si="4"/>
        <v>165.5</v>
      </c>
      <c r="P55">
        <f t="shared" si="5"/>
        <v>1965</v>
      </c>
      <c r="Q55">
        <v>95400</v>
      </c>
      <c r="R55" s="5">
        <v>102333</v>
      </c>
    </row>
    <row r="56" spans="1:18">
      <c r="A56">
        <v>54</v>
      </c>
      <c r="B56">
        <v>24764</v>
      </c>
      <c r="C56">
        <v>15624</v>
      </c>
      <c r="D56">
        <v>3095</v>
      </c>
      <c r="E56">
        <v>2734</v>
      </c>
      <c r="F56">
        <v>337</v>
      </c>
      <c r="G56">
        <v>2063</v>
      </c>
      <c r="I56" s="5">
        <v>97200</v>
      </c>
      <c r="K56">
        <f t="shared" si="0"/>
        <v>2476.4</v>
      </c>
      <c r="L56">
        <f t="shared" si="1"/>
        <v>937.43999999999994</v>
      </c>
      <c r="M56">
        <f t="shared" si="2"/>
        <v>3095</v>
      </c>
      <c r="N56">
        <f t="shared" si="3"/>
        <v>2734</v>
      </c>
      <c r="O56">
        <f t="shared" si="4"/>
        <v>168.5</v>
      </c>
      <c r="P56">
        <f t="shared" si="5"/>
        <v>2063</v>
      </c>
      <c r="Q56">
        <v>97200</v>
      </c>
      <c r="R56" s="5">
        <v>119400</v>
      </c>
    </row>
    <row r="57" spans="1:18">
      <c r="A57">
        <v>55</v>
      </c>
      <c r="B57">
        <v>26002</v>
      </c>
      <c r="C57">
        <v>17187</v>
      </c>
      <c r="D57">
        <v>3250</v>
      </c>
      <c r="E57">
        <v>3007</v>
      </c>
      <c r="F57">
        <v>343</v>
      </c>
      <c r="G57">
        <v>2166</v>
      </c>
      <c r="I57" s="5">
        <v>99000</v>
      </c>
      <c r="K57">
        <f t="shared" si="0"/>
        <v>2600.2000000000003</v>
      </c>
      <c r="L57">
        <f t="shared" si="1"/>
        <v>1031.22</v>
      </c>
      <c r="M57">
        <f t="shared" si="2"/>
        <v>3250</v>
      </c>
      <c r="N57">
        <f t="shared" si="3"/>
        <v>3007</v>
      </c>
      <c r="O57">
        <f t="shared" si="4"/>
        <v>171.5</v>
      </c>
      <c r="P57">
        <f t="shared" si="5"/>
        <v>2166</v>
      </c>
      <c r="Q57">
        <v>99000</v>
      </c>
      <c r="R57" s="5">
        <v>136466</v>
      </c>
    </row>
    <row r="58" spans="1:18">
      <c r="A58">
        <v>56</v>
      </c>
      <c r="B58">
        <v>27302</v>
      </c>
      <c r="C58">
        <v>18905</v>
      </c>
      <c r="D58">
        <v>3412</v>
      </c>
      <c r="E58">
        <v>3308</v>
      </c>
      <c r="F58">
        <v>350</v>
      </c>
      <c r="G58">
        <v>2275</v>
      </c>
      <c r="I58" s="5">
        <v>100800</v>
      </c>
      <c r="K58">
        <f t="shared" si="0"/>
        <v>2730.2000000000003</v>
      </c>
      <c r="L58">
        <f t="shared" si="1"/>
        <v>1134.3</v>
      </c>
      <c r="M58">
        <f t="shared" si="2"/>
        <v>3412</v>
      </c>
      <c r="N58">
        <f t="shared" si="3"/>
        <v>3308</v>
      </c>
      <c r="O58">
        <f t="shared" si="4"/>
        <v>175</v>
      </c>
      <c r="P58">
        <f t="shared" si="5"/>
        <v>2275</v>
      </c>
      <c r="Q58">
        <v>100800</v>
      </c>
      <c r="R58" s="5">
        <v>153533</v>
      </c>
    </row>
    <row r="59" spans="1:18">
      <c r="A59">
        <v>57</v>
      </c>
      <c r="B59">
        <v>28667</v>
      </c>
      <c r="C59">
        <v>20796</v>
      </c>
      <c r="D59">
        <v>3583</v>
      </c>
      <c r="E59">
        <v>3639</v>
      </c>
      <c r="F59">
        <v>356</v>
      </c>
      <c r="G59">
        <v>2388</v>
      </c>
      <c r="I59" s="5">
        <v>102600</v>
      </c>
      <c r="K59">
        <f t="shared" si="0"/>
        <v>2866.7000000000003</v>
      </c>
      <c r="L59">
        <f t="shared" si="1"/>
        <v>1247.76</v>
      </c>
      <c r="M59">
        <f t="shared" si="2"/>
        <v>3583</v>
      </c>
      <c r="N59">
        <f t="shared" si="3"/>
        <v>3639</v>
      </c>
      <c r="O59">
        <f t="shared" si="4"/>
        <v>178</v>
      </c>
      <c r="P59">
        <f t="shared" si="5"/>
        <v>2388</v>
      </c>
      <c r="Q59">
        <v>102600</v>
      </c>
      <c r="R59" s="5">
        <v>170600</v>
      </c>
    </row>
    <row r="60" spans="1:18">
      <c r="A60">
        <v>58</v>
      </c>
      <c r="B60">
        <v>30101</v>
      </c>
      <c r="C60">
        <v>22876</v>
      </c>
      <c r="D60">
        <v>3762</v>
      </c>
      <c r="E60">
        <v>4003</v>
      </c>
      <c r="F60">
        <v>362</v>
      </c>
      <c r="G60">
        <v>2508</v>
      </c>
      <c r="I60" s="5">
        <v>104400</v>
      </c>
      <c r="K60">
        <f t="shared" si="0"/>
        <v>3010.1000000000004</v>
      </c>
      <c r="L60">
        <f t="shared" si="1"/>
        <v>1372.56</v>
      </c>
      <c r="M60">
        <f t="shared" si="2"/>
        <v>3762</v>
      </c>
      <c r="N60">
        <f t="shared" si="3"/>
        <v>4003</v>
      </c>
      <c r="O60">
        <f t="shared" si="4"/>
        <v>181</v>
      </c>
      <c r="P60">
        <f t="shared" si="5"/>
        <v>2508</v>
      </c>
      <c r="Q60">
        <v>104400</v>
      </c>
      <c r="R60" s="5">
        <v>204733</v>
      </c>
    </row>
    <row r="61" spans="1:18">
      <c r="A61">
        <v>59</v>
      </c>
      <c r="B61">
        <v>31606</v>
      </c>
      <c r="C61">
        <v>25163</v>
      </c>
      <c r="D61">
        <v>3950</v>
      </c>
      <c r="E61">
        <v>4403</v>
      </c>
      <c r="F61">
        <v>368</v>
      </c>
      <c r="G61">
        <v>2633</v>
      </c>
      <c r="I61" s="5">
        <v>106200</v>
      </c>
      <c r="K61">
        <f t="shared" si="0"/>
        <v>3160.6000000000004</v>
      </c>
      <c r="L61">
        <f t="shared" si="1"/>
        <v>1509.78</v>
      </c>
      <c r="M61">
        <f t="shared" si="2"/>
        <v>3950</v>
      </c>
      <c r="N61">
        <f t="shared" si="3"/>
        <v>4403</v>
      </c>
      <c r="O61">
        <f t="shared" si="4"/>
        <v>184</v>
      </c>
      <c r="P61">
        <f t="shared" si="5"/>
        <v>2633</v>
      </c>
      <c r="Q61">
        <v>106200</v>
      </c>
      <c r="R61" s="5">
        <v>238866</v>
      </c>
    </row>
    <row r="62" spans="1:18">
      <c r="A62">
        <v>60</v>
      </c>
      <c r="B62">
        <v>33186</v>
      </c>
      <c r="C62">
        <v>27680</v>
      </c>
      <c r="D62">
        <v>4148</v>
      </c>
      <c r="E62">
        <v>4844</v>
      </c>
      <c r="F62">
        <v>375</v>
      </c>
      <c r="G62">
        <v>2765</v>
      </c>
      <c r="I62" s="5">
        <v>108000</v>
      </c>
      <c r="K62">
        <f t="shared" si="0"/>
        <v>3318.6000000000004</v>
      </c>
      <c r="L62">
        <f t="shared" si="1"/>
        <v>1660.8</v>
      </c>
      <c r="M62">
        <f t="shared" si="2"/>
        <v>4148</v>
      </c>
      <c r="N62">
        <f t="shared" si="3"/>
        <v>4844</v>
      </c>
      <c r="O62">
        <f t="shared" si="4"/>
        <v>187.5</v>
      </c>
      <c r="P62">
        <f t="shared" si="5"/>
        <v>2765</v>
      </c>
      <c r="Q62">
        <v>108000</v>
      </c>
      <c r="R62" s="5">
        <v>273000</v>
      </c>
    </row>
    <row r="63" spans="1:18">
      <c r="A63">
        <v>61</v>
      </c>
      <c r="B63">
        <v>34845</v>
      </c>
      <c r="C63">
        <v>30448</v>
      </c>
      <c r="D63">
        <v>4355</v>
      </c>
      <c r="E63">
        <v>5328</v>
      </c>
      <c r="F63">
        <v>375</v>
      </c>
      <c r="G63">
        <v>2903</v>
      </c>
      <c r="I63" s="5">
        <v>108000</v>
      </c>
      <c r="K63">
        <f t="shared" si="0"/>
        <v>3484.5</v>
      </c>
      <c r="L63">
        <f t="shared" si="1"/>
        <v>1826.8799999999999</v>
      </c>
      <c r="M63">
        <f t="shared" si="2"/>
        <v>4355</v>
      </c>
      <c r="N63">
        <f t="shared" si="3"/>
        <v>5328</v>
      </c>
      <c r="O63">
        <f t="shared" si="4"/>
        <v>187.5</v>
      </c>
      <c r="P63">
        <f t="shared" si="5"/>
        <v>2903</v>
      </c>
      <c r="Q63">
        <v>108000</v>
      </c>
      <c r="R63" s="5">
        <v>273000</v>
      </c>
    </row>
    <row r="64" spans="1:18">
      <c r="A64">
        <v>62</v>
      </c>
      <c r="B64">
        <v>36588</v>
      </c>
      <c r="C64">
        <v>33492</v>
      </c>
      <c r="D64">
        <v>4573</v>
      </c>
      <c r="E64">
        <v>5861</v>
      </c>
      <c r="F64">
        <v>376</v>
      </c>
      <c r="G64">
        <v>3049</v>
      </c>
      <c r="I64" s="5">
        <v>108000</v>
      </c>
      <c r="K64">
        <f t="shared" si="0"/>
        <v>3658.8</v>
      </c>
      <c r="L64">
        <f t="shared" si="1"/>
        <v>2009.52</v>
      </c>
      <c r="M64">
        <f t="shared" si="2"/>
        <v>4573</v>
      </c>
      <c r="N64">
        <f t="shared" si="3"/>
        <v>5861</v>
      </c>
      <c r="O64">
        <f t="shared" si="4"/>
        <v>188</v>
      </c>
      <c r="P64">
        <f t="shared" si="5"/>
        <v>3049</v>
      </c>
      <c r="Q64">
        <v>108000</v>
      </c>
      <c r="R64" s="5">
        <v>273000</v>
      </c>
    </row>
    <row r="65" spans="1:18">
      <c r="A65">
        <v>63</v>
      </c>
      <c r="B65">
        <v>38417</v>
      </c>
      <c r="C65">
        <v>36842</v>
      </c>
      <c r="D65">
        <v>4802</v>
      </c>
      <c r="E65">
        <v>6447</v>
      </c>
      <c r="F65">
        <v>376</v>
      </c>
      <c r="G65">
        <v>3201</v>
      </c>
      <c r="I65" s="5">
        <v>108000</v>
      </c>
      <c r="K65">
        <f t="shared" si="0"/>
        <v>3841.7000000000003</v>
      </c>
      <c r="L65">
        <f t="shared" si="1"/>
        <v>2210.52</v>
      </c>
      <c r="M65">
        <f t="shared" si="2"/>
        <v>4802</v>
      </c>
      <c r="N65">
        <f t="shared" si="3"/>
        <v>6447</v>
      </c>
      <c r="O65">
        <f t="shared" si="4"/>
        <v>188</v>
      </c>
      <c r="P65">
        <f t="shared" si="5"/>
        <v>3201</v>
      </c>
      <c r="Q65">
        <v>108000</v>
      </c>
      <c r="R65" s="5">
        <v>273000</v>
      </c>
    </row>
    <row r="66" spans="1:18">
      <c r="A66">
        <v>64</v>
      </c>
      <c r="B66">
        <v>40338</v>
      </c>
      <c r="C66">
        <v>40526</v>
      </c>
      <c r="D66">
        <v>5042</v>
      </c>
      <c r="E66">
        <v>7092</v>
      </c>
      <c r="F66">
        <v>377</v>
      </c>
      <c r="G66">
        <v>3361</v>
      </c>
      <c r="I66" s="5">
        <v>108000</v>
      </c>
      <c r="K66">
        <f t="shared" si="0"/>
        <v>4033.8</v>
      </c>
      <c r="L66">
        <f t="shared" si="1"/>
        <v>2431.56</v>
      </c>
      <c r="M66">
        <f t="shared" si="2"/>
        <v>5042</v>
      </c>
      <c r="N66">
        <f t="shared" si="3"/>
        <v>7092</v>
      </c>
      <c r="O66">
        <f t="shared" si="4"/>
        <v>188.5</v>
      </c>
      <c r="P66">
        <f t="shared" si="5"/>
        <v>3361</v>
      </c>
      <c r="Q66">
        <v>108000</v>
      </c>
      <c r="R66" s="5">
        <v>273000</v>
      </c>
    </row>
    <row r="67" spans="1:18">
      <c r="A67">
        <v>65</v>
      </c>
      <c r="B67">
        <v>42355</v>
      </c>
      <c r="C67">
        <v>44579</v>
      </c>
      <c r="D67">
        <v>5294</v>
      </c>
      <c r="E67">
        <v>7801</v>
      </c>
      <c r="F67">
        <v>377</v>
      </c>
      <c r="G67">
        <v>3529</v>
      </c>
      <c r="I67" s="5">
        <v>108000</v>
      </c>
      <c r="K67">
        <f t="shared" si="0"/>
        <v>4235.5</v>
      </c>
      <c r="L67">
        <f t="shared" si="1"/>
        <v>2674.74</v>
      </c>
      <c r="M67">
        <f t="shared" si="2"/>
        <v>5294</v>
      </c>
      <c r="N67">
        <f t="shared" si="3"/>
        <v>7801</v>
      </c>
      <c r="O67">
        <f t="shared" si="4"/>
        <v>188.5</v>
      </c>
      <c r="P67">
        <f t="shared" si="5"/>
        <v>3529</v>
      </c>
      <c r="Q67">
        <v>108000</v>
      </c>
      <c r="R67" s="5">
        <v>273000</v>
      </c>
    </row>
    <row r="68" spans="1:18">
      <c r="A68">
        <v>66</v>
      </c>
      <c r="B68">
        <v>44473</v>
      </c>
      <c r="C68">
        <v>49037</v>
      </c>
      <c r="D68">
        <v>5559</v>
      </c>
      <c r="E68">
        <v>8581</v>
      </c>
      <c r="F68">
        <v>378</v>
      </c>
      <c r="G68">
        <v>3706</v>
      </c>
      <c r="I68" s="5">
        <v>108000</v>
      </c>
      <c r="K68">
        <f t="shared" ref="K68:K122" si="6">B68*$T$2</f>
        <v>4447.3</v>
      </c>
      <c r="L68">
        <f t="shared" ref="L68:L122" si="7">C68*$U$2</f>
        <v>2942.22</v>
      </c>
      <c r="M68">
        <f t="shared" ref="M68:M122" si="8">D68*$V$2</f>
        <v>5559</v>
      </c>
      <c r="N68">
        <f t="shared" ref="N68:N122" si="9">E68*$W$2</f>
        <v>8581</v>
      </c>
      <c r="O68">
        <f t="shared" ref="O68:O122" si="10">F68*$X$2</f>
        <v>189</v>
      </c>
      <c r="P68">
        <f t="shared" ref="P68:P122" si="11">G68*$Y$2</f>
        <v>3706</v>
      </c>
      <c r="Q68">
        <v>108000</v>
      </c>
      <c r="R68" s="5">
        <v>273000</v>
      </c>
    </row>
    <row r="69" spans="1:18">
      <c r="A69">
        <v>67</v>
      </c>
      <c r="B69">
        <v>46696</v>
      </c>
      <c r="C69">
        <v>53940</v>
      </c>
      <c r="D69">
        <v>5837</v>
      </c>
      <c r="E69">
        <v>9439</v>
      </c>
      <c r="F69">
        <v>378</v>
      </c>
      <c r="G69">
        <v>3891</v>
      </c>
      <c r="I69" s="5">
        <v>108000</v>
      </c>
      <c r="K69">
        <f t="shared" si="6"/>
        <v>4669.6000000000004</v>
      </c>
      <c r="L69">
        <f t="shared" si="7"/>
        <v>3236.4</v>
      </c>
      <c r="M69">
        <f t="shared" si="8"/>
        <v>5837</v>
      </c>
      <c r="N69">
        <f t="shared" si="9"/>
        <v>9439</v>
      </c>
      <c r="O69">
        <f t="shared" si="10"/>
        <v>189</v>
      </c>
      <c r="P69">
        <f t="shared" si="11"/>
        <v>3891</v>
      </c>
      <c r="Q69">
        <v>108000</v>
      </c>
      <c r="R69" s="5">
        <v>273000</v>
      </c>
    </row>
    <row r="70" spans="1:18">
      <c r="A70">
        <v>68</v>
      </c>
      <c r="B70">
        <v>49031</v>
      </c>
      <c r="C70">
        <v>59334</v>
      </c>
      <c r="D70">
        <v>6128</v>
      </c>
      <c r="E70">
        <v>10383</v>
      </c>
      <c r="F70">
        <v>379</v>
      </c>
      <c r="G70">
        <v>4085</v>
      </c>
      <c r="I70" s="5">
        <v>108000</v>
      </c>
      <c r="K70">
        <f t="shared" si="6"/>
        <v>4903.1000000000004</v>
      </c>
      <c r="L70">
        <f t="shared" si="7"/>
        <v>3560.04</v>
      </c>
      <c r="M70">
        <f t="shared" si="8"/>
        <v>6128</v>
      </c>
      <c r="N70">
        <f t="shared" si="9"/>
        <v>10383</v>
      </c>
      <c r="O70">
        <f t="shared" si="10"/>
        <v>189.5</v>
      </c>
      <c r="P70">
        <f t="shared" si="11"/>
        <v>4085</v>
      </c>
      <c r="Q70">
        <v>108000</v>
      </c>
      <c r="R70" s="5">
        <v>273000</v>
      </c>
    </row>
    <row r="71" spans="1:18">
      <c r="A71">
        <v>69</v>
      </c>
      <c r="B71">
        <v>51483</v>
      </c>
      <c r="C71">
        <v>65268</v>
      </c>
      <c r="D71">
        <v>6435</v>
      </c>
      <c r="E71">
        <v>11421</v>
      </c>
      <c r="F71">
        <v>379</v>
      </c>
      <c r="G71">
        <v>4290</v>
      </c>
      <c r="I71" s="5">
        <v>108000</v>
      </c>
      <c r="K71">
        <f t="shared" si="6"/>
        <v>5148.3</v>
      </c>
      <c r="L71">
        <f t="shared" si="7"/>
        <v>3916.08</v>
      </c>
      <c r="M71">
        <f t="shared" si="8"/>
        <v>6435</v>
      </c>
      <c r="N71">
        <f t="shared" si="9"/>
        <v>11421</v>
      </c>
      <c r="O71">
        <f t="shared" si="10"/>
        <v>189.5</v>
      </c>
      <c r="P71">
        <f t="shared" si="11"/>
        <v>4290</v>
      </c>
      <c r="Q71">
        <v>108000</v>
      </c>
      <c r="R71" s="5">
        <v>273000</v>
      </c>
    </row>
    <row r="72" spans="1:18">
      <c r="A72">
        <v>70</v>
      </c>
      <c r="B72">
        <v>54057</v>
      </c>
      <c r="C72">
        <v>71795</v>
      </c>
      <c r="D72">
        <v>6757</v>
      </c>
      <c r="E72">
        <v>12564</v>
      </c>
      <c r="F72">
        <v>380</v>
      </c>
      <c r="G72">
        <v>4504</v>
      </c>
      <c r="I72" s="5">
        <v>108000</v>
      </c>
      <c r="K72">
        <f t="shared" si="6"/>
        <v>5405.7000000000007</v>
      </c>
      <c r="L72">
        <f t="shared" si="7"/>
        <v>4307.7</v>
      </c>
      <c r="M72">
        <f t="shared" si="8"/>
        <v>6757</v>
      </c>
      <c r="N72">
        <f t="shared" si="9"/>
        <v>12564</v>
      </c>
      <c r="O72">
        <f t="shared" si="10"/>
        <v>190</v>
      </c>
      <c r="P72">
        <f t="shared" si="11"/>
        <v>4504</v>
      </c>
      <c r="Q72">
        <v>108000</v>
      </c>
      <c r="R72" s="5">
        <v>273000</v>
      </c>
    </row>
    <row r="73" spans="1:18">
      <c r="A73">
        <v>71</v>
      </c>
      <c r="B73">
        <v>56760</v>
      </c>
      <c r="C73">
        <v>78974</v>
      </c>
      <c r="D73">
        <v>7095</v>
      </c>
      <c r="E73">
        <v>13820</v>
      </c>
      <c r="F73">
        <v>380</v>
      </c>
      <c r="G73">
        <v>4730</v>
      </c>
      <c r="I73" s="5">
        <v>108000</v>
      </c>
      <c r="K73">
        <f t="shared" si="6"/>
        <v>5676</v>
      </c>
      <c r="L73">
        <f t="shared" si="7"/>
        <v>4738.4399999999996</v>
      </c>
      <c r="M73">
        <f t="shared" si="8"/>
        <v>7095</v>
      </c>
      <c r="N73">
        <f t="shared" si="9"/>
        <v>13820</v>
      </c>
      <c r="O73">
        <f t="shared" si="10"/>
        <v>190</v>
      </c>
      <c r="P73">
        <f t="shared" si="11"/>
        <v>4730</v>
      </c>
      <c r="Q73">
        <v>108000</v>
      </c>
      <c r="R73" s="5">
        <v>273000</v>
      </c>
    </row>
    <row r="74" spans="1:18">
      <c r="A74">
        <v>72</v>
      </c>
      <c r="B74">
        <v>59598</v>
      </c>
      <c r="C74">
        <v>86872</v>
      </c>
      <c r="D74">
        <v>7449</v>
      </c>
      <c r="E74">
        <v>15202</v>
      </c>
      <c r="F74">
        <v>381</v>
      </c>
      <c r="G74">
        <v>4966</v>
      </c>
      <c r="I74" s="5">
        <v>108000</v>
      </c>
      <c r="K74">
        <f t="shared" si="6"/>
        <v>5959.8</v>
      </c>
      <c r="L74">
        <f t="shared" si="7"/>
        <v>5212.32</v>
      </c>
      <c r="M74">
        <f t="shared" si="8"/>
        <v>7449</v>
      </c>
      <c r="N74">
        <f t="shared" si="9"/>
        <v>15202</v>
      </c>
      <c r="O74">
        <f t="shared" si="10"/>
        <v>190.5</v>
      </c>
      <c r="P74">
        <f t="shared" si="11"/>
        <v>4966</v>
      </c>
      <c r="Q74">
        <v>108000</v>
      </c>
      <c r="R74" s="5">
        <v>273000</v>
      </c>
    </row>
    <row r="75" spans="1:18">
      <c r="A75">
        <v>73</v>
      </c>
      <c r="B75">
        <v>62578</v>
      </c>
      <c r="C75">
        <v>95559</v>
      </c>
      <c r="D75">
        <v>7822</v>
      </c>
      <c r="E75">
        <v>16722</v>
      </c>
      <c r="F75">
        <v>381</v>
      </c>
      <c r="G75">
        <v>5214</v>
      </c>
      <c r="I75" s="5">
        <v>108000</v>
      </c>
      <c r="K75">
        <f t="shared" si="6"/>
        <v>6257.8</v>
      </c>
      <c r="L75">
        <f t="shared" si="7"/>
        <v>5733.54</v>
      </c>
      <c r="M75">
        <f t="shared" si="8"/>
        <v>7822</v>
      </c>
      <c r="N75">
        <f t="shared" si="9"/>
        <v>16722</v>
      </c>
      <c r="O75">
        <f t="shared" si="10"/>
        <v>190.5</v>
      </c>
      <c r="P75">
        <f t="shared" si="11"/>
        <v>5214</v>
      </c>
      <c r="Q75">
        <v>108000</v>
      </c>
      <c r="R75" s="5">
        <v>273000</v>
      </c>
    </row>
    <row r="76" spans="1:18">
      <c r="A76">
        <v>74</v>
      </c>
      <c r="B76">
        <v>65706</v>
      </c>
      <c r="C76">
        <v>105115</v>
      </c>
      <c r="D76">
        <v>8213</v>
      </c>
      <c r="E76">
        <v>18395</v>
      </c>
      <c r="F76">
        <v>382</v>
      </c>
      <c r="G76">
        <v>5475</v>
      </c>
      <c r="I76" s="5">
        <v>108000</v>
      </c>
      <c r="K76">
        <f t="shared" si="6"/>
        <v>6570.6</v>
      </c>
      <c r="L76">
        <f t="shared" si="7"/>
        <v>6306.9</v>
      </c>
      <c r="M76">
        <f t="shared" si="8"/>
        <v>8213</v>
      </c>
      <c r="N76">
        <f t="shared" si="9"/>
        <v>18395</v>
      </c>
      <c r="O76">
        <f t="shared" si="10"/>
        <v>191</v>
      </c>
      <c r="P76">
        <f t="shared" si="11"/>
        <v>5475</v>
      </c>
      <c r="Q76">
        <v>108000</v>
      </c>
      <c r="R76" s="5">
        <v>273000</v>
      </c>
    </row>
    <row r="77" spans="1:18">
      <c r="A77">
        <v>75</v>
      </c>
      <c r="B77">
        <v>68992</v>
      </c>
      <c r="C77">
        <v>115626</v>
      </c>
      <c r="D77">
        <v>8624</v>
      </c>
      <c r="E77">
        <v>20234</v>
      </c>
      <c r="F77">
        <v>382</v>
      </c>
      <c r="G77">
        <v>5749</v>
      </c>
      <c r="I77" s="5">
        <v>108000</v>
      </c>
      <c r="K77">
        <f t="shared" si="6"/>
        <v>6899.2000000000007</v>
      </c>
      <c r="L77">
        <f t="shared" si="7"/>
        <v>6937.5599999999995</v>
      </c>
      <c r="M77">
        <f t="shared" si="8"/>
        <v>8624</v>
      </c>
      <c r="N77">
        <f t="shared" si="9"/>
        <v>20234</v>
      </c>
      <c r="O77">
        <f t="shared" si="10"/>
        <v>191</v>
      </c>
      <c r="P77">
        <f t="shared" si="11"/>
        <v>5749</v>
      </c>
      <c r="Q77">
        <v>108000</v>
      </c>
      <c r="R77" s="5">
        <v>273000</v>
      </c>
    </row>
    <row r="78" spans="1:18">
      <c r="A78">
        <v>76</v>
      </c>
      <c r="B78">
        <v>72441</v>
      </c>
      <c r="C78">
        <v>127189</v>
      </c>
      <c r="D78">
        <v>9055</v>
      </c>
      <c r="E78">
        <v>22258</v>
      </c>
      <c r="F78">
        <v>383</v>
      </c>
      <c r="G78">
        <v>6036</v>
      </c>
      <c r="I78" s="5">
        <v>108000</v>
      </c>
      <c r="K78">
        <f t="shared" si="6"/>
        <v>7244.1</v>
      </c>
      <c r="L78">
        <f t="shared" si="7"/>
        <v>7631.34</v>
      </c>
      <c r="M78">
        <f t="shared" si="8"/>
        <v>9055</v>
      </c>
      <c r="N78">
        <f t="shared" si="9"/>
        <v>22258</v>
      </c>
      <c r="O78">
        <f t="shared" si="10"/>
        <v>191.5</v>
      </c>
      <c r="P78">
        <f t="shared" si="11"/>
        <v>6036</v>
      </c>
      <c r="Q78">
        <v>108000</v>
      </c>
      <c r="R78" s="5">
        <v>273000</v>
      </c>
    </row>
    <row r="79" spans="1:18">
      <c r="A79">
        <v>77</v>
      </c>
      <c r="B79">
        <v>76064</v>
      </c>
      <c r="C79">
        <v>139908</v>
      </c>
      <c r="D79">
        <v>9508</v>
      </c>
      <c r="E79">
        <v>24483</v>
      </c>
      <c r="F79">
        <v>383</v>
      </c>
      <c r="G79">
        <v>6338</v>
      </c>
      <c r="I79" s="5">
        <v>108000</v>
      </c>
      <c r="K79">
        <f t="shared" si="6"/>
        <v>7606.4000000000005</v>
      </c>
      <c r="L79">
        <f t="shared" si="7"/>
        <v>8394.48</v>
      </c>
      <c r="M79">
        <f t="shared" si="8"/>
        <v>9508</v>
      </c>
      <c r="N79">
        <f t="shared" si="9"/>
        <v>24483</v>
      </c>
      <c r="O79">
        <f t="shared" si="10"/>
        <v>191.5</v>
      </c>
      <c r="P79">
        <f t="shared" si="11"/>
        <v>6338</v>
      </c>
      <c r="Q79">
        <v>108000</v>
      </c>
      <c r="R79" s="5">
        <v>273000</v>
      </c>
    </row>
    <row r="80" spans="1:18">
      <c r="A80">
        <v>78</v>
      </c>
      <c r="B80">
        <v>79867</v>
      </c>
      <c r="C80">
        <v>153899</v>
      </c>
      <c r="D80">
        <v>9983</v>
      </c>
      <c r="E80">
        <v>26932</v>
      </c>
      <c r="F80">
        <v>384</v>
      </c>
      <c r="G80">
        <v>6655</v>
      </c>
      <c r="I80" s="5">
        <v>108000</v>
      </c>
      <c r="K80">
        <f t="shared" si="6"/>
        <v>7986.7000000000007</v>
      </c>
      <c r="L80">
        <f t="shared" si="7"/>
        <v>9233.94</v>
      </c>
      <c r="M80">
        <f t="shared" si="8"/>
        <v>9983</v>
      </c>
      <c r="N80">
        <f t="shared" si="9"/>
        <v>26932</v>
      </c>
      <c r="O80">
        <f t="shared" si="10"/>
        <v>192</v>
      </c>
      <c r="P80">
        <f t="shared" si="11"/>
        <v>6655</v>
      </c>
      <c r="Q80">
        <v>108000</v>
      </c>
      <c r="R80" s="5">
        <v>273000</v>
      </c>
    </row>
    <row r="81" spans="1:18">
      <c r="A81">
        <v>79</v>
      </c>
      <c r="B81">
        <v>33186</v>
      </c>
      <c r="C81">
        <v>27680</v>
      </c>
      <c r="D81">
        <v>4148</v>
      </c>
      <c r="E81">
        <v>4844</v>
      </c>
      <c r="F81">
        <v>375</v>
      </c>
      <c r="G81">
        <v>2765</v>
      </c>
      <c r="I81" s="5">
        <v>108000</v>
      </c>
      <c r="K81">
        <f t="shared" si="6"/>
        <v>3318.6000000000004</v>
      </c>
      <c r="L81">
        <f t="shared" si="7"/>
        <v>1660.8</v>
      </c>
      <c r="M81">
        <f t="shared" si="8"/>
        <v>4148</v>
      </c>
      <c r="N81">
        <f t="shared" si="9"/>
        <v>4844</v>
      </c>
      <c r="O81">
        <f t="shared" si="10"/>
        <v>187.5</v>
      </c>
      <c r="P81">
        <f t="shared" si="11"/>
        <v>2765</v>
      </c>
      <c r="Q81">
        <v>108000</v>
      </c>
      <c r="R81" s="5">
        <v>273000</v>
      </c>
    </row>
    <row r="82" spans="1:18">
      <c r="A82">
        <v>80</v>
      </c>
      <c r="B82">
        <v>33186</v>
      </c>
      <c r="C82">
        <v>27680</v>
      </c>
      <c r="D82">
        <v>4148</v>
      </c>
      <c r="E82">
        <v>4844</v>
      </c>
      <c r="F82">
        <v>375</v>
      </c>
      <c r="G82">
        <v>2765</v>
      </c>
      <c r="I82" s="5">
        <v>108000</v>
      </c>
      <c r="K82">
        <f t="shared" si="6"/>
        <v>3318.6000000000004</v>
      </c>
      <c r="L82">
        <f t="shared" si="7"/>
        <v>1660.8</v>
      </c>
      <c r="M82">
        <f t="shared" si="8"/>
        <v>4148</v>
      </c>
      <c r="N82">
        <f t="shared" si="9"/>
        <v>4844</v>
      </c>
      <c r="O82">
        <f t="shared" si="10"/>
        <v>187.5</v>
      </c>
      <c r="P82">
        <f t="shared" si="11"/>
        <v>2765</v>
      </c>
      <c r="Q82">
        <v>108000</v>
      </c>
      <c r="R82" s="5">
        <v>273000</v>
      </c>
    </row>
    <row r="83" spans="1:18">
      <c r="A83">
        <v>81</v>
      </c>
      <c r="B83">
        <v>33186</v>
      </c>
      <c r="C83">
        <v>27680</v>
      </c>
      <c r="D83">
        <v>4148</v>
      </c>
      <c r="E83">
        <v>4844</v>
      </c>
      <c r="F83">
        <v>375</v>
      </c>
      <c r="G83">
        <v>2765</v>
      </c>
      <c r="I83" s="5">
        <v>108000</v>
      </c>
      <c r="K83">
        <f t="shared" si="6"/>
        <v>3318.6000000000004</v>
      </c>
      <c r="L83">
        <f t="shared" si="7"/>
        <v>1660.8</v>
      </c>
      <c r="M83">
        <f t="shared" si="8"/>
        <v>4148</v>
      </c>
      <c r="N83">
        <f t="shared" si="9"/>
        <v>4844</v>
      </c>
      <c r="O83">
        <f t="shared" si="10"/>
        <v>187.5</v>
      </c>
      <c r="P83">
        <f t="shared" si="11"/>
        <v>2765</v>
      </c>
      <c r="Q83">
        <v>108000</v>
      </c>
      <c r="R83" s="5">
        <v>273000</v>
      </c>
    </row>
    <row r="84" spans="1:18">
      <c r="A84">
        <v>82</v>
      </c>
      <c r="B84">
        <v>33186</v>
      </c>
      <c r="C84">
        <v>27680</v>
      </c>
      <c r="D84">
        <v>4148</v>
      </c>
      <c r="E84">
        <v>4844</v>
      </c>
      <c r="F84">
        <v>375</v>
      </c>
      <c r="G84">
        <v>2765</v>
      </c>
      <c r="I84" s="5">
        <v>108000</v>
      </c>
      <c r="K84">
        <f t="shared" si="6"/>
        <v>3318.6000000000004</v>
      </c>
      <c r="L84">
        <f t="shared" si="7"/>
        <v>1660.8</v>
      </c>
      <c r="M84">
        <f t="shared" si="8"/>
        <v>4148</v>
      </c>
      <c r="N84">
        <f t="shared" si="9"/>
        <v>4844</v>
      </c>
      <c r="O84">
        <f t="shared" si="10"/>
        <v>187.5</v>
      </c>
      <c r="P84">
        <f t="shared" si="11"/>
        <v>2765</v>
      </c>
      <c r="Q84">
        <v>108000</v>
      </c>
      <c r="R84" s="5">
        <v>273000</v>
      </c>
    </row>
    <row r="85" spans="1:18">
      <c r="A85">
        <v>83</v>
      </c>
      <c r="B85">
        <v>33186</v>
      </c>
      <c r="C85">
        <v>27680</v>
      </c>
      <c r="D85">
        <v>4148</v>
      </c>
      <c r="E85">
        <v>4844</v>
      </c>
      <c r="F85">
        <v>375</v>
      </c>
      <c r="G85">
        <v>2765</v>
      </c>
      <c r="I85" s="5">
        <v>108000</v>
      </c>
      <c r="K85">
        <f t="shared" si="6"/>
        <v>3318.6000000000004</v>
      </c>
      <c r="L85">
        <f t="shared" si="7"/>
        <v>1660.8</v>
      </c>
      <c r="M85">
        <f t="shared" si="8"/>
        <v>4148</v>
      </c>
      <c r="N85">
        <f t="shared" si="9"/>
        <v>4844</v>
      </c>
      <c r="O85">
        <f t="shared" si="10"/>
        <v>187.5</v>
      </c>
      <c r="P85">
        <f t="shared" si="11"/>
        <v>2765</v>
      </c>
      <c r="Q85">
        <v>108000</v>
      </c>
      <c r="R85" s="5">
        <v>273000</v>
      </c>
    </row>
    <row r="86" spans="1:18">
      <c r="A86">
        <v>84</v>
      </c>
      <c r="B86">
        <v>33186</v>
      </c>
      <c r="C86">
        <v>27680</v>
      </c>
      <c r="D86">
        <v>4148</v>
      </c>
      <c r="E86">
        <v>4844</v>
      </c>
      <c r="F86">
        <v>375</v>
      </c>
      <c r="G86">
        <v>2765</v>
      </c>
      <c r="I86" s="5">
        <v>108000</v>
      </c>
      <c r="K86">
        <f t="shared" si="6"/>
        <v>3318.6000000000004</v>
      </c>
      <c r="L86">
        <f t="shared" si="7"/>
        <v>1660.8</v>
      </c>
      <c r="M86">
        <f t="shared" si="8"/>
        <v>4148</v>
      </c>
      <c r="N86">
        <f t="shared" si="9"/>
        <v>4844</v>
      </c>
      <c r="O86">
        <f t="shared" si="10"/>
        <v>187.5</v>
      </c>
      <c r="P86">
        <f t="shared" si="11"/>
        <v>2765</v>
      </c>
      <c r="Q86">
        <v>108000</v>
      </c>
      <c r="R86" s="5">
        <v>273000</v>
      </c>
    </row>
    <row r="87" spans="1:18">
      <c r="A87">
        <v>85</v>
      </c>
      <c r="B87">
        <v>33186</v>
      </c>
      <c r="C87">
        <v>27680</v>
      </c>
      <c r="D87">
        <v>4148</v>
      </c>
      <c r="E87">
        <v>4844</v>
      </c>
      <c r="F87">
        <v>375</v>
      </c>
      <c r="G87">
        <v>2765</v>
      </c>
      <c r="I87" s="5">
        <v>108000</v>
      </c>
      <c r="K87">
        <f t="shared" si="6"/>
        <v>3318.6000000000004</v>
      </c>
      <c r="L87">
        <f t="shared" si="7"/>
        <v>1660.8</v>
      </c>
      <c r="M87">
        <f t="shared" si="8"/>
        <v>4148</v>
      </c>
      <c r="N87">
        <f t="shared" si="9"/>
        <v>4844</v>
      </c>
      <c r="O87">
        <f t="shared" si="10"/>
        <v>187.5</v>
      </c>
      <c r="P87">
        <f t="shared" si="11"/>
        <v>2765</v>
      </c>
      <c r="Q87">
        <v>108000</v>
      </c>
      <c r="R87" s="5">
        <v>273000</v>
      </c>
    </row>
    <row r="88" spans="1:18">
      <c r="A88">
        <v>86</v>
      </c>
      <c r="B88">
        <v>33186</v>
      </c>
      <c r="C88">
        <v>27680</v>
      </c>
      <c r="D88">
        <v>4148</v>
      </c>
      <c r="E88">
        <v>4844</v>
      </c>
      <c r="F88">
        <v>375</v>
      </c>
      <c r="G88">
        <v>2765</v>
      </c>
      <c r="I88" s="5">
        <v>108000</v>
      </c>
      <c r="K88">
        <f t="shared" si="6"/>
        <v>3318.6000000000004</v>
      </c>
      <c r="L88">
        <f t="shared" si="7"/>
        <v>1660.8</v>
      </c>
      <c r="M88">
        <f t="shared" si="8"/>
        <v>4148</v>
      </c>
      <c r="N88">
        <f t="shared" si="9"/>
        <v>4844</v>
      </c>
      <c r="O88">
        <f t="shared" si="10"/>
        <v>187.5</v>
      </c>
      <c r="P88">
        <f t="shared" si="11"/>
        <v>2765</v>
      </c>
      <c r="Q88">
        <v>108000</v>
      </c>
      <c r="R88" s="5">
        <v>273000</v>
      </c>
    </row>
    <row r="89" spans="1:18">
      <c r="A89">
        <v>87</v>
      </c>
      <c r="B89">
        <v>33186</v>
      </c>
      <c r="C89">
        <v>27680</v>
      </c>
      <c r="D89">
        <v>4148</v>
      </c>
      <c r="E89">
        <v>4844</v>
      </c>
      <c r="F89">
        <v>375</v>
      </c>
      <c r="G89">
        <v>2765</v>
      </c>
      <c r="I89" s="5">
        <v>108000</v>
      </c>
      <c r="K89">
        <f t="shared" si="6"/>
        <v>3318.6000000000004</v>
      </c>
      <c r="L89">
        <f t="shared" si="7"/>
        <v>1660.8</v>
      </c>
      <c r="M89">
        <f t="shared" si="8"/>
        <v>4148</v>
      </c>
      <c r="N89">
        <f t="shared" si="9"/>
        <v>4844</v>
      </c>
      <c r="O89">
        <f t="shared" si="10"/>
        <v>187.5</v>
      </c>
      <c r="P89">
        <f t="shared" si="11"/>
        <v>2765</v>
      </c>
      <c r="Q89">
        <v>108000</v>
      </c>
      <c r="R89" s="5">
        <v>273000</v>
      </c>
    </row>
    <row r="90" spans="1:18">
      <c r="A90">
        <v>88</v>
      </c>
      <c r="B90">
        <v>33186</v>
      </c>
      <c r="C90">
        <v>27680</v>
      </c>
      <c r="D90">
        <v>4148</v>
      </c>
      <c r="E90">
        <v>4844</v>
      </c>
      <c r="F90">
        <v>375</v>
      </c>
      <c r="G90">
        <v>2765</v>
      </c>
      <c r="I90" s="5">
        <v>108000</v>
      </c>
      <c r="K90">
        <f t="shared" si="6"/>
        <v>3318.6000000000004</v>
      </c>
      <c r="L90">
        <f t="shared" si="7"/>
        <v>1660.8</v>
      </c>
      <c r="M90">
        <f t="shared" si="8"/>
        <v>4148</v>
      </c>
      <c r="N90">
        <f t="shared" si="9"/>
        <v>4844</v>
      </c>
      <c r="O90">
        <f t="shared" si="10"/>
        <v>187.5</v>
      </c>
      <c r="P90">
        <f t="shared" si="11"/>
        <v>2765</v>
      </c>
      <c r="Q90">
        <v>108000</v>
      </c>
      <c r="R90" s="5">
        <v>273000</v>
      </c>
    </row>
    <row r="91" spans="1:18">
      <c r="A91">
        <v>89</v>
      </c>
      <c r="B91">
        <v>33186</v>
      </c>
      <c r="C91">
        <v>27680</v>
      </c>
      <c r="D91">
        <v>4148</v>
      </c>
      <c r="E91">
        <v>4844</v>
      </c>
      <c r="F91">
        <v>375</v>
      </c>
      <c r="G91">
        <v>2765</v>
      </c>
      <c r="I91" s="5">
        <v>108000</v>
      </c>
      <c r="K91">
        <f t="shared" si="6"/>
        <v>3318.6000000000004</v>
      </c>
      <c r="L91">
        <f t="shared" si="7"/>
        <v>1660.8</v>
      </c>
      <c r="M91">
        <f t="shared" si="8"/>
        <v>4148</v>
      </c>
      <c r="N91">
        <f t="shared" si="9"/>
        <v>4844</v>
      </c>
      <c r="O91">
        <f t="shared" si="10"/>
        <v>187.5</v>
      </c>
      <c r="P91">
        <f t="shared" si="11"/>
        <v>2765</v>
      </c>
      <c r="Q91">
        <v>108000</v>
      </c>
      <c r="R91" s="5">
        <v>273000</v>
      </c>
    </row>
    <row r="92" spans="1:18">
      <c r="A92">
        <v>90</v>
      </c>
      <c r="B92">
        <v>33186</v>
      </c>
      <c r="C92">
        <v>27680</v>
      </c>
      <c r="D92">
        <v>4148</v>
      </c>
      <c r="E92">
        <v>4844</v>
      </c>
      <c r="F92">
        <v>375</v>
      </c>
      <c r="G92">
        <v>2765</v>
      </c>
      <c r="I92" s="5">
        <v>108000</v>
      </c>
      <c r="K92">
        <f t="shared" si="6"/>
        <v>3318.6000000000004</v>
      </c>
      <c r="L92">
        <f t="shared" si="7"/>
        <v>1660.8</v>
      </c>
      <c r="M92">
        <f t="shared" si="8"/>
        <v>4148</v>
      </c>
      <c r="N92">
        <f t="shared" si="9"/>
        <v>4844</v>
      </c>
      <c r="O92">
        <f t="shared" si="10"/>
        <v>187.5</v>
      </c>
      <c r="P92">
        <f t="shared" si="11"/>
        <v>2765</v>
      </c>
      <c r="Q92">
        <v>108000</v>
      </c>
      <c r="R92" s="5">
        <v>273000</v>
      </c>
    </row>
    <row r="93" spans="1:18">
      <c r="A93">
        <v>91</v>
      </c>
      <c r="B93">
        <v>33186</v>
      </c>
      <c r="C93">
        <v>27680</v>
      </c>
      <c r="D93">
        <v>4148</v>
      </c>
      <c r="E93">
        <v>4844</v>
      </c>
      <c r="F93">
        <v>375</v>
      </c>
      <c r="G93">
        <v>2765</v>
      </c>
      <c r="I93" s="5">
        <v>108000</v>
      </c>
      <c r="K93">
        <f t="shared" si="6"/>
        <v>3318.6000000000004</v>
      </c>
      <c r="L93">
        <f t="shared" si="7"/>
        <v>1660.8</v>
      </c>
      <c r="M93">
        <f t="shared" si="8"/>
        <v>4148</v>
      </c>
      <c r="N93">
        <f t="shared" si="9"/>
        <v>4844</v>
      </c>
      <c r="O93">
        <f t="shared" si="10"/>
        <v>187.5</v>
      </c>
      <c r="P93">
        <f t="shared" si="11"/>
        <v>2765</v>
      </c>
      <c r="Q93">
        <v>108000</v>
      </c>
      <c r="R93" s="5">
        <v>273000</v>
      </c>
    </row>
    <row r="94" spans="1:18">
      <c r="A94">
        <v>92</v>
      </c>
      <c r="B94">
        <v>33186</v>
      </c>
      <c r="C94">
        <v>27680</v>
      </c>
      <c r="D94">
        <v>4148</v>
      </c>
      <c r="E94">
        <v>4844</v>
      </c>
      <c r="F94">
        <v>375</v>
      </c>
      <c r="G94">
        <v>2765</v>
      </c>
      <c r="I94" s="5">
        <v>108000</v>
      </c>
      <c r="K94">
        <f t="shared" si="6"/>
        <v>3318.6000000000004</v>
      </c>
      <c r="L94">
        <f t="shared" si="7"/>
        <v>1660.8</v>
      </c>
      <c r="M94">
        <f t="shared" si="8"/>
        <v>4148</v>
      </c>
      <c r="N94">
        <f t="shared" si="9"/>
        <v>4844</v>
      </c>
      <c r="O94">
        <f t="shared" si="10"/>
        <v>187.5</v>
      </c>
      <c r="P94">
        <f t="shared" si="11"/>
        <v>2765</v>
      </c>
      <c r="Q94">
        <v>108000</v>
      </c>
      <c r="R94" s="5">
        <v>273000</v>
      </c>
    </row>
    <row r="95" spans="1:18">
      <c r="A95">
        <v>93</v>
      </c>
      <c r="B95">
        <v>33186</v>
      </c>
      <c r="C95">
        <v>27680</v>
      </c>
      <c r="D95">
        <v>4148</v>
      </c>
      <c r="E95">
        <v>4844</v>
      </c>
      <c r="F95">
        <v>375</v>
      </c>
      <c r="G95">
        <v>2765</v>
      </c>
      <c r="I95" s="5">
        <v>108000</v>
      </c>
      <c r="K95">
        <f t="shared" si="6"/>
        <v>3318.6000000000004</v>
      </c>
      <c r="L95">
        <f t="shared" si="7"/>
        <v>1660.8</v>
      </c>
      <c r="M95">
        <f t="shared" si="8"/>
        <v>4148</v>
      </c>
      <c r="N95">
        <f t="shared" si="9"/>
        <v>4844</v>
      </c>
      <c r="O95">
        <f t="shared" si="10"/>
        <v>187.5</v>
      </c>
      <c r="P95">
        <f t="shared" si="11"/>
        <v>2765</v>
      </c>
      <c r="Q95">
        <v>108000</v>
      </c>
      <c r="R95" s="5">
        <v>273000</v>
      </c>
    </row>
    <row r="96" spans="1:18">
      <c r="A96">
        <v>94</v>
      </c>
      <c r="B96">
        <v>33186</v>
      </c>
      <c r="C96">
        <v>27680</v>
      </c>
      <c r="D96">
        <v>4148</v>
      </c>
      <c r="E96">
        <v>4844</v>
      </c>
      <c r="F96">
        <v>375</v>
      </c>
      <c r="G96">
        <v>2765</v>
      </c>
      <c r="I96" s="5">
        <v>108000</v>
      </c>
      <c r="K96">
        <f t="shared" si="6"/>
        <v>3318.6000000000004</v>
      </c>
      <c r="L96">
        <f t="shared" si="7"/>
        <v>1660.8</v>
      </c>
      <c r="M96">
        <f t="shared" si="8"/>
        <v>4148</v>
      </c>
      <c r="N96">
        <f t="shared" si="9"/>
        <v>4844</v>
      </c>
      <c r="O96">
        <f t="shared" si="10"/>
        <v>187.5</v>
      </c>
      <c r="P96">
        <f t="shared" si="11"/>
        <v>2765</v>
      </c>
      <c r="Q96">
        <v>108000</v>
      </c>
      <c r="R96" s="5">
        <v>273000</v>
      </c>
    </row>
    <row r="97" spans="1:18">
      <c r="A97">
        <v>95</v>
      </c>
      <c r="B97">
        <v>33186</v>
      </c>
      <c r="C97">
        <v>27680</v>
      </c>
      <c r="D97">
        <v>4148</v>
      </c>
      <c r="E97">
        <v>4844</v>
      </c>
      <c r="F97">
        <v>375</v>
      </c>
      <c r="G97">
        <v>2765</v>
      </c>
      <c r="I97" s="5">
        <v>108000</v>
      </c>
      <c r="K97">
        <f t="shared" si="6"/>
        <v>3318.6000000000004</v>
      </c>
      <c r="L97">
        <f t="shared" si="7"/>
        <v>1660.8</v>
      </c>
      <c r="M97">
        <f t="shared" si="8"/>
        <v>4148</v>
      </c>
      <c r="N97">
        <f t="shared" si="9"/>
        <v>4844</v>
      </c>
      <c r="O97">
        <f t="shared" si="10"/>
        <v>187.5</v>
      </c>
      <c r="P97">
        <f t="shared" si="11"/>
        <v>2765</v>
      </c>
      <c r="Q97">
        <v>108000</v>
      </c>
      <c r="R97" s="5">
        <v>273000</v>
      </c>
    </row>
    <row r="98" spans="1:18">
      <c r="A98">
        <v>96</v>
      </c>
      <c r="B98">
        <v>33186</v>
      </c>
      <c r="C98">
        <v>27680</v>
      </c>
      <c r="D98">
        <v>4148</v>
      </c>
      <c r="E98">
        <v>4844</v>
      </c>
      <c r="F98">
        <v>375</v>
      </c>
      <c r="G98">
        <v>2765</v>
      </c>
      <c r="I98" s="5">
        <v>108000</v>
      </c>
      <c r="K98">
        <f t="shared" si="6"/>
        <v>3318.6000000000004</v>
      </c>
      <c r="L98">
        <f t="shared" si="7"/>
        <v>1660.8</v>
      </c>
      <c r="M98">
        <f t="shared" si="8"/>
        <v>4148</v>
      </c>
      <c r="N98">
        <f t="shared" si="9"/>
        <v>4844</v>
      </c>
      <c r="O98">
        <f t="shared" si="10"/>
        <v>187.5</v>
      </c>
      <c r="P98">
        <f t="shared" si="11"/>
        <v>2765</v>
      </c>
      <c r="Q98">
        <v>108000</v>
      </c>
      <c r="R98" s="5">
        <v>273000</v>
      </c>
    </row>
    <row r="99" spans="1:18">
      <c r="A99">
        <v>97</v>
      </c>
      <c r="B99">
        <v>33186</v>
      </c>
      <c r="C99">
        <v>27680</v>
      </c>
      <c r="D99">
        <v>4148</v>
      </c>
      <c r="E99">
        <v>4844</v>
      </c>
      <c r="F99">
        <v>375</v>
      </c>
      <c r="G99">
        <v>2765</v>
      </c>
      <c r="I99" s="5">
        <v>108000</v>
      </c>
      <c r="K99">
        <f t="shared" si="6"/>
        <v>3318.6000000000004</v>
      </c>
      <c r="L99">
        <f t="shared" si="7"/>
        <v>1660.8</v>
      </c>
      <c r="M99">
        <f t="shared" si="8"/>
        <v>4148</v>
      </c>
      <c r="N99">
        <f t="shared" si="9"/>
        <v>4844</v>
      </c>
      <c r="O99">
        <f t="shared" si="10"/>
        <v>187.5</v>
      </c>
      <c r="P99">
        <f t="shared" si="11"/>
        <v>2765</v>
      </c>
      <c r="Q99">
        <v>108000</v>
      </c>
      <c r="R99" s="5">
        <v>273000</v>
      </c>
    </row>
    <row r="100" spans="1:18">
      <c r="A100">
        <v>98</v>
      </c>
      <c r="B100">
        <v>33186</v>
      </c>
      <c r="C100">
        <v>27680</v>
      </c>
      <c r="D100">
        <v>4148</v>
      </c>
      <c r="E100">
        <v>4844</v>
      </c>
      <c r="F100">
        <v>375</v>
      </c>
      <c r="G100">
        <v>2765</v>
      </c>
      <c r="I100" s="5">
        <v>108000</v>
      </c>
      <c r="K100">
        <f t="shared" si="6"/>
        <v>3318.6000000000004</v>
      </c>
      <c r="L100">
        <f t="shared" si="7"/>
        <v>1660.8</v>
      </c>
      <c r="M100">
        <f t="shared" si="8"/>
        <v>4148</v>
      </c>
      <c r="N100">
        <f t="shared" si="9"/>
        <v>4844</v>
      </c>
      <c r="O100">
        <f t="shared" si="10"/>
        <v>187.5</v>
      </c>
      <c r="P100">
        <f t="shared" si="11"/>
        <v>2765</v>
      </c>
      <c r="Q100">
        <v>108000</v>
      </c>
      <c r="R100" s="5">
        <v>273000</v>
      </c>
    </row>
    <row r="101" spans="1:18">
      <c r="A101">
        <v>99</v>
      </c>
      <c r="B101">
        <v>33186</v>
      </c>
      <c r="C101">
        <v>27680</v>
      </c>
      <c r="D101">
        <v>4148</v>
      </c>
      <c r="E101">
        <v>4844</v>
      </c>
      <c r="F101">
        <v>375</v>
      </c>
      <c r="G101">
        <v>2765</v>
      </c>
      <c r="I101" s="5">
        <v>108000</v>
      </c>
      <c r="K101">
        <f t="shared" si="6"/>
        <v>3318.6000000000004</v>
      </c>
      <c r="L101">
        <f t="shared" si="7"/>
        <v>1660.8</v>
      </c>
      <c r="M101">
        <f t="shared" si="8"/>
        <v>4148</v>
      </c>
      <c r="N101">
        <f t="shared" si="9"/>
        <v>4844</v>
      </c>
      <c r="O101">
        <f t="shared" si="10"/>
        <v>187.5</v>
      </c>
      <c r="P101">
        <f t="shared" si="11"/>
        <v>2765</v>
      </c>
      <c r="Q101">
        <v>108000</v>
      </c>
      <c r="R101" s="5">
        <v>273000</v>
      </c>
    </row>
    <row r="102" spans="1:18">
      <c r="A102">
        <v>100</v>
      </c>
      <c r="B102">
        <v>33186</v>
      </c>
      <c r="C102">
        <v>27680</v>
      </c>
      <c r="D102">
        <v>4148</v>
      </c>
      <c r="E102">
        <v>4844</v>
      </c>
      <c r="F102">
        <v>375</v>
      </c>
      <c r="G102">
        <v>2765</v>
      </c>
      <c r="I102" s="5">
        <v>108000</v>
      </c>
      <c r="K102">
        <f t="shared" si="6"/>
        <v>3318.6000000000004</v>
      </c>
      <c r="L102">
        <f t="shared" si="7"/>
        <v>1660.8</v>
      </c>
      <c r="M102">
        <f t="shared" si="8"/>
        <v>4148</v>
      </c>
      <c r="N102">
        <f t="shared" si="9"/>
        <v>4844</v>
      </c>
      <c r="O102">
        <f t="shared" si="10"/>
        <v>187.5</v>
      </c>
      <c r="P102">
        <f t="shared" si="11"/>
        <v>2765</v>
      </c>
      <c r="Q102">
        <v>108000</v>
      </c>
      <c r="R102" s="5">
        <v>273000</v>
      </c>
    </row>
    <row r="103" spans="1:18">
      <c r="A103">
        <v>101</v>
      </c>
      <c r="B103">
        <v>33186</v>
      </c>
      <c r="C103">
        <v>27680</v>
      </c>
      <c r="D103">
        <v>4148</v>
      </c>
      <c r="E103">
        <v>4844</v>
      </c>
      <c r="F103">
        <v>375</v>
      </c>
      <c r="G103">
        <v>2765</v>
      </c>
      <c r="I103" s="5">
        <v>108000</v>
      </c>
      <c r="K103">
        <f t="shared" si="6"/>
        <v>3318.6000000000004</v>
      </c>
      <c r="L103">
        <f t="shared" si="7"/>
        <v>1660.8</v>
      </c>
      <c r="M103">
        <f t="shared" si="8"/>
        <v>4148</v>
      </c>
      <c r="N103">
        <f t="shared" si="9"/>
        <v>4844</v>
      </c>
      <c r="O103">
        <f t="shared" si="10"/>
        <v>187.5</v>
      </c>
      <c r="P103">
        <f t="shared" si="11"/>
        <v>2765</v>
      </c>
      <c r="Q103">
        <v>108000</v>
      </c>
      <c r="R103" s="5">
        <v>273000</v>
      </c>
    </row>
    <row r="104" spans="1:18">
      <c r="A104">
        <v>102</v>
      </c>
      <c r="B104">
        <v>33186</v>
      </c>
      <c r="C104">
        <v>27680</v>
      </c>
      <c r="D104">
        <v>4148</v>
      </c>
      <c r="E104">
        <v>4844</v>
      </c>
      <c r="F104">
        <v>375</v>
      </c>
      <c r="G104">
        <v>2765</v>
      </c>
      <c r="I104" s="5">
        <v>108000</v>
      </c>
      <c r="K104">
        <f t="shared" si="6"/>
        <v>3318.6000000000004</v>
      </c>
      <c r="L104">
        <f t="shared" si="7"/>
        <v>1660.8</v>
      </c>
      <c r="M104">
        <f t="shared" si="8"/>
        <v>4148</v>
      </c>
      <c r="N104">
        <f t="shared" si="9"/>
        <v>4844</v>
      </c>
      <c r="O104">
        <f t="shared" si="10"/>
        <v>187.5</v>
      </c>
      <c r="P104">
        <f t="shared" si="11"/>
        <v>2765</v>
      </c>
      <c r="Q104">
        <v>108000</v>
      </c>
      <c r="R104" s="5">
        <v>273000</v>
      </c>
    </row>
    <row r="105" spans="1:18">
      <c r="A105">
        <v>103</v>
      </c>
      <c r="B105">
        <v>33186</v>
      </c>
      <c r="C105">
        <v>27680</v>
      </c>
      <c r="D105">
        <v>4148</v>
      </c>
      <c r="E105">
        <v>4844</v>
      </c>
      <c r="F105">
        <v>375</v>
      </c>
      <c r="G105">
        <v>2765</v>
      </c>
      <c r="I105" s="5">
        <v>108000</v>
      </c>
      <c r="K105">
        <f t="shared" si="6"/>
        <v>3318.6000000000004</v>
      </c>
      <c r="L105">
        <f t="shared" si="7"/>
        <v>1660.8</v>
      </c>
      <c r="M105">
        <f t="shared" si="8"/>
        <v>4148</v>
      </c>
      <c r="N105">
        <f t="shared" si="9"/>
        <v>4844</v>
      </c>
      <c r="O105">
        <f t="shared" si="10"/>
        <v>187.5</v>
      </c>
      <c r="P105">
        <f t="shared" si="11"/>
        <v>2765</v>
      </c>
      <c r="Q105">
        <v>108000</v>
      </c>
      <c r="R105" s="5">
        <v>273000</v>
      </c>
    </row>
    <row r="106" spans="1:18">
      <c r="A106">
        <v>104</v>
      </c>
      <c r="B106">
        <v>33186</v>
      </c>
      <c r="C106">
        <v>27680</v>
      </c>
      <c r="D106">
        <v>4148</v>
      </c>
      <c r="E106">
        <v>4844</v>
      </c>
      <c r="F106">
        <v>375</v>
      </c>
      <c r="G106">
        <v>2765</v>
      </c>
      <c r="I106" s="5">
        <v>108000</v>
      </c>
      <c r="K106">
        <f t="shared" si="6"/>
        <v>3318.6000000000004</v>
      </c>
      <c r="L106">
        <f t="shared" si="7"/>
        <v>1660.8</v>
      </c>
      <c r="M106">
        <f t="shared" si="8"/>
        <v>4148</v>
      </c>
      <c r="N106">
        <f t="shared" si="9"/>
        <v>4844</v>
      </c>
      <c r="O106">
        <f t="shared" si="10"/>
        <v>187.5</v>
      </c>
      <c r="P106">
        <f t="shared" si="11"/>
        <v>2765</v>
      </c>
      <c r="Q106">
        <v>108000</v>
      </c>
      <c r="R106" s="5">
        <v>273000</v>
      </c>
    </row>
    <row r="107" spans="1:18">
      <c r="A107">
        <v>105</v>
      </c>
      <c r="B107">
        <v>33186</v>
      </c>
      <c r="C107">
        <v>27680</v>
      </c>
      <c r="D107">
        <v>4148</v>
      </c>
      <c r="E107">
        <v>4844</v>
      </c>
      <c r="F107">
        <v>375</v>
      </c>
      <c r="G107">
        <v>2765</v>
      </c>
      <c r="I107" s="5">
        <v>108000</v>
      </c>
      <c r="K107">
        <f t="shared" si="6"/>
        <v>3318.6000000000004</v>
      </c>
      <c r="L107">
        <f t="shared" si="7"/>
        <v>1660.8</v>
      </c>
      <c r="M107">
        <f t="shared" si="8"/>
        <v>4148</v>
      </c>
      <c r="N107">
        <f t="shared" si="9"/>
        <v>4844</v>
      </c>
      <c r="O107">
        <f t="shared" si="10"/>
        <v>187.5</v>
      </c>
      <c r="P107">
        <f t="shared" si="11"/>
        <v>2765</v>
      </c>
      <c r="Q107">
        <v>108000</v>
      </c>
      <c r="R107" s="5">
        <v>273000</v>
      </c>
    </row>
    <row r="108" spans="1:18">
      <c r="A108">
        <v>106</v>
      </c>
      <c r="B108">
        <v>33186</v>
      </c>
      <c r="C108">
        <v>27680</v>
      </c>
      <c r="D108">
        <v>4148</v>
      </c>
      <c r="E108">
        <v>4844</v>
      </c>
      <c r="F108">
        <v>375</v>
      </c>
      <c r="G108">
        <v>2765</v>
      </c>
      <c r="I108" s="5">
        <v>108000</v>
      </c>
      <c r="K108">
        <f t="shared" si="6"/>
        <v>3318.6000000000004</v>
      </c>
      <c r="L108">
        <f t="shared" si="7"/>
        <v>1660.8</v>
      </c>
      <c r="M108">
        <f t="shared" si="8"/>
        <v>4148</v>
      </c>
      <c r="N108">
        <f t="shared" si="9"/>
        <v>4844</v>
      </c>
      <c r="O108">
        <f t="shared" si="10"/>
        <v>187.5</v>
      </c>
      <c r="P108">
        <f t="shared" si="11"/>
        <v>2765</v>
      </c>
      <c r="Q108">
        <v>108000</v>
      </c>
      <c r="R108" s="5">
        <v>273000</v>
      </c>
    </row>
    <row r="109" spans="1:18">
      <c r="A109">
        <v>107</v>
      </c>
      <c r="B109">
        <v>33186</v>
      </c>
      <c r="C109">
        <v>27680</v>
      </c>
      <c r="D109">
        <v>4148</v>
      </c>
      <c r="E109">
        <v>4844</v>
      </c>
      <c r="F109">
        <v>375</v>
      </c>
      <c r="G109">
        <v>2765</v>
      </c>
      <c r="I109" s="5">
        <v>108000</v>
      </c>
      <c r="K109">
        <f t="shared" si="6"/>
        <v>3318.6000000000004</v>
      </c>
      <c r="L109">
        <f t="shared" si="7"/>
        <v>1660.8</v>
      </c>
      <c r="M109">
        <f t="shared" si="8"/>
        <v>4148</v>
      </c>
      <c r="N109">
        <f t="shared" si="9"/>
        <v>4844</v>
      </c>
      <c r="O109">
        <f t="shared" si="10"/>
        <v>187.5</v>
      </c>
      <c r="P109">
        <f t="shared" si="11"/>
        <v>2765</v>
      </c>
      <c r="Q109">
        <v>108000</v>
      </c>
      <c r="R109" s="5">
        <v>273000</v>
      </c>
    </row>
    <row r="110" spans="1:18">
      <c r="A110">
        <v>108</v>
      </c>
      <c r="B110">
        <v>33186</v>
      </c>
      <c r="C110">
        <v>27680</v>
      </c>
      <c r="D110">
        <v>4148</v>
      </c>
      <c r="E110">
        <v>4844</v>
      </c>
      <c r="F110">
        <v>375</v>
      </c>
      <c r="G110">
        <v>2765</v>
      </c>
      <c r="I110" s="5">
        <v>108000</v>
      </c>
      <c r="K110">
        <f t="shared" si="6"/>
        <v>3318.6000000000004</v>
      </c>
      <c r="L110">
        <f t="shared" si="7"/>
        <v>1660.8</v>
      </c>
      <c r="M110">
        <f t="shared" si="8"/>
        <v>4148</v>
      </c>
      <c r="N110">
        <f t="shared" si="9"/>
        <v>4844</v>
      </c>
      <c r="O110">
        <f t="shared" si="10"/>
        <v>187.5</v>
      </c>
      <c r="P110">
        <f t="shared" si="11"/>
        <v>2765</v>
      </c>
      <c r="Q110">
        <v>108000</v>
      </c>
      <c r="R110" s="5">
        <v>273000</v>
      </c>
    </row>
    <row r="111" spans="1:18">
      <c r="A111">
        <v>109</v>
      </c>
      <c r="B111">
        <v>33186</v>
      </c>
      <c r="C111">
        <v>27680</v>
      </c>
      <c r="D111">
        <v>4148</v>
      </c>
      <c r="E111">
        <v>4844</v>
      </c>
      <c r="F111">
        <v>375</v>
      </c>
      <c r="G111">
        <v>2765</v>
      </c>
      <c r="I111" s="5">
        <v>108000</v>
      </c>
      <c r="K111">
        <f t="shared" si="6"/>
        <v>3318.6000000000004</v>
      </c>
      <c r="L111">
        <f t="shared" si="7"/>
        <v>1660.8</v>
      </c>
      <c r="M111">
        <f t="shared" si="8"/>
        <v>4148</v>
      </c>
      <c r="N111">
        <f t="shared" si="9"/>
        <v>4844</v>
      </c>
      <c r="O111">
        <f t="shared" si="10"/>
        <v>187.5</v>
      </c>
      <c r="P111">
        <f t="shared" si="11"/>
        <v>2765</v>
      </c>
      <c r="Q111">
        <v>108000</v>
      </c>
      <c r="R111" s="5">
        <v>273000</v>
      </c>
    </row>
    <row r="112" spans="1:18">
      <c r="A112">
        <v>110</v>
      </c>
      <c r="B112">
        <v>33186</v>
      </c>
      <c r="C112">
        <v>27680</v>
      </c>
      <c r="D112">
        <v>4148</v>
      </c>
      <c r="E112">
        <v>4844</v>
      </c>
      <c r="F112">
        <v>375</v>
      </c>
      <c r="G112">
        <v>2765</v>
      </c>
      <c r="I112" s="5">
        <v>108000</v>
      </c>
      <c r="K112">
        <f t="shared" si="6"/>
        <v>3318.6000000000004</v>
      </c>
      <c r="L112">
        <f t="shared" si="7"/>
        <v>1660.8</v>
      </c>
      <c r="M112">
        <f t="shared" si="8"/>
        <v>4148</v>
      </c>
      <c r="N112">
        <f t="shared" si="9"/>
        <v>4844</v>
      </c>
      <c r="O112">
        <f t="shared" si="10"/>
        <v>187.5</v>
      </c>
      <c r="P112">
        <f t="shared" si="11"/>
        <v>2765</v>
      </c>
      <c r="Q112">
        <v>108000</v>
      </c>
      <c r="R112" s="5">
        <v>273000</v>
      </c>
    </row>
    <row r="113" spans="1:18">
      <c r="A113">
        <v>111</v>
      </c>
      <c r="B113">
        <v>33186</v>
      </c>
      <c r="C113">
        <v>27680</v>
      </c>
      <c r="D113">
        <v>4148</v>
      </c>
      <c r="E113">
        <v>4844</v>
      </c>
      <c r="F113">
        <v>375</v>
      </c>
      <c r="G113">
        <v>2765</v>
      </c>
      <c r="I113" s="5">
        <v>108000</v>
      </c>
      <c r="K113">
        <f t="shared" si="6"/>
        <v>3318.6000000000004</v>
      </c>
      <c r="L113">
        <f t="shared" si="7"/>
        <v>1660.8</v>
      </c>
      <c r="M113">
        <f t="shared" si="8"/>
        <v>4148</v>
      </c>
      <c r="N113">
        <f t="shared" si="9"/>
        <v>4844</v>
      </c>
      <c r="O113">
        <f t="shared" si="10"/>
        <v>187.5</v>
      </c>
      <c r="P113">
        <f t="shared" si="11"/>
        <v>2765</v>
      </c>
      <c r="Q113">
        <v>108000</v>
      </c>
      <c r="R113" s="5">
        <v>273000</v>
      </c>
    </row>
    <row r="114" spans="1:18">
      <c r="A114">
        <v>112</v>
      </c>
      <c r="B114">
        <v>33186</v>
      </c>
      <c r="C114">
        <v>27680</v>
      </c>
      <c r="D114">
        <v>4148</v>
      </c>
      <c r="E114">
        <v>4844</v>
      </c>
      <c r="F114">
        <v>375</v>
      </c>
      <c r="G114">
        <v>2765</v>
      </c>
      <c r="I114" s="5">
        <v>108000</v>
      </c>
      <c r="K114">
        <f t="shared" si="6"/>
        <v>3318.6000000000004</v>
      </c>
      <c r="L114">
        <f t="shared" si="7"/>
        <v>1660.8</v>
      </c>
      <c r="M114">
        <f t="shared" si="8"/>
        <v>4148</v>
      </c>
      <c r="N114">
        <f t="shared" si="9"/>
        <v>4844</v>
      </c>
      <c r="O114">
        <f t="shared" si="10"/>
        <v>187.5</v>
      </c>
      <c r="P114">
        <f t="shared" si="11"/>
        <v>2765</v>
      </c>
      <c r="Q114">
        <v>108000</v>
      </c>
      <c r="R114" s="5">
        <v>273000</v>
      </c>
    </row>
    <row r="115" spans="1:18">
      <c r="A115">
        <v>113</v>
      </c>
      <c r="B115">
        <v>33186</v>
      </c>
      <c r="C115">
        <v>27680</v>
      </c>
      <c r="D115">
        <v>4148</v>
      </c>
      <c r="E115">
        <v>4844</v>
      </c>
      <c r="F115">
        <v>375</v>
      </c>
      <c r="G115">
        <v>2765</v>
      </c>
      <c r="I115" s="5">
        <v>108000</v>
      </c>
      <c r="K115">
        <f t="shared" si="6"/>
        <v>3318.6000000000004</v>
      </c>
      <c r="L115">
        <f t="shared" si="7"/>
        <v>1660.8</v>
      </c>
      <c r="M115">
        <f t="shared" si="8"/>
        <v>4148</v>
      </c>
      <c r="N115">
        <f t="shared" si="9"/>
        <v>4844</v>
      </c>
      <c r="O115">
        <f t="shared" si="10"/>
        <v>187.5</v>
      </c>
      <c r="P115">
        <f t="shared" si="11"/>
        <v>2765</v>
      </c>
      <c r="Q115">
        <v>108000</v>
      </c>
      <c r="R115" s="5">
        <v>273000</v>
      </c>
    </row>
    <row r="116" spans="1:18">
      <c r="A116">
        <v>114</v>
      </c>
      <c r="B116">
        <v>33186</v>
      </c>
      <c r="C116">
        <v>27680</v>
      </c>
      <c r="D116">
        <v>4148</v>
      </c>
      <c r="E116">
        <v>4844</v>
      </c>
      <c r="F116">
        <v>375</v>
      </c>
      <c r="G116">
        <v>2765</v>
      </c>
      <c r="I116" s="5">
        <v>108000</v>
      </c>
      <c r="K116">
        <f t="shared" si="6"/>
        <v>3318.6000000000004</v>
      </c>
      <c r="L116">
        <f t="shared" si="7"/>
        <v>1660.8</v>
      </c>
      <c r="M116">
        <f t="shared" si="8"/>
        <v>4148</v>
      </c>
      <c r="N116">
        <f t="shared" si="9"/>
        <v>4844</v>
      </c>
      <c r="O116">
        <f t="shared" si="10"/>
        <v>187.5</v>
      </c>
      <c r="P116">
        <f t="shared" si="11"/>
        <v>2765</v>
      </c>
      <c r="Q116">
        <v>108000</v>
      </c>
      <c r="R116" s="5">
        <v>273000</v>
      </c>
    </row>
    <row r="117" spans="1:18">
      <c r="A117">
        <v>115</v>
      </c>
      <c r="B117">
        <v>33186</v>
      </c>
      <c r="C117">
        <v>27680</v>
      </c>
      <c r="D117">
        <v>4148</v>
      </c>
      <c r="E117">
        <v>4844</v>
      </c>
      <c r="F117">
        <v>375</v>
      </c>
      <c r="G117">
        <v>2765</v>
      </c>
      <c r="I117" s="5">
        <v>108000</v>
      </c>
      <c r="K117">
        <f t="shared" si="6"/>
        <v>3318.6000000000004</v>
      </c>
      <c r="L117">
        <f t="shared" si="7"/>
        <v>1660.8</v>
      </c>
      <c r="M117">
        <f t="shared" si="8"/>
        <v>4148</v>
      </c>
      <c r="N117">
        <f t="shared" si="9"/>
        <v>4844</v>
      </c>
      <c r="O117">
        <f t="shared" si="10"/>
        <v>187.5</v>
      </c>
      <c r="P117">
        <f t="shared" si="11"/>
        <v>2765</v>
      </c>
      <c r="Q117">
        <v>108000</v>
      </c>
      <c r="R117" s="5">
        <v>273000</v>
      </c>
    </row>
    <row r="118" spans="1:18">
      <c r="A118">
        <v>116</v>
      </c>
      <c r="B118">
        <v>33186</v>
      </c>
      <c r="C118">
        <v>27680</v>
      </c>
      <c r="D118">
        <v>4148</v>
      </c>
      <c r="E118">
        <v>4844</v>
      </c>
      <c r="F118">
        <v>375</v>
      </c>
      <c r="G118">
        <v>2765</v>
      </c>
      <c r="I118" s="5">
        <v>108000</v>
      </c>
      <c r="K118">
        <f t="shared" si="6"/>
        <v>3318.6000000000004</v>
      </c>
      <c r="L118">
        <f t="shared" si="7"/>
        <v>1660.8</v>
      </c>
      <c r="M118">
        <f t="shared" si="8"/>
        <v>4148</v>
      </c>
      <c r="N118">
        <f t="shared" si="9"/>
        <v>4844</v>
      </c>
      <c r="O118">
        <f t="shared" si="10"/>
        <v>187.5</v>
      </c>
      <c r="P118">
        <f t="shared" si="11"/>
        <v>2765</v>
      </c>
      <c r="Q118">
        <v>108000</v>
      </c>
      <c r="R118" s="5">
        <v>273000</v>
      </c>
    </row>
    <row r="119" spans="1:18">
      <c r="A119">
        <v>117</v>
      </c>
      <c r="B119">
        <v>33186</v>
      </c>
      <c r="C119">
        <v>27680</v>
      </c>
      <c r="D119">
        <v>4148</v>
      </c>
      <c r="E119">
        <v>4844</v>
      </c>
      <c r="F119">
        <v>375</v>
      </c>
      <c r="G119">
        <v>2765</v>
      </c>
      <c r="I119" s="5">
        <v>108000</v>
      </c>
      <c r="K119">
        <f t="shared" si="6"/>
        <v>3318.6000000000004</v>
      </c>
      <c r="L119">
        <f t="shared" si="7"/>
        <v>1660.8</v>
      </c>
      <c r="M119">
        <f t="shared" si="8"/>
        <v>4148</v>
      </c>
      <c r="N119">
        <f t="shared" si="9"/>
        <v>4844</v>
      </c>
      <c r="O119">
        <f t="shared" si="10"/>
        <v>187.5</v>
      </c>
      <c r="P119">
        <f t="shared" si="11"/>
        <v>2765</v>
      </c>
      <c r="Q119">
        <v>108000</v>
      </c>
      <c r="R119" s="5">
        <v>273000</v>
      </c>
    </row>
    <row r="120" spans="1:18">
      <c r="A120">
        <v>118</v>
      </c>
      <c r="B120">
        <v>33186</v>
      </c>
      <c r="C120">
        <v>27680</v>
      </c>
      <c r="D120">
        <v>4148</v>
      </c>
      <c r="E120">
        <v>4844</v>
      </c>
      <c r="F120">
        <v>375</v>
      </c>
      <c r="G120">
        <v>2765</v>
      </c>
      <c r="I120" s="5">
        <v>108000</v>
      </c>
      <c r="K120">
        <f t="shared" si="6"/>
        <v>3318.6000000000004</v>
      </c>
      <c r="L120">
        <f t="shared" si="7"/>
        <v>1660.8</v>
      </c>
      <c r="M120">
        <f t="shared" si="8"/>
        <v>4148</v>
      </c>
      <c r="N120">
        <f t="shared" si="9"/>
        <v>4844</v>
      </c>
      <c r="O120">
        <f t="shared" si="10"/>
        <v>187.5</v>
      </c>
      <c r="P120">
        <f t="shared" si="11"/>
        <v>2765</v>
      </c>
      <c r="Q120">
        <v>108000</v>
      </c>
      <c r="R120" s="5">
        <v>273000</v>
      </c>
    </row>
    <row r="121" spans="1:18">
      <c r="A121">
        <v>119</v>
      </c>
      <c r="B121">
        <v>33186</v>
      </c>
      <c r="C121">
        <v>27680</v>
      </c>
      <c r="D121">
        <v>4148</v>
      </c>
      <c r="E121">
        <v>4844</v>
      </c>
      <c r="F121">
        <v>375</v>
      </c>
      <c r="G121">
        <v>2765</v>
      </c>
      <c r="I121" s="5">
        <v>108000</v>
      </c>
      <c r="K121">
        <f t="shared" si="6"/>
        <v>3318.6000000000004</v>
      </c>
      <c r="L121">
        <f t="shared" si="7"/>
        <v>1660.8</v>
      </c>
      <c r="M121">
        <f t="shared" si="8"/>
        <v>4148</v>
      </c>
      <c r="N121">
        <f t="shared" si="9"/>
        <v>4844</v>
      </c>
      <c r="O121">
        <f t="shared" si="10"/>
        <v>187.5</v>
      </c>
      <c r="P121">
        <f t="shared" si="11"/>
        <v>2765</v>
      </c>
      <c r="Q121">
        <v>108000</v>
      </c>
      <c r="R121" s="5">
        <v>273000</v>
      </c>
    </row>
    <row r="122" spans="1:18">
      <c r="A122">
        <v>120</v>
      </c>
      <c r="B122">
        <v>33186</v>
      </c>
      <c r="C122">
        <v>27680</v>
      </c>
      <c r="D122">
        <v>4148</v>
      </c>
      <c r="E122">
        <v>4844</v>
      </c>
      <c r="F122">
        <v>375</v>
      </c>
      <c r="G122">
        <v>2765</v>
      </c>
      <c r="I122" s="5">
        <v>108000</v>
      </c>
      <c r="K122">
        <f t="shared" si="6"/>
        <v>3318.6000000000004</v>
      </c>
      <c r="L122">
        <f t="shared" si="7"/>
        <v>1660.8</v>
      </c>
      <c r="M122">
        <f t="shared" si="8"/>
        <v>4148</v>
      </c>
      <c r="N122">
        <f t="shared" si="9"/>
        <v>4844</v>
      </c>
      <c r="O122">
        <f t="shared" si="10"/>
        <v>187.5</v>
      </c>
      <c r="P122">
        <f t="shared" si="11"/>
        <v>2765</v>
      </c>
      <c r="Q122">
        <v>108000</v>
      </c>
      <c r="R122" s="5">
        <v>273000</v>
      </c>
    </row>
    <row r="123" spans="1:18">
      <c r="A123">
        <v>121</v>
      </c>
    </row>
    <row r="124" spans="1:18">
      <c r="A124">
        <v>122</v>
      </c>
    </row>
    <row r="125" spans="1:18">
      <c r="A125">
        <v>123</v>
      </c>
    </row>
    <row r="126" spans="1:18">
      <c r="A126">
        <v>124</v>
      </c>
    </row>
    <row r="127" spans="1:18">
      <c r="A127">
        <v>125</v>
      </c>
    </row>
    <row r="128" spans="1:18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</sheetData>
  <mergeCells count="2">
    <mergeCell ref="A1:G1"/>
    <mergeCell ref="K1:P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D31" sqref="D31:D35"/>
    </sheetView>
  </sheetViews>
  <sheetFormatPr defaultRowHeight="13.5"/>
  <cols>
    <col min="1" max="1" width="5.25" bestFit="1" customWidth="1"/>
  </cols>
  <sheetData>
    <row r="1" spans="1:5">
      <c r="A1" t="s">
        <v>3</v>
      </c>
      <c r="B1" s="24" t="s">
        <v>130</v>
      </c>
      <c r="C1" s="24" t="s">
        <v>131</v>
      </c>
      <c r="D1" s="24" t="s">
        <v>132</v>
      </c>
      <c r="E1" s="24" t="s">
        <v>133</v>
      </c>
    </row>
    <row r="2" spans="1:5">
      <c r="A2">
        <v>1</v>
      </c>
      <c r="B2">
        <v>10</v>
      </c>
      <c r="C2">
        <v>5</v>
      </c>
      <c r="D2">
        <v>3</v>
      </c>
      <c r="E2">
        <v>1</v>
      </c>
    </row>
    <row r="3" spans="1:5">
      <c r="A3">
        <v>2</v>
      </c>
      <c r="B3">
        <v>12</v>
      </c>
      <c r="C3">
        <v>7</v>
      </c>
      <c r="D3">
        <v>5</v>
      </c>
      <c r="E3">
        <v>2</v>
      </c>
    </row>
    <row r="4" spans="1:5">
      <c r="A4">
        <v>3</v>
      </c>
      <c r="B4">
        <v>15</v>
      </c>
      <c r="C4">
        <v>10</v>
      </c>
      <c r="D4">
        <v>8</v>
      </c>
      <c r="E4">
        <v>3</v>
      </c>
    </row>
    <row r="5" spans="1:5">
      <c r="A5">
        <v>4</v>
      </c>
      <c r="B5">
        <v>19</v>
      </c>
      <c r="C5">
        <v>14</v>
      </c>
      <c r="D5">
        <v>12</v>
      </c>
      <c r="E5">
        <v>4</v>
      </c>
    </row>
    <row r="6" spans="1:5">
      <c r="A6">
        <v>5</v>
      </c>
      <c r="B6">
        <v>25</v>
      </c>
      <c r="C6">
        <v>19</v>
      </c>
      <c r="D6">
        <v>17</v>
      </c>
      <c r="E6">
        <v>5</v>
      </c>
    </row>
    <row r="7" spans="1:5">
      <c r="A7">
        <v>6</v>
      </c>
      <c r="B7">
        <v>32</v>
      </c>
      <c r="C7">
        <v>25</v>
      </c>
      <c r="D7">
        <v>23</v>
      </c>
      <c r="E7">
        <v>6</v>
      </c>
    </row>
    <row r="8" spans="1:5">
      <c r="A8">
        <v>7</v>
      </c>
      <c r="B8">
        <v>40</v>
      </c>
      <c r="C8">
        <v>32</v>
      </c>
      <c r="D8">
        <v>30</v>
      </c>
      <c r="E8">
        <v>7</v>
      </c>
    </row>
    <row r="9" spans="1:5">
      <c r="A9">
        <v>8</v>
      </c>
      <c r="B9">
        <v>50</v>
      </c>
      <c r="C9">
        <v>41</v>
      </c>
      <c r="D9">
        <v>38</v>
      </c>
      <c r="E9">
        <v>8</v>
      </c>
    </row>
    <row r="10" spans="1:5">
      <c r="A10">
        <v>9</v>
      </c>
      <c r="B10">
        <v>61</v>
      </c>
      <c r="C10">
        <v>51</v>
      </c>
      <c r="D10">
        <v>47</v>
      </c>
      <c r="E10">
        <v>9</v>
      </c>
    </row>
    <row r="11" spans="1:5">
      <c r="A11">
        <v>10</v>
      </c>
      <c r="B11">
        <v>74</v>
      </c>
      <c r="C11">
        <v>62</v>
      </c>
      <c r="D11">
        <v>57</v>
      </c>
      <c r="E11">
        <v>10</v>
      </c>
    </row>
    <row r="12" spans="1:5">
      <c r="A12">
        <v>11</v>
      </c>
      <c r="B12">
        <v>89</v>
      </c>
      <c r="C12">
        <v>75</v>
      </c>
      <c r="D12">
        <v>68</v>
      </c>
      <c r="E12">
        <v>11</v>
      </c>
    </row>
    <row r="13" spans="1:5">
      <c r="A13">
        <v>12</v>
      </c>
      <c r="B13">
        <v>106</v>
      </c>
      <c r="C13">
        <v>89</v>
      </c>
      <c r="D13">
        <v>80</v>
      </c>
      <c r="E13">
        <v>12</v>
      </c>
    </row>
    <row r="14" spans="1:5">
      <c r="A14">
        <v>13</v>
      </c>
      <c r="B14">
        <v>124</v>
      </c>
      <c r="C14">
        <v>105</v>
      </c>
      <c r="D14">
        <v>93</v>
      </c>
      <c r="E14">
        <v>13</v>
      </c>
    </row>
    <row r="15" spans="1:5">
      <c r="A15">
        <v>14</v>
      </c>
      <c r="B15">
        <v>144</v>
      </c>
      <c r="C15">
        <v>122</v>
      </c>
      <c r="D15">
        <v>108</v>
      </c>
      <c r="E15">
        <v>14</v>
      </c>
    </row>
    <row r="16" spans="1:5">
      <c r="A16">
        <v>15</v>
      </c>
      <c r="B16">
        <v>166</v>
      </c>
      <c r="C16">
        <v>141</v>
      </c>
      <c r="D16">
        <v>124</v>
      </c>
      <c r="E16">
        <v>15</v>
      </c>
    </row>
    <row r="17" spans="1:5">
      <c r="A17">
        <v>16</v>
      </c>
      <c r="B17">
        <v>191</v>
      </c>
      <c r="C17">
        <v>161</v>
      </c>
      <c r="D17">
        <v>141</v>
      </c>
      <c r="E17">
        <v>16</v>
      </c>
    </row>
    <row r="18" spans="1:5">
      <c r="A18">
        <v>17</v>
      </c>
      <c r="B18">
        <v>218</v>
      </c>
      <c r="C18">
        <v>183</v>
      </c>
      <c r="D18">
        <v>159</v>
      </c>
      <c r="E18">
        <v>17</v>
      </c>
    </row>
    <row r="19" spans="1:5">
      <c r="A19">
        <v>18</v>
      </c>
      <c r="B19">
        <v>247</v>
      </c>
      <c r="C19">
        <v>207</v>
      </c>
      <c r="D19">
        <v>178</v>
      </c>
      <c r="E19">
        <v>18</v>
      </c>
    </row>
    <row r="20" spans="1:5">
      <c r="A20">
        <v>19</v>
      </c>
      <c r="B20">
        <v>279</v>
      </c>
      <c r="C20">
        <v>232</v>
      </c>
      <c r="D20">
        <v>198</v>
      </c>
      <c r="E20">
        <v>19</v>
      </c>
    </row>
    <row r="21" spans="1:5">
      <c r="A21">
        <v>20</v>
      </c>
      <c r="B21">
        <v>313</v>
      </c>
      <c r="C21">
        <v>259</v>
      </c>
      <c r="D21">
        <v>220</v>
      </c>
      <c r="E21">
        <v>21</v>
      </c>
    </row>
    <row r="22" spans="1:5">
      <c r="A22">
        <v>21</v>
      </c>
      <c r="B22">
        <v>350</v>
      </c>
      <c r="C22">
        <v>288</v>
      </c>
      <c r="D22">
        <v>243</v>
      </c>
      <c r="E22">
        <v>22</v>
      </c>
    </row>
    <row r="23" spans="1:5">
      <c r="A23">
        <v>22</v>
      </c>
      <c r="B23">
        <v>390</v>
      </c>
      <c r="C23">
        <v>319</v>
      </c>
      <c r="D23">
        <v>267</v>
      </c>
      <c r="E23">
        <v>23</v>
      </c>
    </row>
    <row r="24" spans="1:5">
      <c r="A24">
        <v>23</v>
      </c>
      <c r="B24">
        <v>433</v>
      </c>
      <c r="C24">
        <v>352</v>
      </c>
      <c r="D24">
        <v>292</v>
      </c>
      <c r="E24">
        <v>24</v>
      </c>
    </row>
    <row r="25" spans="1:5">
      <c r="A25">
        <v>24</v>
      </c>
      <c r="B25">
        <v>479</v>
      </c>
      <c r="C25">
        <v>387</v>
      </c>
      <c r="D25">
        <v>319</v>
      </c>
      <c r="E25">
        <v>25</v>
      </c>
    </row>
    <row r="26" spans="1:5">
      <c r="A26">
        <v>25</v>
      </c>
      <c r="B26">
        <v>529</v>
      </c>
      <c r="C26">
        <v>424</v>
      </c>
      <c r="D26">
        <v>347</v>
      </c>
      <c r="E26">
        <v>26</v>
      </c>
    </row>
    <row r="27" spans="1:5">
      <c r="A27">
        <v>26</v>
      </c>
      <c r="B27">
        <v>582</v>
      </c>
      <c r="C27">
        <v>463</v>
      </c>
      <c r="D27">
        <v>376</v>
      </c>
      <c r="E27">
        <v>27</v>
      </c>
    </row>
    <row r="28" spans="1:5">
      <c r="A28">
        <v>27</v>
      </c>
      <c r="B28">
        <v>639</v>
      </c>
      <c r="C28">
        <v>504</v>
      </c>
      <c r="D28">
        <v>407</v>
      </c>
      <c r="E28">
        <v>28</v>
      </c>
    </row>
    <row r="29" spans="1:5">
      <c r="A29">
        <v>28</v>
      </c>
      <c r="B29">
        <v>700</v>
      </c>
      <c r="C29">
        <v>547</v>
      </c>
      <c r="D29">
        <v>439</v>
      </c>
      <c r="E29">
        <v>29</v>
      </c>
    </row>
    <row r="30" spans="1:5">
      <c r="A30">
        <v>29</v>
      </c>
      <c r="B30">
        <v>765</v>
      </c>
      <c r="C30">
        <v>593</v>
      </c>
      <c r="D30">
        <v>472</v>
      </c>
      <c r="E30">
        <v>30</v>
      </c>
    </row>
    <row r="31" spans="1:5">
      <c r="A31">
        <v>30</v>
      </c>
      <c r="B31">
        <v>834</v>
      </c>
      <c r="C31">
        <v>641</v>
      </c>
      <c r="D31">
        <v>507</v>
      </c>
      <c r="E31">
        <v>31</v>
      </c>
    </row>
    <row r="32" spans="1:5">
      <c r="A32">
        <v>31</v>
      </c>
      <c r="B32">
        <v>908</v>
      </c>
      <c r="C32">
        <v>692</v>
      </c>
      <c r="D32">
        <v>543</v>
      </c>
      <c r="E32">
        <v>32</v>
      </c>
    </row>
    <row r="33" spans="1:5">
      <c r="A33">
        <v>32</v>
      </c>
      <c r="B33">
        <v>987</v>
      </c>
      <c r="C33">
        <v>745</v>
      </c>
      <c r="D33">
        <v>580</v>
      </c>
      <c r="E33">
        <v>33</v>
      </c>
    </row>
    <row r="34" spans="1:5">
      <c r="A34">
        <v>33</v>
      </c>
      <c r="B34">
        <v>1071</v>
      </c>
      <c r="C34">
        <v>801</v>
      </c>
      <c r="D34">
        <v>619</v>
      </c>
      <c r="E34">
        <v>34</v>
      </c>
    </row>
    <row r="35" spans="1:5">
      <c r="A35">
        <v>34</v>
      </c>
      <c r="B35">
        <v>1160</v>
      </c>
      <c r="C35">
        <v>860</v>
      </c>
      <c r="D35">
        <v>659</v>
      </c>
      <c r="E35">
        <v>35</v>
      </c>
    </row>
    <row r="36" spans="1:5">
      <c r="A36">
        <v>35</v>
      </c>
      <c r="B36">
        <v>1254</v>
      </c>
      <c r="C36">
        <v>921</v>
      </c>
      <c r="D36">
        <v>700</v>
      </c>
      <c r="E36">
        <v>36</v>
      </c>
    </row>
    <row r="37" spans="1:5">
      <c r="A37">
        <v>36</v>
      </c>
      <c r="B37">
        <v>1354</v>
      </c>
      <c r="C37">
        <v>985</v>
      </c>
      <c r="D37">
        <v>743</v>
      </c>
      <c r="E37">
        <v>37</v>
      </c>
    </row>
    <row r="38" spans="1:5">
      <c r="A38">
        <v>37</v>
      </c>
      <c r="B38">
        <v>1460</v>
      </c>
      <c r="C38">
        <v>1052</v>
      </c>
      <c r="D38">
        <v>787</v>
      </c>
      <c r="E38">
        <v>38</v>
      </c>
    </row>
    <row r="39" spans="1:5">
      <c r="A39">
        <v>38</v>
      </c>
      <c r="B39">
        <v>1572</v>
      </c>
      <c r="C39">
        <v>1122</v>
      </c>
      <c r="D39">
        <v>833</v>
      </c>
      <c r="E39">
        <v>39</v>
      </c>
    </row>
    <row r="40" spans="1:5">
      <c r="A40">
        <v>39</v>
      </c>
      <c r="B40">
        <v>1691</v>
      </c>
      <c r="C40">
        <v>1195</v>
      </c>
      <c r="D40">
        <v>880</v>
      </c>
      <c r="E40">
        <v>40</v>
      </c>
    </row>
    <row r="41" spans="1:5">
      <c r="A41">
        <v>40</v>
      </c>
      <c r="B41">
        <v>1817</v>
      </c>
      <c r="C41">
        <v>1272</v>
      </c>
      <c r="D41">
        <v>929</v>
      </c>
      <c r="E41">
        <v>42</v>
      </c>
    </row>
    <row r="42" spans="1:5">
      <c r="A42">
        <v>41</v>
      </c>
      <c r="B42">
        <v>1950</v>
      </c>
      <c r="C42">
        <v>1352</v>
      </c>
      <c r="D42">
        <v>979</v>
      </c>
      <c r="E42">
        <v>43</v>
      </c>
    </row>
    <row r="43" spans="1:5">
      <c r="A43">
        <v>42</v>
      </c>
      <c r="B43">
        <v>2091</v>
      </c>
      <c r="C43">
        <v>1435</v>
      </c>
      <c r="D43">
        <v>1031</v>
      </c>
      <c r="E43">
        <v>44</v>
      </c>
    </row>
    <row r="44" spans="1:5">
      <c r="A44">
        <v>43</v>
      </c>
      <c r="B44">
        <v>2240</v>
      </c>
      <c r="C44">
        <v>1522</v>
      </c>
      <c r="D44">
        <v>1084</v>
      </c>
      <c r="E44">
        <v>45</v>
      </c>
    </row>
    <row r="45" spans="1:5">
      <c r="A45">
        <v>44</v>
      </c>
      <c r="B45">
        <v>2398</v>
      </c>
      <c r="C45">
        <v>1612</v>
      </c>
      <c r="D45">
        <v>1139</v>
      </c>
      <c r="E45">
        <v>46</v>
      </c>
    </row>
    <row r="46" spans="1:5">
      <c r="A46">
        <v>45</v>
      </c>
      <c r="B46">
        <v>2565</v>
      </c>
      <c r="C46">
        <v>1706</v>
      </c>
      <c r="D46">
        <v>1195</v>
      </c>
      <c r="E46">
        <v>47</v>
      </c>
    </row>
    <row r="47" spans="1:5">
      <c r="A47">
        <v>46</v>
      </c>
      <c r="B47">
        <v>2741</v>
      </c>
      <c r="C47">
        <v>1804</v>
      </c>
      <c r="D47">
        <v>1253</v>
      </c>
      <c r="E47">
        <v>48</v>
      </c>
    </row>
    <row r="48" spans="1:5">
      <c r="A48">
        <v>47</v>
      </c>
      <c r="B48">
        <v>2927</v>
      </c>
      <c r="C48">
        <v>1906</v>
      </c>
      <c r="D48">
        <v>1313</v>
      </c>
      <c r="E48">
        <v>49</v>
      </c>
    </row>
    <row r="49" spans="1:5">
      <c r="A49">
        <v>48</v>
      </c>
      <c r="B49">
        <v>3123</v>
      </c>
      <c r="C49">
        <v>2012</v>
      </c>
      <c r="D49">
        <v>1374</v>
      </c>
      <c r="E49">
        <v>50</v>
      </c>
    </row>
    <row r="50" spans="1:5">
      <c r="A50">
        <v>49</v>
      </c>
      <c r="B50">
        <v>3330</v>
      </c>
      <c r="C50">
        <v>2122</v>
      </c>
      <c r="D50">
        <v>1437</v>
      </c>
      <c r="E50">
        <v>51</v>
      </c>
    </row>
    <row r="51" spans="1:5">
      <c r="A51">
        <v>50</v>
      </c>
      <c r="B51">
        <v>3549</v>
      </c>
      <c r="C51">
        <v>2237</v>
      </c>
      <c r="D51">
        <v>1501</v>
      </c>
      <c r="E51">
        <v>52</v>
      </c>
    </row>
    <row r="52" spans="1:5">
      <c r="A52">
        <v>51</v>
      </c>
      <c r="B52">
        <v>3780</v>
      </c>
      <c r="C52">
        <v>2356</v>
      </c>
      <c r="D52">
        <v>1567</v>
      </c>
      <c r="E52">
        <v>53</v>
      </c>
    </row>
    <row r="53" spans="1:5">
      <c r="A53">
        <v>52</v>
      </c>
      <c r="B53">
        <v>4023</v>
      </c>
      <c r="C53">
        <v>2480</v>
      </c>
      <c r="D53">
        <v>1635</v>
      </c>
      <c r="E53">
        <v>54</v>
      </c>
    </row>
    <row r="54" spans="1:5">
      <c r="A54">
        <v>53</v>
      </c>
      <c r="B54">
        <v>4279</v>
      </c>
      <c r="C54">
        <v>2608</v>
      </c>
      <c r="D54">
        <v>1704</v>
      </c>
      <c r="E54">
        <v>55</v>
      </c>
    </row>
    <row r="55" spans="1:5">
      <c r="A55">
        <v>54</v>
      </c>
      <c r="B55">
        <v>4549</v>
      </c>
      <c r="C55">
        <v>2741</v>
      </c>
      <c r="D55">
        <v>1775</v>
      </c>
      <c r="E55">
        <v>56</v>
      </c>
    </row>
    <row r="56" spans="1:5">
      <c r="A56">
        <v>55</v>
      </c>
      <c r="B56">
        <v>4834</v>
      </c>
      <c r="C56">
        <v>2879</v>
      </c>
      <c r="D56">
        <v>1848</v>
      </c>
      <c r="E56">
        <v>57</v>
      </c>
    </row>
    <row r="57" spans="1:5">
      <c r="A57">
        <v>56</v>
      </c>
      <c r="B57">
        <v>5134</v>
      </c>
      <c r="C57">
        <v>3023</v>
      </c>
      <c r="D57">
        <v>1923</v>
      </c>
      <c r="E57">
        <v>58</v>
      </c>
    </row>
    <row r="58" spans="1:5">
      <c r="A58">
        <v>57</v>
      </c>
      <c r="B58">
        <v>5450</v>
      </c>
      <c r="C58">
        <v>3172</v>
      </c>
      <c r="D58">
        <v>1999</v>
      </c>
      <c r="E58">
        <v>59</v>
      </c>
    </row>
    <row r="59" spans="1:5">
      <c r="A59">
        <v>58</v>
      </c>
      <c r="B59">
        <v>5783</v>
      </c>
      <c r="C59">
        <v>3326</v>
      </c>
      <c r="D59">
        <v>2077</v>
      </c>
      <c r="E59">
        <v>60</v>
      </c>
    </row>
    <row r="60" spans="1:5">
      <c r="A60">
        <v>59</v>
      </c>
      <c r="B60">
        <v>6134</v>
      </c>
      <c r="C60">
        <v>3486</v>
      </c>
      <c r="D60">
        <v>2157</v>
      </c>
      <c r="E60">
        <v>61</v>
      </c>
    </row>
    <row r="61" spans="1:5">
      <c r="A61">
        <v>60</v>
      </c>
      <c r="B61">
        <v>6503</v>
      </c>
      <c r="C61">
        <v>3652</v>
      </c>
      <c r="D61">
        <v>2239</v>
      </c>
      <c r="E61">
        <v>63</v>
      </c>
    </row>
    <row r="62" spans="1:5">
      <c r="A62">
        <v>61</v>
      </c>
      <c r="B62">
        <v>6892</v>
      </c>
      <c r="C62">
        <v>3824</v>
      </c>
      <c r="D62">
        <v>2323</v>
      </c>
      <c r="E62">
        <v>64</v>
      </c>
    </row>
    <row r="63" spans="1:5">
      <c r="A63">
        <v>62</v>
      </c>
      <c r="B63">
        <v>7301</v>
      </c>
      <c r="C63">
        <v>4002</v>
      </c>
      <c r="D63">
        <v>2408</v>
      </c>
      <c r="E63">
        <v>65</v>
      </c>
    </row>
    <row r="64" spans="1:5">
      <c r="A64">
        <v>63</v>
      </c>
      <c r="B64">
        <v>7732</v>
      </c>
      <c r="C64">
        <v>4186</v>
      </c>
      <c r="D64">
        <v>2495</v>
      </c>
      <c r="E64">
        <v>66</v>
      </c>
    </row>
    <row r="65" spans="1:5">
      <c r="A65">
        <v>64</v>
      </c>
      <c r="B65">
        <v>8185</v>
      </c>
      <c r="C65">
        <v>4377</v>
      </c>
      <c r="D65">
        <v>2584</v>
      </c>
      <c r="E65">
        <v>67</v>
      </c>
    </row>
    <row r="66" spans="1:5">
      <c r="A66">
        <v>65</v>
      </c>
      <c r="B66">
        <v>8662</v>
      </c>
      <c r="C66">
        <v>4575</v>
      </c>
      <c r="D66">
        <v>2675</v>
      </c>
      <c r="E66">
        <v>68</v>
      </c>
    </row>
    <row r="67" spans="1:5">
      <c r="A67">
        <v>66</v>
      </c>
      <c r="B67">
        <v>9164</v>
      </c>
      <c r="C67">
        <v>4780</v>
      </c>
      <c r="D67">
        <v>2768</v>
      </c>
      <c r="E67">
        <v>69</v>
      </c>
    </row>
    <row r="68" spans="1:5">
      <c r="A68">
        <v>67</v>
      </c>
      <c r="B68">
        <v>9692</v>
      </c>
      <c r="C68">
        <v>4992</v>
      </c>
      <c r="D68">
        <v>2863</v>
      </c>
      <c r="E68">
        <v>70</v>
      </c>
    </row>
    <row r="69" spans="1:5">
      <c r="A69">
        <v>68</v>
      </c>
      <c r="B69">
        <v>10248</v>
      </c>
      <c r="C69">
        <v>5211</v>
      </c>
      <c r="D69">
        <v>2960</v>
      </c>
      <c r="E69">
        <v>71</v>
      </c>
    </row>
    <row r="70" spans="1:5">
      <c r="A70">
        <v>69</v>
      </c>
      <c r="B70">
        <v>10832</v>
      </c>
      <c r="C70">
        <v>5438</v>
      </c>
      <c r="D70">
        <v>3059</v>
      </c>
      <c r="E70">
        <v>72</v>
      </c>
    </row>
    <row r="71" spans="1:5">
      <c r="A71">
        <v>70</v>
      </c>
      <c r="B71">
        <v>11447</v>
      </c>
      <c r="C71">
        <v>5673</v>
      </c>
      <c r="D71">
        <v>3160</v>
      </c>
      <c r="E71">
        <v>73</v>
      </c>
    </row>
    <row r="72" spans="1:5">
      <c r="A72">
        <v>71</v>
      </c>
      <c r="B72">
        <v>12093</v>
      </c>
      <c r="C72">
        <v>5916</v>
      </c>
      <c r="D72">
        <v>3263</v>
      </c>
      <c r="E72">
        <v>74</v>
      </c>
    </row>
    <row r="73" spans="1:5">
      <c r="A73">
        <v>72</v>
      </c>
      <c r="B73">
        <v>12773</v>
      </c>
      <c r="C73">
        <v>6167</v>
      </c>
      <c r="D73">
        <v>3368</v>
      </c>
      <c r="E73">
        <v>75</v>
      </c>
    </row>
    <row r="74" spans="1:5">
      <c r="A74">
        <v>73</v>
      </c>
      <c r="B74">
        <v>13488</v>
      </c>
      <c r="C74">
        <v>6427</v>
      </c>
      <c r="D74">
        <v>3475</v>
      </c>
      <c r="E74">
        <v>76</v>
      </c>
    </row>
    <row r="75" spans="1:5">
      <c r="A75">
        <v>74</v>
      </c>
      <c r="B75">
        <v>14240</v>
      </c>
      <c r="C75">
        <v>6696</v>
      </c>
      <c r="D75">
        <v>3584</v>
      </c>
      <c r="E75">
        <v>77</v>
      </c>
    </row>
    <row r="76" spans="1:5">
      <c r="A76">
        <v>75</v>
      </c>
      <c r="B76">
        <v>15030</v>
      </c>
      <c r="C76">
        <v>6974</v>
      </c>
      <c r="D76">
        <v>3695</v>
      </c>
      <c r="E76">
        <v>78</v>
      </c>
    </row>
    <row r="77" spans="1:5">
      <c r="A77">
        <v>76</v>
      </c>
      <c r="B77">
        <v>15861</v>
      </c>
      <c r="C77">
        <v>7261</v>
      </c>
      <c r="D77">
        <v>3808</v>
      </c>
      <c r="E77">
        <v>79</v>
      </c>
    </row>
    <row r="78" spans="1:5">
      <c r="A78">
        <v>77</v>
      </c>
      <c r="B78">
        <v>16734</v>
      </c>
      <c r="C78">
        <v>7558</v>
      </c>
      <c r="D78">
        <v>3923</v>
      </c>
      <c r="E78">
        <v>80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45" sqref="A45"/>
    </sheetView>
  </sheetViews>
  <sheetFormatPr defaultRowHeight="13.5"/>
  <sheetData>
    <row r="1" spans="1:5" ht="14.25">
      <c r="A1" s="38">
        <v>200501</v>
      </c>
      <c r="B1" s="39">
        <v>205002</v>
      </c>
      <c r="D1" s="44">
        <v>200401</v>
      </c>
      <c r="E1" s="39">
        <v>204002</v>
      </c>
    </row>
    <row r="2" spans="1:5">
      <c r="A2" s="39">
        <v>205002</v>
      </c>
      <c r="B2" s="39">
        <v>205003</v>
      </c>
      <c r="D2" s="39">
        <v>204002</v>
      </c>
      <c r="E2" s="39">
        <v>204003</v>
      </c>
    </row>
    <row r="3" spans="1:5">
      <c r="A3" s="39">
        <v>205003</v>
      </c>
      <c r="B3" s="39">
        <v>205004</v>
      </c>
      <c r="D3" s="39">
        <v>204003</v>
      </c>
      <c r="E3" s="39">
        <v>204004</v>
      </c>
    </row>
    <row r="4" spans="1:5">
      <c r="A4" s="39">
        <v>205004</v>
      </c>
      <c r="B4" s="39">
        <v>205005</v>
      </c>
      <c r="D4" s="39">
        <v>204004</v>
      </c>
      <c r="E4" s="39">
        <v>204005</v>
      </c>
    </row>
    <row r="5" spans="1:5">
      <c r="A5" s="39">
        <v>205005</v>
      </c>
      <c r="B5" s="39">
        <v>205006</v>
      </c>
      <c r="D5" s="39">
        <v>204005</v>
      </c>
      <c r="E5" s="39">
        <v>204006</v>
      </c>
    </row>
    <row r="6" spans="1:5">
      <c r="A6" s="39">
        <v>205006</v>
      </c>
      <c r="B6" s="39">
        <v>205007</v>
      </c>
      <c r="D6" s="39">
        <v>204006</v>
      </c>
      <c r="E6" s="39">
        <v>204007</v>
      </c>
    </row>
    <row r="7" spans="1:5">
      <c r="A7" s="39">
        <v>205007</v>
      </c>
      <c r="B7" s="39">
        <v>205008</v>
      </c>
      <c r="D7" s="39">
        <v>204007</v>
      </c>
      <c r="E7" s="39">
        <v>204008</v>
      </c>
    </row>
    <row r="8" spans="1:5">
      <c r="A8" s="39">
        <v>205008</v>
      </c>
      <c r="B8" s="39">
        <v>205009</v>
      </c>
      <c r="D8" s="39">
        <v>204008</v>
      </c>
      <c r="E8" s="39">
        <v>204009</v>
      </c>
    </row>
    <row r="9" spans="1:5">
      <c r="A9" s="39">
        <v>205009</v>
      </c>
      <c r="B9" s="39">
        <v>205010</v>
      </c>
      <c r="D9" s="39">
        <v>204009</v>
      </c>
      <c r="E9" s="39">
        <v>204010</v>
      </c>
    </row>
    <row r="10" spans="1:5">
      <c r="A10" s="39">
        <v>205010</v>
      </c>
      <c r="B10" s="39">
        <v>200502</v>
      </c>
      <c r="D10" s="39">
        <v>204010</v>
      </c>
      <c r="E10" s="39">
        <v>200402</v>
      </c>
    </row>
    <row r="11" spans="1:5">
      <c r="A11" s="39">
        <v>200502</v>
      </c>
      <c r="B11" s="39">
        <v>205102</v>
      </c>
      <c r="D11" s="39">
        <v>200402</v>
      </c>
      <c r="E11" s="39">
        <v>204102</v>
      </c>
    </row>
    <row r="12" spans="1:5">
      <c r="A12" s="39">
        <v>205102</v>
      </c>
      <c r="B12" s="39">
        <v>205103</v>
      </c>
      <c r="D12" s="39">
        <v>204102</v>
      </c>
      <c r="E12" s="39">
        <v>204103</v>
      </c>
    </row>
    <row r="13" spans="1:5">
      <c r="A13" s="39">
        <v>205103</v>
      </c>
      <c r="B13" s="39">
        <v>205104</v>
      </c>
      <c r="D13" s="39">
        <v>204103</v>
      </c>
      <c r="E13" s="39">
        <v>204104</v>
      </c>
    </row>
    <row r="14" spans="1:5">
      <c r="A14" s="39">
        <v>205104</v>
      </c>
      <c r="B14" s="39">
        <v>205105</v>
      </c>
      <c r="D14" s="39">
        <v>204104</v>
      </c>
      <c r="E14" s="39">
        <v>204105</v>
      </c>
    </row>
    <row r="15" spans="1:5">
      <c r="A15" s="39">
        <v>205105</v>
      </c>
      <c r="B15" s="39">
        <v>205106</v>
      </c>
      <c r="D15" s="39">
        <v>204105</v>
      </c>
      <c r="E15" s="39">
        <v>204106</v>
      </c>
    </row>
    <row r="16" spans="1:5">
      <c r="A16" s="39">
        <v>205106</v>
      </c>
      <c r="B16" s="39">
        <v>205107</v>
      </c>
      <c r="D16" s="39">
        <v>204106</v>
      </c>
      <c r="E16" s="39">
        <v>204107</v>
      </c>
    </row>
    <row r="17" spans="1:5">
      <c r="A17" s="39">
        <v>205107</v>
      </c>
      <c r="B17" s="39">
        <v>205108</v>
      </c>
      <c r="D17" s="39">
        <v>204107</v>
      </c>
      <c r="E17" s="39">
        <v>204108</v>
      </c>
    </row>
    <row r="18" spans="1:5">
      <c r="A18" s="39">
        <v>205108</v>
      </c>
      <c r="B18" s="39">
        <v>205109</v>
      </c>
      <c r="D18" s="39">
        <v>204108</v>
      </c>
      <c r="E18" s="39">
        <v>204109</v>
      </c>
    </row>
    <row r="19" spans="1:5">
      <c r="A19" s="39">
        <v>205109</v>
      </c>
      <c r="B19" s="39">
        <v>205110</v>
      </c>
      <c r="D19" s="39">
        <v>204109</v>
      </c>
      <c r="E19" s="39">
        <v>204110</v>
      </c>
    </row>
    <row r="20" spans="1:5">
      <c r="A20" s="39">
        <v>205110</v>
      </c>
      <c r="B20" s="40">
        <v>200503</v>
      </c>
      <c r="D20" s="39">
        <v>204110</v>
      </c>
      <c r="E20" s="40">
        <v>200403</v>
      </c>
    </row>
    <row r="21" spans="1:5">
      <c r="A21" s="40">
        <v>200503</v>
      </c>
      <c r="B21" s="39">
        <v>205202</v>
      </c>
      <c r="D21" s="40">
        <v>200403</v>
      </c>
      <c r="E21" s="39">
        <v>204202</v>
      </c>
    </row>
    <row r="22" spans="1:5">
      <c r="A22" s="39">
        <v>205202</v>
      </c>
      <c r="B22" s="39">
        <v>205203</v>
      </c>
      <c r="D22" s="39">
        <v>204202</v>
      </c>
      <c r="E22" s="39">
        <v>204203</v>
      </c>
    </row>
    <row r="23" spans="1:5">
      <c r="A23" s="39">
        <v>205203</v>
      </c>
      <c r="B23" s="39">
        <v>205204</v>
      </c>
      <c r="D23" s="39">
        <v>204203</v>
      </c>
      <c r="E23" s="39">
        <v>204204</v>
      </c>
    </row>
    <row r="24" spans="1:5">
      <c r="A24" s="39">
        <v>205204</v>
      </c>
      <c r="B24" s="39">
        <v>205205</v>
      </c>
      <c r="D24" s="39">
        <v>204204</v>
      </c>
      <c r="E24" s="39">
        <v>204205</v>
      </c>
    </row>
    <row r="25" spans="1:5">
      <c r="A25" s="39">
        <v>205205</v>
      </c>
      <c r="B25" s="39">
        <v>205206</v>
      </c>
      <c r="D25" s="39">
        <v>204205</v>
      </c>
      <c r="E25" s="39">
        <v>204206</v>
      </c>
    </row>
    <row r="26" spans="1:5">
      <c r="A26" s="39">
        <v>205206</v>
      </c>
      <c r="B26" s="39">
        <v>205207</v>
      </c>
      <c r="D26" s="39">
        <v>204206</v>
      </c>
      <c r="E26" s="39">
        <v>204207</v>
      </c>
    </row>
    <row r="27" spans="1:5">
      <c r="A27" s="39">
        <v>205207</v>
      </c>
      <c r="B27" s="39">
        <v>205208</v>
      </c>
      <c r="D27" s="39">
        <v>204207</v>
      </c>
      <c r="E27" s="39">
        <v>204208</v>
      </c>
    </row>
    <row r="28" spans="1:5">
      <c r="A28" s="39">
        <v>205208</v>
      </c>
      <c r="B28" s="39">
        <v>205209</v>
      </c>
      <c r="D28" s="39">
        <v>204208</v>
      </c>
      <c r="E28" s="39">
        <v>204209</v>
      </c>
    </row>
    <row r="29" spans="1:5">
      <c r="A29" s="39">
        <v>205209</v>
      </c>
      <c r="B29" s="39">
        <v>205210</v>
      </c>
      <c r="D29" s="39">
        <v>204209</v>
      </c>
      <c r="E29" s="39">
        <v>204210</v>
      </c>
    </row>
    <row r="30" spans="1:5" ht="14.25">
      <c r="A30" s="39">
        <v>205210</v>
      </c>
      <c r="B30" s="38">
        <v>200504</v>
      </c>
      <c r="D30" s="39">
        <v>204210</v>
      </c>
      <c r="E30" s="38">
        <v>200404</v>
      </c>
    </row>
    <row r="31" spans="1:5" ht="14.25">
      <c r="A31" s="38">
        <v>200504</v>
      </c>
      <c r="B31" s="39">
        <v>205302</v>
      </c>
      <c r="D31" s="38">
        <v>200404</v>
      </c>
      <c r="E31" s="39">
        <v>204302</v>
      </c>
    </row>
    <row r="32" spans="1:5">
      <c r="A32" s="39">
        <v>205302</v>
      </c>
      <c r="B32" s="39">
        <v>205303</v>
      </c>
      <c r="D32" s="39">
        <v>204302</v>
      </c>
      <c r="E32" s="39">
        <v>204303</v>
      </c>
    </row>
    <row r="33" spans="1:5">
      <c r="A33" s="39">
        <v>205303</v>
      </c>
      <c r="B33" s="39">
        <v>205304</v>
      </c>
      <c r="D33" s="39">
        <v>204303</v>
      </c>
      <c r="E33" s="39">
        <v>204304</v>
      </c>
    </row>
    <row r="34" spans="1:5">
      <c r="A34" s="39">
        <v>205304</v>
      </c>
      <c r="B34" s="39">
        <v>205305</v>
      </c>
      <c r="D34" s="39">
        <v>204304</v>
      </c>
      <c r="E34" s="39">
        <v>204305</v>
      </c>
    </row>
    <row r="35" spans="1:5">
      <c r="A35" s="39">
        <v>205305</v>
      </c>
      <c r="B35" s="39">
        <v>205306</v>
      </c>
      <c r="D35" s="39">
        <v>204305</v>
      </c>
      <c r="E35" s="39">
        <v>204306</v>
      </c>
    </row>
    <row r="36" spans="1:5">
      <c r="A36" s="39">
        <v>205306</v>
      </c>
      <c r="B36" s="39">
        <v>205307</v>
      </c>
      <c r="D36" s="39">
        <v>204306</v>
      </c>
      <c r="E36" s="39">
        <v>204307</v>
      </c>
    </row>
    <row r="37" spans="1:5">
      <c r="A37" s="39">
        <v>205307</v>
      </c>
      <c r="B37" s="39">
        <v>205308</v>
      </c>
      <c r="D37" s="39">
        <v>204307</v>
      </c>
      <c r="E37" s="39">
        <v>204308</v>
      </c>
    </row>
    <row r="38" spans="1:5">
      <c r="A38" s="39">
        <v>205308</v>
      </c>
      <c r="B38" s="39">
        <v>205309</v>
      </c>
      <c r="D38" s="39">
        <v>204308</v>
      </c>
      <c r="E38" s="39">
        <v>204309</v>
      </c>
    </row>
    <row r="39" spans="1:5">
      <c r="A39" s="39">
        <v>205309</v>
      </c>
      <c r="B39" s="39">
        <v>205310</v>
      </c>
      <c r="D39" s="39">
        <v>204309</v>
      </c>
      <c r="E39" s="39">
        <v>204310</v>
      </c>
    </row>
    <row r="40" spans="1:5">
      <c r="A40" s="41">
        <v>205310</v>
      </c>
      <c r="B40" s="41"/>
      <c r="D40" s="41">
        <v>204310</v>
      </c>
      <c r="E40" s="41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Sheet2</vt:lpstr>
      <vt:lpstr>Sheet3</vt:lpstr>
      <vt:lpstr>Sheet1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Win7XZB</cp:lastModifiedBy>
  <dcterms:created xsi:type="dcterms:W3CDTF">2006-09-13T11:21:00Z</dcterms:created>
  <dcterms:modified xsi:type="dcterms:W3CDTF">2015-11-06T12:28:24Z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