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使用方法" sheetId="2" r:id="rId1"/>
    <sheet name="课题进度" sheetId="3" r:id="rId2"/>
    <sheet name="技能石进度" sheetId="4" r:id="rId3"/>
    <sheet name="技能石进度Excel版" sheetId="5" r:id="rId4"/>
    <sheet name="多地区形态进度" sheetId="6" r:id="rId5"/>
    <sheet name="果实进度" sheetId="7" r:id="rId6"/>
    <sheet name="S2幸运惊喜盒特供" sheetId="8" state="hidden" r:id="rId7"/>
    <sheet name="S3精灵童话书特供" sheetId="9" r:id="rId8"/>
    <sheet name="精灵蛋收集进度" sheetId="10" r:id="rId9"/>
  </sheets>
  <definedNames>
    <definedName name="_xlnm._FilterDatabase" localSheetId="1" hidden="1">课题进度!$A$1:$J$2202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5" name="ID_BF1A26ED33B1423BB38B8907770EE224" descr="core_image_url__exec_download_852584286"/>
        <xdr:cNvPicPr/>
      </xdr:nvPicPr>
      <xdr:blipFill>
        <a:blip r:embed="rId1"/>
        <a:stretch>
          <a:fillRect/>
        </a:stretch>
      </xdr:blipFill>
      <xdr:spPr>
        <a:xfrm>
          <a:off x="0" y="0"/>
          <a:ext cx="5657850" cy="10058400"/>
        </a:xfrm>
        <a:prstGeom prst="rect">
          <a:avLst/>
        </a:prstGeom>
      </xdr:spPr>
    </xdr:pic>
  </etc:cellImage>
  <etc:cellImage>
    <xdr:pic>
      <xdr:nvPicPr>
        <xdr:cNvPr id="24" name="ID_AB1FC7A41AB444DC945223AF36ECC834" descr="core_image_url__exec_download_3059712196"/>
        <xdr:cNvPicPr/>
      </xdr:nvPicPr>
      <xdr:blipFill>
        <a:blip r:embed="rId2"/>
        <a:stretch>
          <a:fillRect/>
        </a:stretch>
      </xdr:blipFill>
      <xdr:spPr>
        <a:xfrm>
          <a:off x="0" y="0"/>
          <a:ext cx="7867650" cy="5381625"/>
        </a:xfrm>
        <a:prstGeom prst="rect">
          <a:avLst/>
        </a:prstGeom>
      </xdr:spPr>
    </xdr:pic>
  </etc:cellImage>
  <etc:cellImage>
    <xdr:pic>
      <xdr:nvPicPr>
        <xdr:cNvPr id="20" name="ID_700D93C647864831B6AA43D20FD41A57" descr="core_image_url__exec_download_1015301236"/>
        <xdr:cNvPicPr/>
      </xdr:nvPicPr>
      <xdr:blipFill>
        <a:blip r:embed="rId3"/>
        <a:stretch>
          <a:fillRect/>
        </a:stretch>
      </xdr:blipFill>
      <xdr:spPr>
        <a:xfrm>
          <a:off x="0" y="0"/>
          <a:ext cx="4625975" cy="10058400"/>
        </a:xfrm>
        <a:prstGeom prst="rect">
          <a:avLst/>
        </a:prstGeom>
      </xdr:spPr>
    </xdr:pic>
  </etc:cellImage>
  <etc:cellImage>
    <xdr:pic>
      <xdr:nvPicPr>
        <xdr:cNvPr id="23" name="ID_927AC5147D8D411C9E5D9261DCAB7F56" descr="core_image_url__exec_download_2050385623"/>
        <xdr:cNvPicPr/>
      </xdr:nvPicPr>
      <xdr:blipFill>
        <a:blip r:embed="rId4"/>
        <a:stretch>
          <a:fillRect/>
        </a:stretch>
      </xdr:blipFill>
      <xdr:spPr>
        <a:xfrm>
          <a:off x="0" y="0"/>
          <a:ext cx="10058400" cy="4625975"/>
        </a:xfrm>
        <a:prstGeom prst="rect">
          <a:avLst/>
        </a:prstGeom>
      </xdr:spPr>
    </xdr:pic>
  </etc:cellImage>
  <etc:cellImage>
    <xdr:pic>
      <xdr:nvPicPr>
        <xdr:cNvPr id="21" name="ID_5D3F0E5A49F14E93B01CE42B43571B51" descr="core_image_url__exec_download_2050733952"/>
        <xdr:cNvPicPr/>
      </xdr:nvPicPr>
      <xdr:blipFill>
        <a:blip r:embed="rId5"/>
        <a:stretch>
          <a:fillRect/>
        </a:stretch>
      </xdr:blipFill>
      <xdr:spPr>
        <a:xfrm>
          <a:off x="0" y="0"/>
          <a:ext cx="10058400" cy="4625975"/>
        </a:xfrm>
        <a:prstGeom prst="rect">
          <a:avLst/>
        </a:prstGeom>
      </xdr:spPr>
    </xdr:pic>
  </etc:cellImage>
  <etc:cellImage>
    <xdr:pic>
      <xdr:nvPicPr>
        <xdr:cNvPr id="19" name="ID_5FE06AC7D36247D38177D30F52910AC1" descr="core_image_url__exec_download_159786813"/>
        <xdr:cNvPicPr/>
      </xdr:nvPicPr>
      <xdr:blipFill>
        <a:blip r:embed="rId6"/>
        <a:stretch>
          <a:fillRect/>
        </a:stretch>
      </xdr:blipFill>
      <xdr:spPr>
        <a:xfrm>
          <a:off x="0" y="0"/>
          <a:ext cx="10058400" cy="4625975"/>
        </a:xfrm>
        <a:prstGeom prst="rect">
          <a:avLst/>
        </a:prstGeom>
      </xdr:spPr>
    </xdr:pic>
  </etc:cellImage>
  <etc:cellImage>
    <xdr:pic>
      <xdr:nvPicPr>
        <xdr:cNvPr id="14" name="ID_D35FAD8FE7A747BAA9E38FB160728C6F" descr="core_image_url__exec_download_347392054"/>
        <xdr:cNvPicPr/>
      </xdr:nvPicPr>
      <xdr:blipFill>
        <a:blip r:embed="rId7"/>
        <a:stretch>
          <a:fillRect/>
        </a:stretch>
      </xdr:blipFill>
      <xdr:spPr>
        <a:xfrm>
          <a:off x="0" y="0"/>
          <a:ext cx="10058400" cy="4625975"/>
        </a:xfrm>
        <a:prstGeom prst="rect">
          <a:avLst/>
        </a:prstGeom>
      </xdr:spPr>
    </xdr:pic>
  </etc:cellImage>
  <etc:cellImage>
    <xdr:pic>
      <xdr:nvPicPr>
        <xdr:cNvPr id="18" name="ID_4D24A9DB2B9645D8AE8E2F21EF5F49B2" descr="core_image_url__exec_download_3104259192"/>
        <xdr:cNvPicPr/>
      </xdr:nvPicPr>
      <xdr:blipFill>
        <a:blip r:embed="rId8"/>
        <a:stretch>
          <a:fillRect/>
        </a:stretch>
      </xdr:blipFill>
      <xdr:spPr>
        <a:xfrm>
          <a:off x="0" y="0"/>
          <a:ext cx="10058400" cy="4625975"/>
        </a:xfrm>
        <a:prstGeom prst="rect">
          <a:avLst/>
        </a:prstGeom>
      </xdr:spPr>
    </xdr:pic>
  </etc:cellImage>
  <etc:cellImage>
    <xdr:pic>
      <xdr:nvPicPr>
        <xdr:cNvPr id="13" name="ID_83D4799FEF4442C98335C52244B97DB6" descr="core_image_url__exec_download_3469833011"/>
        <xdr:cNvPicPr/>
      </xdr:nvPicPr>
      <xdr:blipFill>
        <a:blip r:embed="rId9"/>
        <a:stretch>
          <a:fillRect/>
        </a:stretch>
      </xdr:blipFill>
      <xdr:spPr>
        <a:xfrm>
          <a:off x="0" y="0"/>
          <a:ext cx="10058400" cy="4625975"/>
        </a:xfrm>
        <a:prstGeom prst="rect">
          <a:avLst/>
        </a:prstGeom>
      </xdr:spPr>
    </xdr:pic>
  </etc:cellImage>
  <etc:cellImage>
    <xdr:pic>
      <xdr:nvPicPr>
        <xdr:cNvPr id="22" name="ID_B389F0D03A2740CEB75475055365876B" descr="core_image_url__exec_download_4058124302"/>
        <xdr:cNvPicPr/>
      </xdr:nvPicPr>
      <xdr:blipFill>
        <a:blip r:embed="rId10"/>
        <a:stretch>
          <a:fillRect/>
        </a:stretch>
      </xdr:blipFill>
      <xdr:spPr>
        <a:xfrm>
          <a:off x="0" y="0"/>
          <a:ext cx="10058400" cy="4625975"/>
        </a:xfrm>
        <a:prstGeom prst="rect">
          <a:avLst/>
        </a:prstGeom>
      </xdr:spPr>
    </xdr:pic>
  </etc:cellImage>
  <etc:cellImage>
    <xdr:pic>
      <xdr:nvPicPr>
        <xdr:cNvPr id="26" name="ID_66DE9E05C6B644C58CA3A55523C4FD9F" descr="core_image_url__exec_download_2551702840"/>
        <xdr:cNvPicPr/>
      </xdr:nvPicPr>
      <xdr:blipFill>
        <a:blip r:embed="rId11"/>
        <a:stretch>
          <a:fillRect/>
        </a:stretch>
      </xdr:blipFill>
      <xdr:spPr>
        <a:xfrm>
          <a:off x="0" y="0"/>
          <a:ext cx="10058400" cy="4625975"/>
        </a:xfrm>
        <a:prstGeom prst="rect">
          <a:avLst/>
        </a:prstGeom>
      </xdr:spPr>
    </xdr:pic>
  </etc:cellImage>
  <etc:cellImage>
    <xdr:pic>
      <xdr:nvPicPr>
        <xdr:cNvPr id="27" name="ID_450EC7EFDAD84AE1935093E9C5634FA2" descr="core_image_url__exec_download_3717020527"/>
        <xdr:cNvPicPr/>
      </xdr:nvPicPr>
      <xdr:blipFill>
        <a:blip r:embed="rId12"/>
        <a:stretch>
          <a:fillRect/>
        </a:stretch>
      </xdr:blipFill>
      <xdr:spPr>
        <a:xfrm>
          <a:off x="0" y="0"/>
          <a:ext cx="10058400" cy="4625975"/>
        </a:xfrm>
        <a:prstGeom prst="rect">
          <a:avLst/>
        </a:prstGeom>
      </xdr:spPr>
    </xdr:pic>
  </etc:cellImage>
  <etc:cellImage>
    <xdr:pic>
      <xdr:nvPicPr>
        <xdr:cNvPr id="28" name="ID_CA07CCCE5B9549A390A9F96D0C74981C" descr="core_image_url__exec_download_2669676571"/>
        <xdr:cNvPicPr/>
      </xdr:nvPicPr>
      <xdr:blipFill>
        <a:blip r:embed="rId13"/>
        <a:stretch>
          <a:fillRect/>
        </a:stretch>
      </xdr:blipFill>
      <xdr:spPr>
        <a:xfrm>
          <a:off x="0" y="0"/>
          <a:ext cx="10058400" cy="4625975"/>
        </a:xfrm>
        <a:prstGeom prst="rect">
          <a:avLst/>
        </a:prstGeom>
      </xdr:spPr>
    </xdr:pic>
  </etc:cellImage>
  <etc:cellImage>
    <xdr:pic>
      <xdr:nvPicPr>
        <xdr:cNvPr id="2" name="ID_8ED7E02B13BF47ADA9E74145185451B0" descr="core_image_url__exec_download_957957003"/>
        <xdr:cNvPicPr/>
      </xdr:nvPicPr>
      <xdr:blipFill>
        <a:blip r:embed="rId14"/>
        <a:stretch>
          <a:fillRect/>
        </a:stretch>
      </xdr:blipFill>
      <xdr:spPr>
        <a:xfrm>
          <a:off x="0" y="0"/>
          <a:ext cx="10058400" cy="4625975"/>
        </a:xfrm>
        <a:prstGeom prst="rect">
          <a:avLst/>
        </a:prstGeom>
      </xdr:spPr>
    </xdr:pic>
  </etc:cellImage>
  <etc:cellImage>
    <xdr:pic>
      <xdr:nvPicPr>
        <xdr:cNvPr id="3" name="ID_CEA9A08060EC4518A7DD3845924CB37B" descr="core_image_url__exec_download_635041591"/>
        <xdr:cNvPicPr/>
      </xdr:nvPicPr>
      <xdr:blipFill>
        <a:blip r:embed="rId15"/>
        <a:stretch>
          <a:fillRect/>
        </a:stretch>
      </xdr:blipFill>
      <xdr:spPr>
        <a:xfrm>
          <a:off x="0" y="0"/>
          <a:ext cx="10058400" cy="4625975"/>
        </a:xfrm>
        <a:prstGeom prst="rect">
          <a:avLst/>
        </a:prstGeom>
      </xdr:spPr>
    </xdr:pic>
  </etc:cellImage>
  <etc:cellImage>
    <xdr:pic>
      <xdr:nvPicPr>
        <xdr:cNvPr id="4" name="ID_7728F506F9404FA496DE1E6840BCEE6A" descr="core_image_url__exec_download_2371365781"/>
        <xdr:cNvPicPr/>
      </xdr:nvPicPr>
      <xdr:blipFill>
        <a:blip r:embed="rId16"/>
        <a:stretch>
          <a:fillRect/>
        </a:stretch>
      </xdr:blipFill>
      <xdr:spPr>
        <a:xfrm>
          <a:off x="0" y="0"/>
          <a:ext cx="10058400" cy="4625975"/>
        </a:xfrm>
        <a:prstGeom prst="rect">
          <a:avLst/>
        </a:prstGeom>
      </xdr:spPr>
    </xdr:pic>
  </etc:cellImage>
  <etc:cellImage>
    <xdr:pic>
      <xdr:nvPicPr>
        <xdr:cNvPr id="5" name="ID_1EC3084B49B24F8299F3966AD96A449E" descr="core_image_url__exec_download_1518002907"/>
        <xdr:cNvPicPr/>
      </xdr:nvPicPr>
      <xdr:blipFill>
        <a:blip r:embed="rId17"/>
        <a:stretch>
          <a:fillRect/>
        </a:stretch>
      </xdr:blipFill>
      <xdr:spPr>
        <a:xfrm>
          <a:off x="0" y="0"/>
          <a:ext cx="10058400" cy="4625975"/>
        </a:xfrm>
        <a:prstGeom prst="rect">
          <a:avLst/>
        </a:prstGeom>
      </xdr:spPr>
    </xdr:pic>
  </etc:cellImage>
  <etc:cellImage>
    <xdr:pic>
      <xdr:nvPicPr>
        <xdr:cNvPr id="6" name="ID_8F79F9EC9F3B4A4CA75B1F93C3B421B8" descr="core_image_url__exec_download_791350473"/>
        <xdr:cNvPicPr/>
      </xdr:nvPicPr>
      <xdr:blipFill>
        <a:blip r:embed="rId18"/>
        <a:stretch>
          <a:fillRect/>
        </a:stretch>
      </xdr:blipFill>
      <xdr:spPr>
        <a:xfrm>
          <a:off x="0" y="0"/>
          <a:ext cx="10058400" cy="4625975"/>
        </a:xfrm>
        <a:prstGeom prst="rect">
          <a:avLst/>
        </a:prstGeom>
      </xdr:spPr>
    </xdr:pic>
  </etc:cellImage>
  <etc:cellImage>
    <xdr:pic>
      <xdr:nvPicPr>
        <xdr:cNvPr id="8" name="ID_CF67007950CB4BCF97B7CCAD0B6828B9" descr="core_image_url__exec_download_3106601339"/>
        <xdr:cNvPicPr/>
      </xdr:nvPicPr>
      <xdr:blipFill>
        <a:blip r:embed="rId19"/>
        <a:stretch>
          <a:fillRect/>
        </a:stretch>
      </xdr:blipFill>
      <xdr:spPr>
        <a:xfrm>
          <a:off x="0" y="0"/>
          <a:ext cx="10058400" cy="4625975"/>
        </a:xfrm>
        <a:prstGeom prst="rect">
          <a:avLst/>
        </a:prstGeom>
      </xdr:spPr>
    </xdr:pic>
  </etc:cellImage>
  <etc:cellImage>
    <xdr:pic>
      <xdr:nvPicPr>
        <xdr:cNvPr id="15" name="ID_3333BC69F79B42A19527B23852840451" descr="core_image_url__exec_download_992543735"/>
        <xdr:cNvPicPr/>
      </xdr:nvPicPr>
      <xdr:blipFill>
        <a:blip r:embed="rId20"/>
        <a:stretch>
          <a:fillRect/>
        </a:stretch>
      </xdr:blipFill>
      <xdr:spPr>
        <a:xfrm>
          <a:off x="0" y="0"/>
          <a:ext cx="10058400" cy="4625975"/>
        </a:xfrm>
        <a:prstGeom prst="rect">
          <a:avLst/>
        </a:prstGeom>
      </xdr:spPr>
    </xdr:pic>
  </etc:cellImage>
  <etc:cellImage>
    <xdr:pic>
      <xdr:nvPicPr>
        <xdr:cNvPr id="9" name="ID_3BC21EF336FD43A396CBBE72317B6F29" descr="core_image_url__exec_download_2079332566"/>
        <xdr:cNvPicPr/>
      </xdr:nvPicPr>
      <xdr:blipFill>
        <a:blip r:embed="rId21"/>
        <a:stretch>
          <a:fillRect/>
        </a:stretch>
      </xdr:blipFill>
      <xdr:spPr>
        <a:xfrm>
          <a:off x="0" y="0"/>
          <a:ext cx="10058400" cy="4625975"/>
        </a:xfrm>
        <a:prstGeom prst="rect">
          <a:avLst/>
        </a:prstGeom>
      </xdr:spPr>
    </xdr:pic>
  </etc:cellImage>
  <etc:cellImage>
    <xdr:pic>
      <xdr:nvPicPr>
        <xdr:cNvPr id="16" name="ID_97373299DCCD424A97345E1339A64466" descr="core_image_url__exec_download_3931193609"/>
        <xdr:cNvPicPr/>
      </xdr:nvPicPr>
      <xdr:blipFill>
        <a:blip r:embed="rId22"/>
        <a:stretch>
          <a:fillRect/>
        </a:stretch>
      </xdr:blipFill>
      <xdr:spPr>
        <a:xfrm>
          <a:off x="0" y="0"/>
          <a:ext cx="10058400" cy="4625975"/>
        </a:xfrm>
        <a:prstGeom prst="rect">
          <a:avLst/>
        </a:prstGeom>
      </xdr:spPr>
    </xdr:pic>
  </etc:cellImage>
  <etc:cellImage>
    <xdr:pic>
      <xdr:nvPicPr>
        <xdr:cNvPr id="10" name="ID_E1211F6584944ED4A0F4F39FE7E57D0D" descr="core_image_url__exec_download_3306813989"/>
        <xdr:cNvPicPr/>
      </xdr:nvPicPr>
      <xdr:blipFill>
        <a:blip r:embed="rId23"/>
        <a:stretch>
          <a:fillRect/>
        </a:stretch>
      </xdr:blipFill>
      <xdr:spPr>
        <a:xfrm>
          <a:off x="0" y="0"/>
          <a:ext cx="10058400" cy="4625975"/>
        </a:xfrm>
        <a:prstGeom prst="rect">
          <a:avLst/>
        </a:prstGeom>
      </xdr:spPr>
    </xdr:pic>
  </etc:cellImage>
  <etc:cellImage>
    <xdr:pic>
      <xdr:nvPicPr>
        <xdr:cNvPr id="17" name="ID_17B5F9F5B5634E028A956F2466E779CD" descr="core_image_url__exec_download_468559452"/>
        <xdr:cNvPicPr/>
      </xdr:nvPicPr>
      <xdr:blipFill>
        <a:blip r:embed="rId24"/>
        <a:stretch>
          <a:fillRect/>
        </a:stretch>
      </xdr:blipFill>
      <xdr:spPr>
        <a:xfrm>
          <a:off x="0" y="0"/>
          <a:ext cx="10058400" cy="4625975"/>
        </a:xfrm>
        <a:prstGeom prst="rect">
          <a:avLst/>
        </a:prstGeom>
      </xdr:spPr>
    </xdr:pic>
  </etc:cellImage>
  <etc:cellImage>
    <xdr:pic>
      <xdr:nvPicPr>
        <xdr:cNvPr id="11" name="ID_2C35D4B173FB4167B57E758BECF3902F" descr="core_image_url__exec_download_2374852226"/>
        <xdr:cNvPicPr/>
      </xdr:nvPicPr>
      <xdr:blipFill>
        <a:blip r:embed="rId25"/>
        <a:stretch>
          <a:fillRect/>
        </a:stretch>
      </xdr:blipFill>
      <xdr:spPr>
        <a:xfrm>
          <a:off x="0" y="0"/>
          <a:ext cx="10058400" cy="4625975"/>
        </a:xfrm>
        <a:prstGeom prst="rect">
          <a:avLst/>
        </a:prstGeom>
      </xdr:spPr>
    </xdr:pic>
  </etc:cellImage>
</etc:cellImage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<sst xmlns="http://schemas.openxmlformats.org/spreadsheetml/2006/main" count="15701" uniqueCount="3146">
  <si>
    <t>有任何问题随时联系：xhs@朱年北；dy号：zhunianbei</t>
  </si>
  <si>
    <t>精灵编号</t>
  </si>
  <si>
    <t>精灵名称</t>
  </si>
  <si>
    <t>系别</t>
  </si>
  <si>
    <t>图鉴课题总数</t>
  </si>
  <si>
    <t>完成进度</t>
  </si>
  <si>
    <t>课题类别</t>
  </si>
  <si>
    <t>课题内容</t>
  </si>
  <si>
    <t>完成情况</t>
  </si>
  <si>
    <t>备注</t>
  </si>
  <si>
    <t>词条新增时间</t>
  </si>
  <si>
    <t>N.001</t>
  </si>
  <si>
    <t>迪莫</t>
  </si>
  <si>
    <t>光</t>
  </si>
  <si>
    <t>捕捉</t>
  </si>
  <si>
    <t>捕捉1只精灵</t>
  </si>
  <si>
    <t>开服必送</t>
  </si>
  <si>
    <t>S1</t>
  </si>
  <si>
    <t>天分</t>
  </si>
  <si>
    <t>捕捉1只了不起天分的精灵</t>
  </si>
  <si>
    <t>亲密度</t>
  </si>
  <si>
    <t>使迪莫的亲密度等级达到5级</t>
  </si>
  <si>
    <t>奖牌</t>
  </si>
  <si>
    <t>获得「命定勇者」奖牌</t>
  </si>
  <si>
    <t>技能</t>
  </si>
  <si>
    <t>使用1次【闪光】</t>
  </si>
  <si>
    <t>使用1次【光刃】</t>
  </si>
  <si>
    <t>首领</t>
  </si>
  <si>
    <t>使用进化之力，将精灵进化为首领</t>
  </si>
  <si>
    <t>推进洛克里安主线剧情至第五章结束获得首领信物「至尊光戒」，在巨人裂谷的火巨人、森巨人、雪巨人守护地分别获得首领信物「原初之火」、「原初之草」、「原初之水」</t>
  </si>
  <si>
    <t>S3-第一版</t>
  </si>
  <si>
    <t>N.002</t>
  </si>
  <si>
    <t>喵喵</t>
  </si>
  <si>
    <t>草</t>
  </si>
  <si>
    <t>一代御三家，没选的可以在其他人世界抓</t>
  </si>
  <si>
    <t>进化</t>
  </si>
  <si>
    <t>使精灵成功进化1次</t>
  </si>
  <si>
    <t>16级进化</t>
  </si>
  <si>
    <t>N.003</t>
  </si>
  <si>
    <t>喵呜</t>
  </si>
  <si>
    <t>32级进化</t>
  </si>
  <si>
    <t>N.004</t>
  </si>
  <si>
    <t>魔力猫</t>
  </si>
  <si>
    <t>炫彩</t>
  </si>
  <si>
    <t>捕捉1只炫彩突变的精灵</t>
  </si>
  <si>
    <t>完成魔法学院初始精灵首领挑战，获得首领信物「阳光罐头」，进化为叶冕魔力猫</t>
  </si>
  <si>
    <t>使用2次【棘突】</t>
  </si>
  <si>
    <t>使用3次【光合作用】</t>
  </si>
  <si>
    <t>N.005</t>
  </si>
  <si>
    <t>火花</t>
  </si>
  <si>
    <t>火</t>
  </si>
  <si>
    <t>N.006</t>
  </si>
  <si>
    <t>焰火</t>
  </si>
  <si>
    <t>36级进化</t>
  </si>
  <si>
    <t>N.007</t>
  </si>
  <si>
    <t>火神</t>
  </si>
  <si>
    <t>完成魔法学院初始精灵首领挑战，获得首领信物「熔炼之火」</t>
  </si>
  <si>
    <t>使用2次【怒火】</t>
  </si>
  <si>
    <t>使用2次【持续高温】</t>
  </si>
  <si>
    <t>N.008</t>
  </si>
  <si>
    <t>水蓝蓝</t>
  </si>
  <si>
    <t>水</t>
  </si>
  <si>
    <t>N.009</t>
  </si>
  <si>
    <t>波波拉</t>
  </si>
  <si>
    <t>N.010</t>
  </si>
  <si>
    <t>水灵</t>
  </si>
  <si>
    <t>完成魔法学院初始精灵首领挑战，获得首领信物「命运钥匙」</t>
  </si>
  <si>
    <t>使用2次【水泡】</t>
  </si>
  <si>
    <t>使用2次【潮汐】</t>
  </si>
  <si>
    <t>N.011</t>
  </si>
  <si>
    <t>鸭吉吉</t>
  </si>
  <si>
    <t>普通</t>
  </si>
  <si>
    <t>地图捕捉</t>
  </si>
  <si>
    <t>果实</t>
  </si>
  <si>
    <t>捕捉20只精灵</t>
  </si>
  <si>
    <t>形态</t>
  </si>
  <si>
    <t>确认2种不同样子的鸭吉吉</t>
  </si>
  <si>
    <t>捕捉紧实的样子、蓬松的样子即可完成（内侧还有急急急鸦、等一等鸭、起来鸭，以及公测礼燃了鸭不算在此课题内）</t>
  </si>
  <si>
    <t>领地试炼获得首领信物「金色传说」</t>
  </si>
  <si>
    <t>使用1次【防御】</t>
  </si>
  <si>
    <t>使用1次【吓退】</t>
  </si>
  <si>
    <t>使用1次【伺机而动】</t>
  </si>
  <si>
    <t>N.012</t>
  </si>
  <si>
    <t>板板壳</t>
  </si>
  <si>
    <t>确认2种不同样子的板板壳</t>
  </si>
  <si>
    <t>捕捉本来的样子、蜕皮时的样子即可完成</t>
  </si>
  <si>
    <t>N.013</t>
  </si>
  <si>
    <t>咔咔壳</t>
  </si>
  <si>
    <t>确认2种不同样子的咔咔壳</t>
  </si>
  <si>
    <t>N.014</t>
  </si>
  <si>
    <t>水泡壳</t>
  </si>
  <si>
    <t>确认2种不同样子的水泡壳</t>
  </si>
  <si>
    <t>使用1次【肥皂泡】</t>
  </si>
  <si>
    <t>使用2次【水泡盾】</t>
  </si>
  <si>
    <t>使用3次【水光冲击】</t>
  </si>
  <si>
    <t>N.015</t>
  </si>
  <si>
    <t>锥尾羊</t>
  </si>
  <si>
    <t>幽</t>
  </si>
  <si>
    <t>N.016</t>
  </si>
  <si>
    <t>铃兰羊</t>
  </si>
  <si>
    <t>N.017</t>
  </si>
  <si>
    <t>花影羚羊</t>
  </si>
  <si>
    <t>幽,恶</t>
  </si>
  <si>
    <t>使用1次【幻象】</t>
  </si>
  <si>
    <t>使用2次【虚假破产】</t>
  </si>
  <si>
    <t>使用2次【恶作剧】</t>
  </si>
  <si>
    <t>N.018</t>
  </si>
  <si>
    <t>雪绒鸟</t>
  </si>
  <si>
    <t>翼</t>
  </si>
  <si>
    <t>新手任务要求捕捉，或后续在地图捕捉，或挑战精灵首领·霜翼领主获得首领蛋孵化</t>
  </si>
  <si>
    <t>6级进化</t>
  </si>
  <si>
    <t>确认4种不同样子的雪绒鸟</t>
  </si>
  <si>
    <t>捕捉本来的样子、秋天的样子、春天的样子、夏天的样子即可完成</t>
  </si>
  <si>
    <t>N.019</t>
  </si>
  <si>
    <t>冬羽雀</t>
  </si>
  <si>
    <t>30级进化</t>
  </si>
  <si>
    <t>确认4种不同样子的冬羽雀</t>
  </si>
  <si>
    <t>N.020</t>
  </si>
  <si>
    <t>岚鸟</t>
  </si>
  <si>
    <t>确认4种不同样子的岚鸟</t>
  </si>
  <si>
    <t>挑战精灵首领·霜翼领主获得首领信物「霜翼领主的信物」（四种形态进化其中一种就可以）</t>
  </si>
  <si>
    <t>使用1次【俯冲猛击】</t>
  </si>
  <si>
    <t>使用3次【龙卷风】</t>
  </si>
  <si>
    <t>N.021</t>
  </si>
  <si>
    <t>小灵菇</t>
  </si>
  <si>
    <t>地图捕捉，新手任务要求捕捉</t>
  </si>
  <si>
    <t>20级进化</t>
  </si>
  <si>
    <t>N.022</t>
  </si>
  <si>
    <t>幻灵菇</t>
  </si>
  <si>
    <t>幽,草</t>
  </si>
  <si>
    <t>N.023</t>
  </si>
  <si>
    <t>幻影灵菇</t>
  </si>
  <si>
    <t>使用1次【报复】</t>
  </si>
  <si>
    <t>使用2次【惊吓盒子】</t>
  </si>
  <si>
    <t>N.024</t>
  </si>
  <si>
    <t>石肤蜥</t>
  </si>
  <si>
    <t>地</t>
  </si>
  <si>
    <t>地图捕捉，或通过副本（石冠王蜥的守护地）获得蛋后孵化</t>
  </si>
  <si>
    <t>确认2种不同样子的石肤蜥</t>
  </si>
  <si>
    <t>捕捉本来的样子、球球尾巴的样子即可完成</t>
  </si>
  <si>
    <t>N.025</t>
  </si>
  <si>
    <t>石刺蜥</t>
  </si>
  <si>
    <t>48级进化</t>
  </si>
  <si>
    <t>确认2种不同样子的石刺蜥</t>
  </si>
  <si>
    <t>N.026</t>
  </si>
  <si>
    <t>石冠王蜥</t>
  </si>
  <si>
    <t>确认2种不同样子的石冠王蜥</t>
  </si>
  <si>
    <t>使用2次【冲撞】</t>
  </si>
  <si>
    <t>使用2次【刺盾】</t>
  </si>
  <si>
    <t>使用3次【地陷】</t>
  </si>
  <si>
    <t>N.027</t>
  </si>
  <si>
    <t>布是石</t>
  </si>
  <si>
    <t>地图捕捉，或挑战精灵首领·迷嶂布莱克获得首领蛋孵化</t>
  </si>
  <si>
    <t>N.028</t>
  </si>
  <si>
    <t>布是岩</t>
  </si>
  <si>
    <t>N.029</t>
  </si>
  <si>
    <t>布克棱岩</t>
  </si>
  <si>
    <t>挑战精灵首领·迷嶂布莱克获得首领信物「迷嶂布莱克的信物」</t>
  </si>
  <si>
    <t>使用3次【蓄势待发】</t>
  </si>
  <si>
    <t>使用2次【不动如山】</t>
  </si>
  <si>
    <t>N.030</t>
  </si>
  <si>
    <t>恶魔叮</t>
  </si>
  <si>
    <t>恶,翼</t>
  </si>
  <si>
    <t>地图捕捉，或通过副本（叮叮恶魔的守护地）获得蛋后孵化</t>
  </si>
  <si>
    <t>40级进化</t>
  </si>
  <si>
    <t>N.031</t>
  </si>
  <si>
    <t>叮叮恶魔</t>
  </si>
  <si>
    <t>使用1次【魔爪】</t>
  </si>
  <si>
    <t>使用1次【撕咬】</t>
  </si>
  <si>
    <t>使用2次【暗箱操作】</t>
  </si>
  <si>
    <t>异色</t>
  </si>
  <si>
    <t>捕捉1只异色突变的精灵</t>
  </si>
  <si>
    <t>S2赛季「狂欢怪谈」限定</t>
  </si>
  <si>
    <t>S2</t>
  </si>
  <si>
    <t>领地试炼获得首领信物「恶魔男爵的信物」</t>
  </si>
  <si>
    <t>N.032</t>
  </si>
  <si>
    <t>毛毛</t>
  </si>
  <si>
    <t>虫,萌</t>
  </si>
  <si>
    <t>地图捕捉，果树下，建议图鉴追踪</t>
  </si>
  <si>
    <t>N.033</t>
  </si>
  <si>
    <t>爬爬</t>
  </si>
  <si>
    <t>35级进化</t>
  </si>
  <si>
    <t>N.034</t>
  </si>
  <si>
    <t>化蝶</t>
  </si>
  <si>
    <t>爬爬进化</t>
  </si>
  <si>
    <t>确认4种不同样子的化蝶</t>
  </si>
  <si>
    <t>捕捉平常的样子、幽冥眼的样子、喵喵的样子、奇丽花的样子即可完成</t>
  </si>
  <si>
    <t>使用1次【食腐】</t>
  </si>
  <si>
    <t>使用2次【虫蛊】</t>
  </si>
  <si>
    <t>使用1次【打鼾】</t>
  </si>
  <si>
    <t>N.035</t>
  </si>
  <si>
    <t>幽影树</t>
  </si>
  <si>
    <t>在商店街或叽叽喳喳台地的魔力之源附近伪装成木桶，用星星魔法击打后捕捉，或挑战精灵首领·幻影荆棘获得首领蛋孵化</t>
  </si>
  <si>
    <t>挑战精灵首领·幻影荆棘获得首领信物「幻影荆棘的信物」</t>
  </si>
  <si>
    <t>使用2次【虚化】</t>
  </si>
  <si>
    <t>使用1次【彗星】</t>
  </si>
  <si>
    <t>N.036</t>
  </si>
  <si>
    <t>小鼠獭</t>
  </si>
  <si>
    <t>普通,水</t>
  </si>
  <si>
    <t>N.037</t>
  </si>
  <si>
    <t>燕尾獭</t>
  </si>
  <si>
    <t>N.038</t>
  </si>
  <si>
    <t>卷胡巨獭</t>
  </si>
  <si>
    <t>使用2次【咆哮】</t>
  </si>
  <si>
    <t>使用2次【有效预防】</t>
  </si>
  <si>
    <t>使用2次【连续爪击】</t>
  </si>
  <si>
    <t>N.039</t>
  </si>
  <si>
    <t>矿晶虫</t>
  </si>
  <si>
    <t>光,地</t>
  </si>
  <si>
    <t>地图捕捉，或挑战精灵首领·钻石蜗获得首领蛋孵化，或通过副本（晶石蜗的守护地）获得蛋后孵化</t>
  </si>
  <si>
    <t>40级+撞击同种矿石（或2种或3种各）3次进化</t>
  </si>
  <si>
    <t>N.040</t>
  </si>
  <si>
    <t>晶石蜗</t>
  </si>
  <si>
    <t>地图捕捉（采邑地有西瓜碧玺的样子，跟npc对话能发现是统一饲养的，不妨碍捕捉；在巨人裂谷和结晶森林有能捕捉的星彩榴石的样子），或矿晶虫进化</t>
  </si>
  <si>
    <t>确认6种不同样子的晶石蜗</t>
  </si>
  <si>
    <t>捕捉西瓜碧玺的样子、莲花刚玉的样子、星彩榴石的样子、火山琉璃的样子、蓝锥矿的样子、烧蓝黄金的样子即可完成</t>
  </si>
  <si>
    <t>挑战精灵首领·钻石蜗获得首领信物「钻石蜗的信物」（六种形态进化其中一种就可以）</t>
  </si>
  <si>
    <t>使用1次【透射】</t>
  </si>
  <si>
    <t>使用2次【闪光冲击】</t>
  </si>
  <si>
    <t>N.041</t>
  </si>
  <si>
    <t>奇丽草</t>
  </si>
  <si>
    <t>地图捕捉，或挑战精灵首领·奇丽果获得首领蛋孵化</t>
  </si>
  <si>
    <t>N.042</t>
  </si>
  <si>
    <t>奇丽叶</t>
  </si>
  <si>
    <t>N.043</t>
  </si>
  <si>
    <t>奇丽花</t>
  </si>
  <si>
    <t>S1赛季「暗夜拾光」限定</t>
  </si>
  <si>
    <t>挑战精灵首领·奇丽果获得首领信物「奇丽果的信物」</t>
  </si>
  <si>
    <t>使用1次【刺藤】</t>
  </si>
  <si>
    <t>使用2次【氧输送】</t>
  </si>
  <si>
    <t>使用2次【芳香有引】</t>
  </si>
  <si>
    <t>N.044</t>
  </si>
  <si>
    <t>丢丢</t>
  </si>
  <si>
    <t>确认3种不同样子的丢丢</t>
  </si>
  <si>
    <t>捕捉沙地附近的样子、草地附近的样子、雪山附近的样子、火山附近的样子其三即可完成</t>
  </si>
  <si>
    <t>N.045</t>
  </si>
  <si>
    <t>卡卡虫</t>
  </si>
  <si>
    <t>确认3种不同样子的卡卡虫</t>
  </si>
  <si>
    <t>N.046</t>
  </si>
  <si>
    <t>卡瓦重</t>
  </si>
  <si>
    <t>确认3种不同样子的卡瓦重</t>
  </si>
  <si>
    <t>使用2次【筛管奔流】</t>
  </si>
  <si>
    <t>使用2次【顶端优势】</t>
  </si>
  <si>
    <t>使用3次【抽枝】</t>
  </si>
  <si>
    <t>N.047</t>
  </si>
  <si>
    <t>护主犬</t>
  </si>
  <si>
    <t>地图捕捉，或挑战精灵首领·风暴战犬获得首领蛋孵化</t>
  </si>
  <si>
    <t>26级进化</t>
  </si>
  <si>
    <t>N.048</t>
  </si>
  <si>
    <t>音速犬</t>
  </si>
  <si>
    <t>挑战精灵首领·风暴战犬获得首领信物「风暴战犬的信物」</t>
  </si>
  <si>
    <t>使用1次【焚烧烙印】</t>
  </si>
  <si>
    <t>使用2次【流星火雨】</t>
  </si>
  <si>
    <t>使用2次【火云车】</t>
  </si>
  <si>
    <t>N.049</t>
  </si>
  <si>
    <t>绿耳松鼠</t>
  </si>
  <si>
    <t>地图捕捉，主线任务会要求捕捉</t>
  </si>
  <si>
    <t>23级进化</t>
  </si>
  <si>
    <t>N.050</t>
  </si>
  <si>
    <t>抱枕松鼠</t>
  </si>
  <si>
    <t>46级进化</t>
  </si>
  <si>
    <t>N.051</t>
  </si>
  <si>
    <t>蹦床松鼠</t>
  </si>
  <si>
    <t>使用2次【蓄能轰击】</t>
  </si>
  <si>
    <t>使用2次【无畏之心】</t>
  </si>
  <si>
    <t>使用3次【气势一击】</t>
  </si>
  <si>
    <t>N.052</t>
  </si>
  <si>
    <t>嘟嘟煲</t>
  </si>
  <si>
    <t>毒</t>
  </si>
  <si>
    <t>地图捕捉，炼金釜附近</t>
  </si>
  <si>
    <t>38级进化</t>
  </si>
  <si>
    <t>N.053</t>
  </si>
  <si>
    <t>嘟嘟锅</t>
  </si>
  <si>
    <t>使用2次【瘴气喷射】</t>
  </si>
  <si>
    <t>使用1次【毒雾】</t>
  </si>
  <si>
    <t>使用2次【剧毒】</t>
  </si>
  <si>
    <t>N.054</t>
  </si>
  <si>
    <t>小灵面</t>
  </si>
  <si>
    <t>N.055</t>
  </si>
  <si>
    <t>暗影灵面</t>
  </si>
  <si>
    <t>确认2种不同样子的暗影灵面</t>
  </si>
  <si>
    <t>捕捉闭眼的样子、睁眼的样子即可完成</t>
  </si>
  <si>
    <t>N.056</t>
  </si>
  <si>
    <t>幽灵眼</t>
  </si>
  <si>
    <t>确认2种不同样子的幽灵眼</t>
  </si>
  <si>
    <t>使用1次【背袭】</t>
  </si>
  <si>
    <t>使用2次【嘲弄】</t>
  </si>
  <si>
    <t>使用3次【降灵】</t>
  </si>
  <si>
    <t>N.057</t>
  </si>
  <si>
    <t>梦游</t>
  </si>
  <si>
    <t>确认2种不同样子的梦游</t>
  </si>
  <si>
    <t>捕捉穿旧睡衣的样子、穿星星睡衣的样子即可完成</t>
  </si>
  <si>
    <t>N.058</t>
  </si>
  <si>
    <t>梦悠悠</t>
  </si>
  <si>
    <t>使用1次【午夜噪音】</t>
  </si>
  <si>
    <t>使用2次【幽灵爆发】</t>
  </si>
  <si>
    <t>确认2种不同样子的梦悠悠</t>
  </si>
  <si>
    <t>N.059</t>
  </si>
  <si>
    <t>兽花蕾</t>
  </si>
  <si>
    <t>光,草</t>
  </si>
  <si>
    <t>仅在稀兽花种中随机出现</t>
  </si>
  <si>
    <t>使用3次【退化】</t>
  </si>
  <si>
    <t>使用1次【迫近攻击】</t>
  </si>
  <si>
    <t>使用2次【放晴】</t>
  </si>
  <si>
    <t>N.060</t>
  </si>
  <si>
    <t>伏地兽</t>
  </si>
  <si>
    <t>解锁风眠省8个精灵图鉴-学院驻地海边智慧树苗处获得果实</t>
  </si>
  <si>
    <t>20级+击败虫系精灵3次进化</t>
  </si>
  <si>
    <t>N.061</t>
  </si>
  <si>
    <t>贪食鼹</t>
  </si>
  <si>
    <t>32级+击败虫系精灵3次进化</t>
  </si>
  <si>
    <t>N.062</t>
  </si>
  <si>
    <t>巨噬针鼹</t>
  </si>
  <si>
    <t>使用2次【三连破】</t>
  </si>
  <si>
    <t>使用2次【热身运动】</t>
  </si>
  <si>
    <t>使用2次【阻断】</t>
  </si>
  <si>
    <t>N.063</t>
  </si>
  <si>
    <t>蹦蹦种子</t>
  </si>
  <si>
    <t>草,毒</t>
  </si>
  <si>
    <t>确认4种不同样子的蹦蹦种子</t>
  </si>
  <si>
    <t>捕捉彩玉球形态、短毛球形态、海神球形态、象牙球形态即可完成</t>
  </si>
  <si>
    <t>N.064</t>
  </si>
  <si>
    <t>蹦蹦草</t>
  </si>
  <si>
    <t>确认4种不同样子的蹦蹦草</t>
  </si>
  <si>
    <t>N.065</t>
  </si>
  <si>
    <t>蹦蹦花</t>
  </si>
  <si>
    <t>确认4种不同样子的蹦蹦花</t>
  </si>
  <si>
    <t>使用2次【孢子】</t>
  </si>
  <si>
    <t>使用2次【汲取】</t>
  </si>
  <si>
    <t>使用2次【毒孢子】</t>
  </si>
  <si>
    <t>N.066</t>
  </si>
  <si>
    <t>电咩咩</t>
  </si>
  <si>
    <t>电</t>
  </si>
  <si>
    <t>N.067</t>
  </si>
  <si>
    <t>粉咩咩</t>
  </si>
  <si>
    <t>42级进化</t>
  </si>
  <si>
    <t>N.068</t>
  </si>
  <si>
    <t>电球咩咩</t>
  </si>
  <si>
    <t>使用2次【加固】</t>
  </si>
  <si>
    <t>使用1次【电离爆破】</t>
  </si>
  <si>
    <t>N.069</t>
  </si>
  <si>
    <t>蒲公英</t>
  </si>
  <si>
    <t>草,萌</t>
  </si>
  <si>
    <t>N.070</t>
  </si>
  <si>
    <t>蒲公英娃娃</t>
  </si>
  <si>
    <t>使用1次【倾泻】</t>
  </si>
  <si>
    <t>使用1次【爆米花爆破】</t>
  </si>
  <si>
    <t>使用3次【光能聚集】</t>
  </si>
  <si>
    <t>N.071</t>
  </si>
  <si>
    <t>伊贝儿</t>
  </si>
  <si>
    <t>28级进化</t>
  </si>
  <si>
    <t>N.072</t>
  </si>
  <si>
    <t>伊贝粉粉</t>
  </si>
  <si>
    <t>使用1次【耀眼】</t>
  </si>
  <si>
    <t>使用1次【聚盐】</t>
  </si>
  <si>
    <t>使用2次【纤维化】</t>
  </si>
  <si>
    <t>S3赛季「铅字幻梦」限定</t>
  </si>
  <si>
    <t>N.073</t>
  </si>
  <si>
    <t>白发懒人</t>
  </si>
  <si>
    <t>18级进化</t>
  </si>
  <si>
    <t>N.074</t>
  </si>
  <si>
    <t>动力猿</t>
  </si>
  <si>
    <t>普通,武</t>
  </si>
  <si>
    <t>N.075</t>
  </si>
  <si>
    <t>瞌睡王</t>
  </si>
  <si>
    <t>使用1次【后发制人】</t>
  </si>
  <si>
    <t>使用1次【气沉丹田】</t>
  </si>
  <si>
    <t>使用3次【技巧打击】</t>
  </si>
  <si>
    <t>N.076</t>
  </si>
  <si>
    <t>海盔虫</t>
  </si>
  <si>
    <t>水,毒</t>
  </si>
  <si>
    <t>地图捕捉，或挑战精灵首领·千棘盔针获得首领蛋孵化</t>
  </si>
  <si>
    <t>确认2种不同样子的海盔虫</t>
  </si>
  <si>
    <t>捕捉本来的样子、磨损的样子即可完成</t>
  </si>
  <si>
    <t>N.077</t>
  </si>
  <si>
    <t>刺盔虫</t>
  </si>
  <si>
    <t>确认2种不同样子的刺盔虫</t>
  </si>
  <si>
    <t>N.078</t>
  </si>
  <si>
    <t>千棘盔</t>
  </si>
  <si>
    <t>确认2种不同样子的千刺盔</t>
  </si>
  <si>
    <t>使用1次【蓄水】</t>
  </si>
  <si>
    <t>使用2次【涌泉】</t>
  </si>
  <si>
    <t>N.079</t>
  </si>
  <si>
    <t>菊花梨</t>
  </si>
  <si>
    <t>萌</t>
  </si>
  <si>
    <t>使用1次【碰爪】</t>
  </si>
  <si>
    <t>使用1次【击鼓传花】</t>
  </si>
  <si>
    <t>N.080</t>
  </si>
  <si>
    <t>小星光</t>
  </si>
  <si>
    <t>确认2种不同样子的小星光</t>
  </si>
  <si>
    <t>捕捉星光能量的样子、月光能量的样子即可完成</t>
  </si>
  <si>
    <t>N.081</t>
  </si>
  <si>
    <t>星光狮</t>
  </si>
  <si>
    <t>确认2种不同样子的星光狮</t>
  </si>
  <si>
    <t>使用1次【晒太阳】</t>
  </si>
  <si>
    <t>使用2次【强制重启】</t>
  </si>
  <si>
    <t>使用2次【超导】</t>
  </si>
  <si>
    <t>N.082</t>
  </si>
  <si>
    <t>一窝蜂</t>
  </si>
  <si>
    <t>虫,翼</t>
  </si>
  <si>
    <t>地图捕捉，或挑战精灵首领·女王蜂获得首领蛋孵化</t>
  </si>
  <si>
    <t>21级+雌性♀进化</t>
  </si>
  <si>
    <t>N.083</t>
  </si>
  <si>
    <t>黄蜂后</t>
  </si>
  <si>
    <t>38级+雌性♀进化</t>
  </si>
  <si>
    <t>N.084</t>
  </si>
  <si>
    <t>花魁蜂后</t>
  </si>
  <si>
    <t>挑战精灵首领·女王蜂获得首领信物「女王蜂的信物」</t>
  </si>
  <si>
    <t>使用2次【虫群】</t>
  </si>
  <si>
    <t>使用1次【虫鸣】</t>
  </si>
  <si>
    <t>使用2次【捆缚】</t>
  </si>
  <si>
    <t>N.085</t>
  </si>
  <si>
    <t>小夜</t>
  </si>
  <si>
    <t>恶</t>
  </si>
  <si>
    <t>像天气石像丢掷毒系精灵调整至雾天刷新</t>
  </si>
  <si>
    <t>26级+雌性♀进化</t>
  </si>
  <si>
    <t>N.086</t>
  </si>
  <si>
    <t>紫夜</t>
  </si>
  <si>
    <t>44级+雌性♀进化</t>
  </si>
  <si>
    <t>N.087</t>
  </si>
  <si>
    <t>朔夜伊芙</t>
  </si>
  <si>
    <t>使用2次【隐藏条款】</t>
  </si>
  <si>
    <t>使用1次【掠夺】</t>
  </si>
  <si>
    <t>使用1次【黑手】</t>
  </si>
  <si>
    <t>N.088</t>
  </si>
  <si>
    <t>乖乖鹄</t>
  </si>
  <si>
    <t>翼,水</t>
  </si>
  <si>
    <t>N.089</t>
  </si>
  <si>
    <t>蓝珠天鹅</t>
  </si>
  <si>
    <t>40级进化，一般为翠顶夫人，改恶系血脉进化为黑羽夫人</t>
  </si>
  <si>
    <t>N.090</t>
  </si>
  <si>
    <t>翠顶夫人</t>
  </si>
  <si>
    <t>用翠顶夫人、黑羽夫人其中一种获得「命定勇者」奖牌即可完成</t>
  </si>
  <si>
    <t>使用2次【先发制人】</t>
  </si>
  <si>
    <t>使用2次【翼击】</t>
  </si>
  <si>
    <t>N.091</t>
  </si>
  <si>
    <t>黑羽夫人</t>
  </si>
  <si>
    <t>翼,恶</t>
  </si>
  <si>
    <t>乖乖鹄或蓝珠天鹅改恶系血脉进化获得</t>
  </si>
  <si>
    <t>使用2次【羽翼庇护】</t>
  </si>
  <si>
    <t>使用1次【栽赃】</t>
  </si>
  <si>
    <t>N.092</t>
  </si>
  <si>
    <t>锤头鹳</t>
  </si>
  <si>
    <t>使用1次【风矢】</t>
  </si>
  <si>
    <t>使用1次【飞羽】</t>
  </si>
  <si>
    <t>使用2次【乘胜追击】</t>
  </si>
  <si>
    <t>N.093</t>
  </si>
  <si>
    <t>绿草精灵</t>
  </si>
  <si>
    <t>草,幻</t>
  </si>
  <si>
    <t>奥贝斯坦湖和星霜崖地的魔力之源附近小路上找木桶，丢星星魔法后可获取，，或通过副本（大隐于市的守护地）获得蛋后孵化</t>
  </si>
  <si>
    <t>N.094</t>
  </si>
  <si>
    <t>魔草精灵</t>
  </si>
  <si>
    <t>奥贝斯坦湖和星霜崖地的魔力之源附近小路上找木桶，丢星星魔法后可获取</t>
  </si>
  <si>
    <t>使用2次【魔法增效】</t>
  </si>
  <si>
    <t>使用1次【酶浓度调整】</t>
  </si>
  <si>
    <t>使用2次【坍缩】</t>
  </si>
  <si>
    <t>N.095</t>
  </si>
  <si>
    <t>记忆石</t>
  </si>
  <si>
    <t>在岚语峰或叽叽喳喳台地的魔力之源附近伪装成书堆，或通过副本（水晶屋）获得蛋后孵化</t>
  </si>
  <si>
    <t>使用1次【跺地】</t>
  </si>
  <si>
    <t>使用1次【践踏】</t>
  </si>
  <si>
    <t>使用2次【地震】</t>
  </si>
  <si>
    <t>N.096</t>
  </si>
  <si>
    <t>咔咔羽毛</t>
  </si>
  <si>
    <t>翼,普通</t>
  </si>
  <si>
    <t>解锁风眠省30个精灵图鉴-隐秘滩涂南边智慧树苗处获得果实</t>
  </si>
  <si>
    <t>N.097</t>
  </si>
  <si>
    <t>咔咔雀</t>
  </si>
  <si>
    <t>N.098</t>
  </si>
  <si>
    <t>咔咔鸟</t>
  </si>
  <si>
    <t>使用1次【复写】</t>
  </si>
  <si>
    <t>使用2次【羽化加速】</t>
  </si>
  <si>
    <t>使用2次【快速移动】</t>
  </si>
  <si>
    <t>N.099</t>
  </si>
  <si>
    <t>小草虫</t>
  </si>
  <si>
    <t>虫,草</t>
  </si>
  <si>
    <t>向旧飞艇航道的魔力之源附近的天气石像丢掷水系精灵调整至雨天刷新</t>
  </si>
  <si>
    <t>20级+雌性♀进化</t>
  </si>
  <si>
    <t>N.100</t>
  </si>
  <si>
    <t>草衣虫</t>
  </si>
  <si>
    <t>36级+雌性♀进化</t>
  </si>
  <si>
    <t>N.101</t>
  </si>
  <si>
    <t>花衣蝶</t>
  </si>
  <si>
    <t>使用2次【虫群智慧】</t>
  </si>
  <si>
    <t>使用2次【网缚】</t>
  </si>
  <si>
    <t>N.102</t>
  </si>
  <si>
    <t>绿翼鸟</t>
  </si>
  <si>
    <t>萌,翼</t>
  </si>
  <si>
    <t>地图捕捉，白天刷新</t>
  </si>
  <si>
    <t>N.103</t>
  </si>
  <si>
    <t>魔翼鸟</t>
  </si>
  <si>
    <t>N.104</t>
  </si>
  <si>
    <t>魔眷鸟</t>
  </si>
  <si>
    <t>使用2次【超级糖果】</t>
  </si>
  <si>
    <t>使用2次【砂糖弹球】</t>
  </si>
  <si>
    <t>使用3次【逆袭】</t>
  </si>
  <si>
    <t>N.105</t>
  </si>
  <si>
    <t>阿米亚特</t>
  </si>
  <si>
    <t>捕捉20只罗隐得到果实，放到眠枭庇护所后可以捕捉</t>
  </si>
  <si>
    <t>N.106</t>
  </si>
  <si>
    <t>阿米樱</t>
  </si>
  <si>
    <t>50级进化</t>
  </si>
  <si>
    <t>N.107</t>
  </si>
  <si>
    <t>罗隐</t>
  </si>
  <si>
    <t>地,恶</t>
  </si>
  <si>
    <t>星霜崖地上会有一只污染形态的罗隐，打掉后不刷新。风眠圣所和星霜崖地上各有一只是会刷新的</t>
  </si>
  <si>
    <t>使用2次【鸣沙陷阱】</t>
  </si>
  <si>
    <t>使用2次【钧势】</t>
  </si>
  <si>
    <t>使用2次【力量吞噬】</t>
  </si>
  <si>
    <t>领地试炼获得首领信物「深渊罗隐的信物」</t>
  </si>
  <si>
    <t>N.108</t>
  </si>
  <si>
    <t>风铃鲨</t>
  </si>
  <si>
    <t>水,翼</t>
  </si>
  <si>
    <t>N.109</t>
  </si>
  <si>
    <t>蓝蝶鲨</t>
  </si>
  <si>
    <t>N.110</t>
  </si>
  <si>
    <t>彩蝶鲨</t>
  </si>
  <si>
    <t>领地试炼获得首领信物「遥远之音」</t>
  </si>
  <si>
    <t>使用1次【水花四溅】</t>
  </si>
  <si>
    <t>使用1次【借用】</t>
  </si>
  <si>
    <t>使用1次【落雨】</t>
  </si>
  <si>
    <t>N.111</t>
  </si>
  <si>
    <t>石石</t>
  </si>
  <si>
    <t>向晨曦山的魔力之源附近的天气石像丢掷地系精灵调整至沙尘暴刷新</t>
  </si>
  <si>
    <t>N.112</t>
  </si>
  <si>
    <t>巨灵石</t>
  </si>
  <si>
    <t>地,幽</t>
  </si>
  <si>
    <t>使用1次【沙涌】</t>
  </si>
  <si>
    <t>使用1次【穿膛】</t>
  </si>
  <si>
    <t>使用1次【流沙】</t>
  </si>
  <si>
    <t>N.113</t>
  </si>
  <si>
    <t>仪使者</t>
  </si>
  <si>
    <t>地,幻</t>
  </si>
  <si>
    <t>解锁风眠省60个精灵图鉴-风息山口魔力之源附近智慧树苗处获得果实，或挑战精灵首领·祭礼巨像获得首领蛋孵化</t>
  </si>
  <si>
    <t>N.114</t>
  </si>
  <si>
    <t>仪式之星</t>
  </si>
  <si>
    <t>45级进化</t>
  </si>
  <si>
    <t>N.115</t>
  </si>
  <si>
    <t>仪式巨像</t>
  </si>
  <si>
    <t>挑战精灵首领·祭礼巨像获得首领信物「祭礼巨像的信物」</t>
  </si>
  <si>
    <t>使用1次【落石】</t>
  </si>
  <si>
    <t>使用3次【超新星馈赠】</t>
  </si>
  <si>
    <t>使用2次【泥浆铠甲】</t>
  </si>
  <si>
    <t>N.116</t>
  </si>
  <si>
    <t>小独角兽</t>
  </si>
  <si>
    <t>地图捕捉，主线伊里斯会变成首领蛋可以孵化</t>
  </si>
  <si>
    <t>N.117</t>
  </si>
  <si>
    <t>白金独角兽</t>
  </si>
  <si>
    <t>推进风眠省旅途任务获得首领信物「生长痛」</t>
  </si>
  <si>
    <t>使用1次【天光】</t>
  </si>
  <si>
    <t>使用2次【漫反射】</t>
  </si>
  <si>
    <t>N.118</t>
  </si>
  <si>
    <t>旋叶虫</t>
  </si>
  <si>
    <t>普通,虫</t>
  </si>
  <si>
    <t>25级进化</t>
  </si>
  <si>
    <t>确认2种不同样子的旋叶虫</t>
  </si>
  <si>
    <t>捕捉金黄的样子、枯叶的样子即可完成</t>
  </si>
  <si>
    <t>N.119</t>
  </si>
  <si>
    <t>蓬叶虫</t>
  </si>
  <si>
    <t>确认2种不同样子的蓬叶虫</t>
  </si>
  <si>
    <t>N.120</t>
  </si>
  <si>
    <t>风滚暮虫</t>
  </si>
  <si>
    <t>确认2种不同样子的风滚暮虫</t>
  </si>
  <si>
    <t>使用3次【魔能爆】</t>
  </si>
  <si>
    <t>使用2次【追打】</t>
  </si>
  <si>
    <t>使用1次【聒噪】</t>
  </si>
  <si>
    <t>挑战精灵首领·暮风隐者获得首领信物「暮风隐者的信物」</t>
  </si>
  <si>
    <t>N.121</t>
  </si>
  <si>
    <t>小黑猫</t>
  </si>
  <si>
    <t>解锁风眠省90个精灵图鉴-叽叽喳喳台地魔力之源附近智慧树苗处获得果实，或挑战精灵首领·黑猫密探获得首领蛋孵化</t>
  </si>
  <si>
    <t>N.122</t>
  </si>
  <si>
    <t>黑猫巫师</t>
  </si>
  <si>
    <t>挑战精灵首领·黑猫密探获得首领信物「黑猫密探的信物」</t>
  </si>
  <si>
    <t>使用2次【乱打】</t>
  </si>
  <si>
    <t>使用2次【嗜痛】</t>
  </si>
  <si>
    <t>使用2次【精神扰乱】</t>
  </si>
  <si>
    <t>N.123</t>
  </si>
  <si>
    <t>忽幽狸</t>
  </si>
  <si>
    <t>幽,毒</t>
  </si>
  <si>
    <t>捕捉20只影狸得到果实，放到眠枭庇护所后可以捕捉</t>
  </si>
  <si>
    <t>N.124</t>
  </si>
  <si>
    <t>影狸</t>
  </si>
  <si>
    <t>随机刷新污染形态，可以跟着图鉴追踪</t>
  </si>
  <si>
    <t>使用2次【勾魂】</t>
  </si>
  <si>
    <t>使用3次【坟场搏击】</t>
  </si>
  <si>
    <t>N.125</t>
  </si>
  <si>
    <t>多多</t>
  </si>
  <si>
    <t>毒,地</t>
  </si>
  <si>
    <t>地图捕捉，或通过副本（古啦多的守护地）获得蛋后孵化</t>
  </si>
  <si>
    <t>N.126</t>
  </si>
  <si>
    <t>多啦多</t>
  </si>
  <si>
    <t>N.127</t>
  </si>
  <si>
    <t>古啦多</t>
  </si>
  <si>
    <t>使用1次【不可接触】</t>
  </si>
  <si>
    <t>使用1次【腐蚀酸液】</t>
  </si>
  <si>
    <t>N.128</t>
  </si>
  <si>
    <t>哭哭菇</t>
  </si>
  <si>
    <t>幻</t>
  </si>
  <si>
    <t>地图捕捉，或通过副本（怖哭菇的守护地）获得蛋后孵化</t>
  </si>
  <si>
    <t>N.129</t>
  </si>
  <si>
    <t>怖须菇</t>
  </si>
  <si>
    <t>N.130</t>
  </si>
  <si>
    <t>怖哭菇</t>
  </si>
  <si>
    <t>使用2次【星链】</t>
  </si>
  <si>
    <t>使用1次【触底强击】</t>
  </si>
  <si>
    <t>使用1次【四维降解】</t>
  </si>
  <si>
    <t>N.131</t>
  </si>
  <si>
    <t>恶魔狼</t>
  </si>
  <si>
    <t>地图捕捉，或挑战精灵首领·恶魔狼王获得首领蛋孵化</t>
  </si>
  <si>
    <t>挑战精灵首领·恶魔狼王获得首领信物「恶魔狼王的信物」（原色和异色进化其中一种就可以）</t>
  </si>
  <si>
    <t>使用1次【恶意逃离】</t>
  </si>
  <si>
    <t>使用2次【撕裂】</t>
  </si>
  <si>
    <t>使用3次【彼岸之手】</t>
  </si>
  <si>
    <t>N.132</t>
  </si>
  <si>
    <t>小电企鹅</t>
  </si>
  <si>
    <t>冰,电</t>
  </si>
  <si>
    <t>N.133</t>
  </si>
  <si>
    <t>电企鹅</t>
  </si>
  <si>
    <t>使用3次【感电】</t>
  </si>
  <si>
    <t>使用3次【极寒领域】</t>
  </si>
  <si>
    <t>N.134</t>
  </si>
  <si>
    <t>雪豆丁</t>
  </si>
  <si>
    <t>冰</t>
  </si>
  <si>
    <t>地图捕捉，白天刷新地图捕捉，或通过副本（雪巨人的守护地）获得蛋后孵化</t>
  </si>
  <si>
    <t>N.135</t>
  </si>
  <si>
    <t>雪蛮人</t>
  </si>
  <si>
    <t>N.136</t>
  </si>
  <si>
    <t>雪巨人</t>
  </si>
  <si>
    <t>使用2次【雪替身】</t>
  </si>
  <si>
    <t>使用2次【冰墙】</t>
  </si>
  <si>
    <t>使用1次【冰天雪地】</t>
  </si>
  <si>
    <t>N.137</t>
  </si>
  <si>
    <t>呼呼猪</t>
  </si>
  <si>
    <t>冰,地</t>
  </si>
  <si>
    <t>地图捕捉，，或通过副本（镜中世界）获得蛋后孵化</t>
  </si>
  <si>
    <t>33级进化</t>
  </si>
  <si>
    <t>N.138</t>
  </si>
  <si>
    <t>獠牙猪</t>
  </si>
  <si>
    <t>使用1次【丢冰块】</t>
  </si>
  <si>
    <t>使用2次【冰雹】</t>
  </si>
  <si>
    <t>N.139</t>
  </si>
  <si>
    <t>雪娃娃</t>
  </si>
  <si>
    <t>地图捕捉，或通过副本（雪灵的守护地）获得蛋后孵化</t>
  </si>
  <si>
    <t>N.140</t>
  </si>
  <si>
    <t>冰封怨灵</t>
  </si>
  <si>
    <t>N.141</t>
  </si>
  <si>
    <t>雪灵</t>
  </si>
  <si>
    <t>使用1次【雪球】</t>
  </si>
  <si>
    <t>使用3次【冰冻光线】</t>
  </si>
  <si>
    <t>使用2次【瞬间零度】</t>
  </si>
  <si>
    <t>N.142</t>
  </si>
  <si>
    <t>大耳帽兜</t>
  </si>
  <si>
    <t>冰,萌</t>
  </si>
  <si>
    <t>解锁风眠省120个精灵图鉴-星霜崖地破船旁边智慧树苗处获得果实，或挑战精灵首领·雪影冰灵获得首领蛋孵化</t>
  </si>
  <si>
    <t>N.143</t>
  </si>
  <si>
    <t>帽兜娃娃</t>
  </si>
  <si>
    <t>N.144</t>
  </si>
  <si>
    <t>雪影娃娃</t>
  </si>
  <si>
    <t>挑战精灵首领·雪影冰灵获得首领信物「雪影冰灵的信物」（原色和异色进化其中一种就可以）</t>
  </si>
  <si>
    <t>使用2次【甜心续航】</t>
  </si>
  <si>
    <t>使用2次【生日蛋糕】</t>
  </si>
  <si>
    <t>使用2次【冰晶坠】</t>
  </si>
  <si>
    <t>N.145</t>
  </si>
  <si>
    <t>权杖-II</t>
  </si>
  <si>
    <t>机械</t>
  </si>
  <si>
    <t>N.146</t>
  </si>
  <si>
    <t>权杖-V</t>
  </si>
  <si>
    <t>使用1次【离子震荡】</t>
  </si>
  <si>
    <t>使用3次【棘刺】</t>
  </si>
  <si>
    <t>N.147</t>
  </si>
  <si>
    <t>灵狐</t>
  </si>
  <si>
    <t>火,冰</t>
  </si>
  <si>
    <t>随机刷新，可以跟着图鉴追踪，或通过副本（尖嘴狐仙的守护地）获得蛋后孵化</t>
  </si>
  <si>
    <t>N.148</t>
  </si>
  <si>
    <t>九尾狐</t>
  </si>
  <si>
    <t>随机刷新，可以跟着图鉴追踪</t>
  </si>
  <si>
    <t>N.149</t>
  </si>
  <si>
    <t>尖嘴狐仙</t>
  </si>
  <si>
    <t>使用2次【炎枪】</t>
  </si>
  <si>
    <t>使用1次【打雪仗】</t>
  </si>
  <si>
    <t>使用2次【易燃物质】</t>
  </si>
  <si>
    <t>N.150</t>
  </si>
  <si>
    <t>里奥</t>
  </si>
  <si>
    <t>挑战传说精灵·圣羽翼王获得</t>
  </si>
  <si>
    <t>28级+精灵成长至1星进化</t>
  </si>
  <si>
    <t>N.151</t>
  </si>
  <si>
    <t>圣羽勇士</t>
  </si>
  <si>
    <t>里奥进化</t>
  </si>
  <si>
    <t>40级+精灵成长至2星进化</t>
  </si>
  <si>
    <t>N.152</t>
  </si>
  <si>
    <t>圣羽翼王</t>
  </si>
  <si>
    <t>圣羽勇士进化</t>
  </si>
  <si>
    <t>使用3次【暴风眼】</t>
  </si>
  <si>
    <t>使用2次【羽刃】</t>
  </si>
  <si>
    <t>N.153</t>
  </si>
  <si>
    <t>松仔</t>
  </si>
  <si>
    <t>草,武</t>
  </si>
  <si>
    <t>二代御三家，没选的可以在其他人世界抓</t>
  </si>
  <si>
    <t>N.154</t>
  </si>
  <si>
    <t>松叶羊</t>
  </si>
  <si>
    <t>N.155</t>
  </si>
  <si>
    <t>针叶巡林</t>
  </si>
  <si>
    <t>使用2次【藤绞】</t>
  </si>
  <si>
    <t>使用2次【根吸收】</t>
  </si>
  <si>
    <t>N.156</t>
  </si>
  <si>
    <t>小勇狮</t>
  </si>
  <si>
    <t>火,武</t>
  </si>
  <si>
    <t>N.157</t>
  </si>
  <si>
    <t>炽焰狮</t>
  </si>
  <si>
    <t>N.158</t>
  </si>
  <si>
    <t>炽焰勇狮</t>
  </si>
  <si>
    <t>使用2次【炎打】</t>
  </si>
  <si>
    <t>使用2次【斩断】</t>
  </si>
  <si>
    <t>N.159</t>
  </si>
  <si>
    <t>水滴蛇</t>
  </si>
  <si>
    <t>水,武</t>
  </si>
  <si>
    <t>N.160</t>
  </si>
  <si>
    <t>水滴锁</t>
  </si>
  <si>
    <t>N.161</t>
  </si>
  <si>
    <t>游蛇魔使</t>
  </si>
  <si>
    <t>使用2次【破防】</t>
  </si>
  <si>
    <t>使用2次【预备势】</t>
  </si>
  <si>
    <t>N.162</t>
  </si>
  <si>
    <t>公平鸽</t>
  </si>
  <si>
    <t>使用1次【埋伏】</t>
  </si>
  <si>
    <t>使用1次【摇篮曲】</t>
  </si>
  <si>
    <t>使用1次【天旋地转】</t>
  </si>
  <si>
    <t>N.163</t>
  </si>
  <si>
    <t>小怂猫</t>
  </si>
  <si>
    <t>武</t>
  </si>
  <si>
    <t>37级进化</t>
  </si>
  <si>
    <t>N.164</t>
  </si>
  <si>
    <t>怒目怂猫</t>
  </si>
  <si>
    <t>使用2次【叠势】</t>
  </si>
  <si>
    <t>使用2次【无影脚】</t>
  </si>
  <si>
    <t>使用2次【重击】</t>
  </si>
  <si>
    <t>N.165</t>
  </si>
  <si>
    <t>小狮鹫</t>
  </si>
  <si>
    <t>地图捕捉，或通过副本（皇家狮鹫的守护地）获得蛋后孵化</t>
  </si>
  <si>
    <t>确认2种不同样子的小狮鹫</t>
  </si>
  <si>
    <t>捕捉崖间地的样子、高山地的样子即可完成</t>
  </si>
  <si>
    <t>N.166</t>
  </si>
  <si>
    <t>神圣狮鹫</t>
  </si>
  <si>
    <t>确认2种不同样子的神圣狮鹫</t>
  </si>
  <si>
    <t>N.167</t>
  </si>
  <si>
    <t>皇家狮鹫</t>
  </si>
  <si>
    <t>确认2种不同样子的皇家狮鹫</t>
  </si>
  <si>
    <t>使用1次【啄击】</t>
  </si>
  <si>
    <t>使用1次【见招拆招】</t>
  </si>
  <si>
    <t>使用1次【扇风】</t>
  </si>
  <si>
    <t>N.168</t>
  </si>
  <si>
    <t>圆眼蜘蛛</t>
  </si>
  <si>
    <t>虫</t>
  </si>
  <si>
    <t>24级进化</t>
  </si>
  <si>
    <t>N.169</t>
  </si>
  <si>
    <t>尖角蜘蛛</t>
  </si>
  <si>
    <t>虫,毒</t>
  </si>
  <si>
    <t>N.170</t>
  </si>
  <si>
    <t>芋香巨角蛛</t>
  </si>
  <si>
    <t>使用1次【虫网】</t>
  </si>
  <si>
    <t>使用1次【毒针】</t>
  </si>
  <si>
    <t>N.171</t>
  </si>
  <si>
    <t>波波螺</t>
  </si>
  <si>
    <t>地,水</t>
  </si>
  <si>
    <t>确认2种不同样子的波波螺</t>
  </si>
  <si>
    <t>捕捉波波螺、被污染的样子即可完成</t>
  </si>
  <si>
    <t>N.172</t>
  </si>
  <si>
    <t>消波螺</t>
  </si>
  <si>
    <t>确认2种不同样子的消波螺</t>
  </si>
  <si>
    <t>捕捉消波螺、被污染的样子即可完成</t>
  </si>
  <si>
    <t>N.173</t>
  </si>
  <si>
    <t>嗜波螺</t>
  </si>
  <si>
    <t>确认2种不同样子的嗜波螺</t>
  </si>
  <si>
    <t>捕捉嗜波螺、被污染的样子即可完成</t>
  </si>
  <si>
    <t>使用2次【气泡】</t>
  </si>
  <si>
    <t>使用3次【抛石】</t>
  </si>
  <si>
    <t>N.174</t>
  </si>
  <si>
    <t>菇菇丁</t>
  </si>
  <si>
    <t>地,草</t>
  </si>
  <si>
    <t>地图捕捉，或通过副本（九幽菇的守护地）获得蛋后孵化</t>
  </si>
  <si>
    <t>36级+雨天进化</t>
  </si>
  <si>
    <t>N.175</t>
  </si>
  <si>
    <t>多菇丁</t>
  </si>
  <si>
    <t>48级+雨天进化</t>
  </si>
  <si>
    <t>N.176</t>
  </si>
  <si>
    <t>九幽菇</t>
  </si>
  <si>
    <t>使用2次【蜡质膜】</t>
  </si>
  <si>
    <t>使用2次【石肤术】</t>
  </si>
  <si>
    <t>使用1次【移花接木】</t>
  </si>
  <si>
    <t>N.177</t>
  </si>
  <si>
    <t>斑斑</t>
  </si>
  <si>
    <t>地图捕捉，晚上刷新，或通过副本（斑枭的守护地）获得蛋后孵化</t>
  </si>
  <si>
    <t>N.178</t>
  </si>
  <si>
    <t>斑枭</t>
  </si>
  <si>
    <t>地图捕捉，晚上刷新</t>
  </si>
  <si>
    <t>使用2次【乘风】</t>
  </si>
  <si>
    <t>使用3次【风起】</t>
  </si>
  <si>
    <t>N.179</t>
  </si>
  <si>
    <t>草头鸭</t>
  </si>
  <si>
    <t>N.180</t>
  </si>
  <si>
    <t>卷毛鸭</t>
  </si>
  <si>
    <t>使用2次【崩拳】</t>
  </si>
  <si>
    <t>使用2次【爆冲】</t>
  </si>
  <si>
    <t>使用2次【散手】</t>
  </si>
  <si>
    <t>N.181</t>
  </si>
  <si>
    <t>海豹战士</t>
  </si>
  <si>
    <t>武,水</t>
  </si>
  <si>
    <t>N.182</t>
  </si>
  <si>
    <t>海豹船长</t>
  </si>
  <si>
    <t>使用2次【防御反击】</t>
  </si>
  <si>
    <t>使用2次【听桥】</t>
  </si>
  <si>
    <t>N.183</t>
  </si>
  <si>
    <t>号儿鱼</t>
  </si>
  <si>
    <t>地图捕捉，或通过副本（圆号鱼的守护地）获得蛋后孵化</t>
  </si>
  <si>
    <t>N.184</t>
  </si>
  <si>
    <t>圆号鱼</t>
  </si>
  <si>
    <t>使用1次【激怒】</t>
  </si>
  <si>
    <t>使用1次【洗礼】</t>
  </si>
  <si>
    <t>使用2次【润泽】</t>
  </si>
  <si>
    <t>N.185</t>
  </si>
  <si>
    <t>甜田螺</t>
  </si>
  <si>
    <t>水,萌</t>
  </si>
  <si>
    <t>N.186</t>
  </si>
  <si>
    <t>壳乙螺</t>
  </si>
  <si>
    <t>44级进化</t>
  </si>
  <si>
    <t>N.187</t>
  </si>
  <si>
    <t>卡洛儿</t>
  </si>
  <si>
    <t>使用1次【泡沫幻影】</t>
  </si>
  <si>
    <t>使用1次【潮涌】</t>
  </si>
  <si>
    <t>N.188</t>
  </si>
  <si>
    <t>棋棋</t>
  </si>
  <si>
    <t>武,地</t>
  </si>
  <si>
    <t>地图捕捉，或挑战精灵首领·棋契陛下获得首领蛋孵化</t>
  </si>
  <si>
    <t>26级+击败另一颜色二阶进化为对应二阶</t>
  </si>
  <si>
    <t>确认2种不同样子的棋棋</t>
  </si>
  <si>
    <t>捕捉白子、黑子即可完成</t>
  </si>
  <si>
    <t>N.189</t>
  </si>
  <si>
    <t>棋骑士</t>
  </si>
  <si>
    <t>地图捕捉，或棋棋进化</t>
  </si>
  <si>
    <t>确认2种不同样子的棋骑士</t>
  </si>
  <si>
    <t>用棋骑士、棋齐垒、棋祈督、棋绮后其中一种获得「命定勇者」奖牌即可完成</t>
  </si>
  <si>
    <t>挑战精灵首领·棋契陛下获得首领信物「棋契陛下的信物」（两种形态进化其中一种就可以）</t>
  </si>
  <si>
    <t>使用1次【缠丝劲】</t>
  </si>
  <si>
    <t>使用2次【截拳】</t>
  </si>
  <si>
    <t>N.190</t>
  </si>
  <si>
    <t>棋齐垒</t>
  </si>
  <si>
    <t>确认2种不同样子的棋齐垒</t>
  </si>
  <si>
    <t>使用1次【一拳】</t>
  </si>
  <si>
    <t>使用2次【硬门】</t>
  </si>
  <si>
    <t>N.191</t>
  </si>
  <si>
    <t>棋祈督</t>
  </si>
  <si>
    <t>确认2种不同样子的棋祈督</t>
  </si>
  <si>
    <t>捕捉白子、黑子即可完成（游戏里写的确认2种不同样子的棋齐垒，不确定是否为文案错误）</t>
  </si>
  <si>
    <t>使用2次【影袭】</t>
  </si>
  <si>
    <t>使用1次【气波】</t>
  </si>
  <si>
    <t>使用2次【提气】</t>
  </si>
  <si>
    <t>N.192</t>
  </si>
  <si>
    <t>棋绮后</t>
  </si>
  <si>
    <t>确认2种不同样子的棋绮后</t>
  </si>
  <si>
    <t>使用1次【寸拳】</t>
  </si>
  <si>
    <t>使用2次【化劲】</t>
  </si>
  <si>
    <t>使用2次【破绽】</t>
  </si>
  <si>
    <t>N.193</t>
  </si>
  <si>
    <t>奔波鼠</t>
  </si>
  <si>
    <t>地图捕捉，采邑地或彼得大道会刷新三只</t>
  </si>
  <si>
    <t>40级+撞击矿石3次进化</t>
  </si>
  <si>
    <t>N.194</t>
  </si>
  <si>
    <t>流浪鼠</t>
  </si>
  <si>
    <t>奔波鼠进化</t>
  </si>
  <si>
    <t>使用2次【陨石】</t>
  </si>
  <si>
    <t>使用2次【突袭】</t>
  </si>
  <si>
    <t>N.195</t>
  </si>
  <si>
    <t>呆小路</t>
  </si>
  <si>
    <t>N.196</t>
  </si>
  <si>
    <t>舞动路路</t>
  </si>
  <si>
    <t>N.197</t>
  </si>
  <si>
    <t>白发路路</t>
  </si>
  <si>
    <t>使用2次【示弱】</t>
  </si>
  <si>
    <t>使用1次【花香】</t>
  </si>
  <si>
    <t>使用2次【孢子爆散】</t>
  </si>
  <si>
    <t>N.198</t>
  </si>
  <si>
    <t>逗逗</t>
  </si>
  <si>
    <t>地图捕捉，或挑战精灵首领·梦奇咪获得首领蛋孵化</t>
  </si>
  <si>
    <t>N.199</t>
  </si>
  <si>
    <t>气球猫</t>
  </si>
  <si>
    <t>逗逗进化</t>
  </si>
  <si>
    <t>N.200</t>
  </si>
  <si>
    <t>梦想三三</t>
  </si>
  <si>
    <t>寒霜村有一只，或挑战精灵首领·梦奇咪获得首领蛋孵化</t>
  </si>
  <si>
    <t>挑战精灵首领·奇梦咪获得首领信物「奇梦咪的信物」</t>
  </si>
  <si>
    <t>使用1次【破罐破摔】</t>
  </si>
  <si>
    <t>使用2次【赤子之心】</t>
  </si>
  <si>
    <t>使用2次【反弹】</t>
  </si>
  <si>
    <t>N.201</t>
  </si>
  <si>
    <t>花怨鳗</t>
  </si>
  <si>
    <t>地图捕捉，或通过副本（鳗尾兽的守护地）获得蛋后孵化</t>
  </si>
  <si>
    <t>N.202</t>
  </si>
  <si>
    <t>鳗尾兽</t>
  </si>
  <si>
    <t>使用1次【淤泥表皮】</t>
  </si>
  <si>
    <t>使用1次【遁地】</t>
  </si>
  <si>
    <t>N.203</t>
  </si>
  <si>
    <t>伊雷龙</t>
  </si>
  <si>
    <t>龙</t>
  </si>
  <si>
    <t>解锁洛克里安120个精灵图鉴-银河蛇口魔力之源附近智慧树苗处获得果实，或挑战精灵首领·伊兰龙获得首领蛋孵化</t>
  </si>
  <si>
    <t>N.204</t>
  </si>
  <si>
    <t>伊兰亚龙</t>
  </si>
  <si>
    <t>挑战精灵首领·伊兰龙获得首领信物「伊兰龙的信物」</t>
  </si>
  <si>
    <t>使用1次【绵里藏针】</t>
  </si>
  <si>
    <t>使用2次【架势】</t>
  </si>
  <si>
    <t>使用1次【升龙咆哮】</t>
  </si>
  <si>
    <t>N.205</t>
  </si>
  <si>
    <t>拉特</t>
  </si>
  <si>
    <t>向监管区的魔力之源附近的天气石像丢掷水系精灵调整至雨天刷新</t>
  </si>
  <si>
    <t>N.206</t>
  </si>
  <si>
    <t>酷拉</t>
  </si>
  <si>
    <t>使用1次【超导加速】</t>
  </si>
  <si>
    <t>使用2次【过载回路】</t>
  </si>
  <si>
    <t>使用2次【飞踢】</t>
  </si>
  <si>
    <t>领地试炼获得首领信物「风暴酷拉的信物」</t>
  </si>
  <si>
    <t>N.207</t>
  </si>
  <si>
    <t>闪电环</t>
  </si>
  <si>
    <t>望风半岛的魔力之源-消磨时间-依次到早上、中午、晚上直至刷新出雨天</t>
  </si>
  <si>
    <t>N.208</t>
  </si>
  <si>
    <t>刺电环</t>
  </si>
  <si>
    <t>N.209</t>
  </si>
  <si>
    <t>荆棘电环</t>
  </si>
  <si>
    <t>使用1次【操控】</t>
  </si>
  <si>
    <t>使用2次【加大功率】</t>
  </si>
  <si>
    <t>使用1次【麻痹】</t>
  </si>
  <si>
    <t>N.210</t>
  </si>
  <si>
    <t>小箱怪</t>
  </si>
  <si>
    <t>机械,幻</t>
  </si>
  <si>
    <t>会在拾荒港口和监管区的魔力之源附近伪装成普通宝箱，可以扔星星魔法辨别，或通过副本（迷迷箱怪的守护地）获得蛋后孵化</t>
  </si>
  <si>
    <t>N.211</t>
  </si>
  <si>
    <t>迷迷箱怪</t>
  </si>
  <si>
    <t>小箱怪进化</t>
  </si>
  <si>
    <t>使用2次【双星】</t>
  </si>
  <si>
    <t>使用2次【错乱】</t>
  </si>
  <si>
    <t>N.212</t>
  </si>
  <si>
    <t>古钟蛇</t>
  </si>
  <si>
    <t>萌,毒</t>
  </si>
  <si>
    <t>N.213</t>
  </si>
  <si>
    <t>寒音蛇</t>
  </si>
  <si>
    <t>使用1次【月光合奏】</t>
  </si>
  <si>
    <t>使用3次【撒娇】</t>
  </si>
  <si>
    <t>N.214</t>
  </si>
  <si>
    <t>矮脚爬爬</t>
  </si>
  <si>
    <t>N.215</t>
  </si>
  <si>
    <t>恶魔红钻</t>
  </si>
  <si>
    <t>虫,恶</t>
  </si>
  <si>
    <t>使用1次【尾后针】</t>
  </si>
  <si>
    <t>使用1次【以重制重】</t>
  </si>
  <si>
    <t>使用2次【虫击】</t>
  </si>
  <si>
    <t>N.216</t>
  </si>
  <si>
    <t>火尾瓦特</t>
  </si>
  <si>
    <t>N.217</t>
  </si>
  <si>
    <t>火尾战士</t>
  </si>
  <si>
    <t>N.218</t>
  </si>
  <si>
    <t>烈火守护</t>
  </si>
  <si>
    <t>使用1次【火焰冲锋】</t>
  </si>
  <si>
    <t>使用2次【山火】</t>
  </si>
  <si>
    <t>N.219</t>
  </si>
  <si>
    <t>里拉鳐</t>
  </si>
  <si>
    <t>使用1次【消毒法】</t>
  </si>
  <si>
    <t>使用3次【打湿】</t>
  </si>
  <si>
    <t>使用2次【盐水浴】</t>
  </si>
  <si>
    <t>N.220</t>
  </si>
  <si>
    <t>海枝枝</t>
  </si>
  <si>
    <t>水,幽</t>
  </si>
  <si>
    <t>地图捕捉，或通过副本（海枝枝的守护地）获得蛋后孵化</t>
  </si>
  <si>
    <t>确认4种不同样子的海枝枝</t>
  </si>
  <si>
    <t>捕捉洋红沙丁、翠绿纶布、碧蓝珊瑚、杏黄百合即可完成</t>
  </si>
  <si>
    <t>使用1次【恐吓】</t>
  </si>
  <si>
    <t>使用3次【水波术】</t>
  </si>
  <si>
    <t>N.221</t>
  </si>
  <si>
    <t>多西</t>
  </si>
  <si>
    <t>机械,地</t>
  </si>
  <si>
    <t>解锁洛克里安60个精灵图鉴-二叠山丘魔地下一层（圆号鱼的守护地附近）智慧树苗处获得果实</t>
  </si>
  <si>
    <t>N.222</t>
  </si>
  <si>
    <t>库多西</t>
  </si>
  <si>
    <t>N.223</t>
  </si>
  <si>
    <t>波多西</t>
  </si>
  <si>
    <t>使用2次【能量守恒】</t>
  </si>
  <si>
    <t>使用3次【钢钻】</t>
  </si>
  <si>
    <t>使用2次【岩土暴击】</t>
  </si>
  <si>
    <t>N.224</t>
  </si>
  <si>
    <t>小翼龙</t>
  </si>
  <si>
    <t>龙,翼</t>
  </si>
  <si>
    <t>解锁洛克里安70个精灵图鉴-监管区魔力之源附近智慧树苗处获得果实</t>
  </si>
  <si>
    <t>N.225</t>
  </si>
  <si>
    <t>翼龙</t>
  </si>
  <si>
    <t>使用1次【龙吟】</t>
  </si>
  <si>
    <t>使用2次【龙炮】</t>
  </si>
  <si>
    <t>使用2次【龙之利爪】</t>
  </si>
  <si>
    <t>N.226</t>
  </si>
  <si>
    <t>电动长颈鹿</t>
  </si>
  <si>
    <t>地图捕捉，挑战精灵首领·波普鹿获得首领蛋孵化</t>
  </si>
  <si>
    <t>N.227</t>
  </si>
  <si>
    <t>奔乐鹿</t>
  </si>
  <si>
    <t>N.228</t>
  </si>
  <si>
    <t>爵士鹿</t>
  </si>
  <si>
    <t>挑战精灵首领·波普鹿获得首领信物「波普鹿的信物」</t>
  </si>
  <si>
    <t>使用1次【导电撞击】</t>
  </si>
  <si>
    <t>使用2次【闪击折返】</t>
  </si>
  <si>
    <t>使用1次【电弧】</t>
  </si>
  <si>
    <t>N.229</t>
  </si>
  <si>
    <t>缇塔</t>
  </si>
  <si>
    <t>N.230</t>
  </si>
  <si>
    <t>声波缇塔</t>
  </si>
  <si>
    <t>使用1次【传感器】</t>
  </si>
  <si>
    <t>使用1次【取念】</t>
  </si>
  <si>
    <t>使用1次【主轴】</t>
  </si>
  <si>
    <t>N.231</t>
  </si>
  <si>
    <t>小鹬</t>
  </si>
  <si>
    <t>N.232</t>
  </si>
  <si>
    <t>鄙目鹬</t>
  </si>
  <si>
    <t>N.233</t>
  </si>
  <si>
    <t>高脚鹬</t>
  </si>
  <si>
    <t>使用2次【闪击】</t>
  </si>
  <si>
    <t>使用2次【锐利眼神】</t>
  </si>
  <si>
    <t>领地试炼获得首领信物「高帽脚鹬的信物」</t>
  </si>
  <si>
    <t>N.234</t>
  </si>
  <si>
    <t>脆筒甜甜</t>
  </si>
  <si>
    <t>在彼得大道的3个冰淇凌车处每周刷新，每个点位刷新3只</t>
  </si>
  <si>
    <t>28级随机进化</t>
  </si>
  <si>
    <t>N.235</t>
  </si>
  <si>
    <t>香草甜甜</t>
  </si>
  <si>
    <t>脆筒甜甜进化</t>
  </si>
  <si>
    <t>40级随机进化</t>
  </si>
  <si>
    <t>确认3种不同样子的香草甜甜</t>
  </si>
  <si>
    <t>捕捉香草甜甜（樱桃饰品）、杨桃饰品、蓝莓饰品即可完成</t>
  </si>
  <si>
    <t>N.236</t>
  </si>
  <si>
    <t>圣代甜甜</t>
  </si>
  <si>
    <t>香草甜甜进化</t>
  </si>
  <si>
    <t>确认9种不同样子的圣代甜甜</t>
  </si>
  <si>
    <t>捕捉圣代甜甜（樱桃巧克力口味）、樱桃草莓口味、樱桃抹茶口味、杨桃巧克力口味、杨桃草莓口味、杨桃抹茶口味、蓝莓巧克力口味、蓝莓草莓口味、蓝莓抹茶口味即可完成</t>
  </si>
  <si>
    <t>使用1次【寒风吹】</t>
  </si>
  <si>
    <t>使用3次【霜天】</t>
  </si>
  <si>
    <t>N.237</t>
  </si>
  <si>
    <t>刺轮砣</t>
  </si>
  <si>
    <t>毒,萌</t>
  </si>
  <si>
    <t>确认2种不同样子的刺轮砣</t>
  </si>
  <si>
    <t>捕捉上弦的样子、下弦的样子即可完成</t>
  </si>
  <si>
    <t>N.238</t>
  </si>
  <si>
    <t>月亮砣</t>
  </si>
  <si>
    <t>确认2种不同样子的月亮砣</t>
  </si>
  <si>
    <t>使用1次【毒沼】</t>
  </si>
  <si>
    <t>使用1次【鞭打】</t>
  </si>
  <si>
    <t>使用1次【压扁】</t>
  </si>
  <si>
    <t>N.239</t>
  </si>
  <si>
    <t>豆丁鱼</t>
  </si>
  <si>
    <t>水,龙</t>
  </si>
  <si>
    <t>N.240</t>
  </si>
  <si>
    <t>快鳍鱼</t>
  </si>
  <si>
    <t>N.241</t>
  </si>
  <si>
    <t>龙鱼</t>
  </si>
  <si>
    <t>使用2次【水幕冲击】</t>
  </si>
  <si>
    <t>使用2次【水刃】</t>
  </si>
  <si>
    <t>使用3次【天洪】</t>
  </si>
  <si>
    <t>N.242</t>
  </si>
  <si>
    <t>胆小鳗鱼</t>
  </si>
  <si>
    <t>电,水</t>
  </si>
  <si>
    <t>N.243</t>
  </si>
  <si>
    <t>闪电鳗鱼</t>
  </si>
  <si>
    <t>使用1次【当头棒喝】</t>
  </si>
  <si>
    <t>使用2次【电磁偏转】</t>
  </si>
  <si>
    <t>N.244</t>
  </si>
  <si>
    <t>翡翠水母</t>
  </si>
  <si>
    <t>地图捕捉，晚上刷新，或通过副本（琉璃水母的守护地）获得蛋后孵化</t>
  </si>
  <si>
    <t>N.245</t>
  </si>
  <si>
    <t>琉璃水母</t>
  </si>
  <si>
    <t>使用1次【湮灭】</t>
  </si>
  <si>
    <t>使用1次【鸩毒】</t>
  </si>
  <si>
    <t>N.246</t>
  </si>
  <si>
    <t>裘洛</t>
  </si>
  <si>
    <t>解锁洛克里安100个精灵图鉴-望风半岛魔力之源附近智慧树苗处获得果实</t>
  </si>
  <si>
    <t>N.247</t>
  </si>
  <si>
    <t>裘力</t>
  </si>
  <si>
    <t>N.248</t>
  </si>
  <si>
    <t>裘卡</t>
  </si>
  <si>
    <t>使用1次【腐化】</t>
  </si>
  <si>
    <t>使用2次【感染病】</t>
  </si>
  <si>
    <t>N.249</t>
  </si>
  <si>
    <t>可爱猿</t>
  </si>
  <si>
    <t>解锁洛克里安40个精灵图鉴-港口驻地魔力之源附近智慧树苗处获得果实</t>
  </si>
  <si>
    <t>N.250</t>
  </si>
  <si>
    <t>炽热猿</t>
  </si>
  <si>
    <t>N.251</t>
  </si>
  <si>
    <t>火焰猿</t>
  </si>
  <si>
    <t>使用1次【热身】</t>
  </si>
  <si>
    <t>使用2次【吹火】</t>
  </si>
  <si>
    <t>N.252</t>
  </si>
  <si>
    <t>布鲁斯</t>
  </si>
  <si>
    <t>解锁洛克里安60个精灵图鉴-向日葵海岸魔力之源附近智慧树苗处获得果实</t>
  </si>
  <si>
    <t>N.253</t>
  </si>
  <si>
    <t>雪顶布鲁斯</t>
  </si>
  <si>
    <t>N.254</t>
  </si>
  <si>
    <t>冰钻布鲁斯</t>
  </si>
  <si>
    <t>使用1次【冰爪】</t>
  </si>
  <si>
    <t>使用1次【冰捆缚】</t>
  </si>
  <si>
    <t>使用2次【速冻】</t>
  </si>
  <si>
    <t>N.255</t>
  </si>
  <si>
    <t>治愈兔</t>
  </si>
  <si>
    <t>火,萌</t>
  </si>
  <si>
    <t>N.256</t>
  </si>
  <si>
    <t>红丝绒</t>
  </si>
  <si>
    <t>N.257</t>
  </si>
  <si>
    <t>红绒十字</t>
  </si>
  <si>
    <t>使用2次【引燃】</t>
  </si>
  <si>
    <t>使用1次【飞吻】</t>
  </si>
  <si>
    <t>使用1次【火爪】</t>
  </si>
  <si>
    <t>N.258</t>
  </si>
  <si>
    <t>乌达</t>
  </si>
  <si>
    <t>恶,火</t>
  </si>
  <si>
    <t>30级进化，极昼形态要在白天升级，极夜形态反之</t>
  </si>
  <si>
    <t>确认2种不同样子的乌达</t>
  </si>
  <si>
    <t>捕捉极昼的样子、极夜的样子即可完成</t>
  </si>
  <si>
    <t>N.259</t>
  </si>
  <si>
    <t>迷你乌</t>
  </si>
  <si>
    <t>50级进化，极昼形态要在白天升级，极夜形态反之</t>
  </si>
  <si>
    <t>确认2种不同样子的迷你乌</t>
  </si>
  <si>
    <t>N.260</t>
  </si>
  <si>
    <t>乌拉塔</t>
  </si>
  <si>
    <t>确认2种不同样子的乌拉塔</t>
  </si>
  <si>
    <t>使用2次【贪婪】</t>
  </si>
  <si>
    <t>使用2次【暗突袭】</t>
  </si>
  <si>
    <t>N.261</t>
  </si>
  <si>
    <t>螺旋帕帕</t>
  </si>
  <si>
    <t>机械,翼</t>
  </si>
  <si>
    <t>地图捕捉，或通过副本（上升管道的守护地）获得蛋后孵化</t>
  </si>
  <si>
    <t>N.262</t>
  </si>
  <si>
    <t>帕帕斯卡</t>
  </si>
  <si>
    <t>使用1次【杠杆置换】</t>
  </si>
  <si>
    <t>使用2次【偷袭】</t>
  </si>
  <si>
    <t>N.263</t>
  </si>
  <si>
    <t>机械方方</t>
  </si>
  <si>
    <t>解锁洛克里安80个精灵图鉴-拾荒港口魔力之源附近智慧树苗处获得果实</t>
  </si>
  <si>
    <t>28级+放队列进其他人世界（要p2-4，不能p1）进化</t>
  </si>
  <si>
    <t>N.264</t>
  </si>
  <si>
    <t>多彩方方</t>
  </si>
  <si>
    <t>40级+放队列进其他人世界（要p2-4，不能p1）进化</t>
  </si>
  <si>
    <t>N.265</t>
  </si>
  <si>
    <t>立方人</t>
  </si>
  <si>
    <t>使用1次【啮合传递】</t>
  </si>
  <si>
    <t>使用1次【械斗】</t>
  </si>
  <si>
    <t>使用2次【轴承支撑】</t>
  </si>
  <si>
    <t>N.266</t>
  </si>
  <si>
    <t>可立鸡</t>
  </si>
  <si>
    <t>N.267</t>
  </si>
  <si>
    <t>晕晕鸡</t>
  </si>
  <si>
    <t>40级进化，一般为绅士鸡，击败恶系精灵3次进化为武者鸡</t>
  </si>
  <si>
    <t>N.268</t>
  </si>
  <si>
    <t>绅士鸡</t>
  </si>
  <si>
    <t>用绅士鸡、武者鸡其中一种获得「命定勇者」奖牌即可完成</t>
  </si>
  <si>
    <t>使用1次【双响炮】</t>
  </si>
  <si>
    <t>使用1次【流火】</t>
  </si>
  <si>
    <t>N.269</t>
  </si>
  <si>
    <t>武者鸡</t>
  </si>
  <si>
    <t>可立鸡或晕晕鸡击败恶系精灵3只后进化</t>
  </si>
  <si>
    <t>使用2次【火焰切割】</t>
  </si>
  <si>
    <t>使用2次【闪燃】</t>
  </si>
  <si>
    <t>N.270</t>
  </si>
  <si>
    <t>优优</t>
  </si>
  <si>
    <t>地,光</t>
  </si>
  <si>
    <t>N.271</t>
  </si>
  <si>
    <t>绒光优优</t>
  </si>
  <si>
    <t>使用1次【泥巴喷射】</t>
  </si>
  <si>
    <t>使用1次【热砂】</t>
  </si>
  <si>
    <t>使用1次【硬化】</t>
  </si>
  <si>
    <t>N.272</t>
  </si>
  <si>
    <t>噼啪鸟</t>
  </si>
  <si>
    <t>电,翼</t>
  </si>
  <si>
    <t>解锁洛克里安60个精灵图鉴-圣所前哨魔力之源附近智慧树苗处获得果实</t>
  </si>
  <si>
    <t>使用2次【交叉闪电】</t>
  </si>
  <si>
    <t>使用2次【回旋风暴】</t>
  </si>
  <si>
    <t>N.273</t>
  </si>
  <si>
    <t>深蓝鲸</t>
  </si>
  <si>
    <t>解锁洛克里安100个精灵图鉴-沉船旋涡魔力之源附近智慧树苗处获得果实</t>
  </si>
  <si>
    <t>使用1次【音爆】</t>
  </si>
  <si>
    <t>使用2次【水环】</t>
  </si>
  <si>
    <t>N.274</t>
  </si>
  <si>
    <t>格兰种子</t>
  </si>
  <si>
    <t>N.275</t>
  </si>
  <si>
    <t>格兰花</t>
  </si>
  <si>
    <t>N.276</t>
  </si>
  <si>
    <t>格兰球</t>
  </si>
  <si>
    <t>使用1次【叶绿光束】</t>
  </si>
  <si>
    <t>使用2次【盛开】</t>
  </si>
  <si>
    <t>N.277</t>
  </si>
  <si>
    <t>地鼠</t>
  </si>
  <si>
    <t>确认2种不同样子的地鼠</t>
  </si>
  <si>
    <t>捕捉枯水期的样子、储水时的样子即可完成</t>
  </si>
  <si>
    <t>N.278</t>
  </si>
  <si>
    <t>遁鼠</t>
  </si>
  <si>
    <t>确认2种不同样子的遁鼠</t>
  </si>
  <si>
    <t>N.279</t>
  </si>
  <si>
    <t>遁地鼠</t>
  </si>
  <si>
    <t>确认2种不同样子的遁地鼠</t>
  </si>
  <si>
    <t>使用1次【震击】</t>
  </si>
  <si>
    <t>使用1次【岩脉崩毁】</t>
  </si>
  <si>
    <t>使用2次【裂石】</t>
  </si>
  <si>
    <t>N.280</t>
  </si>
  <si>
    <t>墨鱿士</t>
  </si>
  <si>
    <t>解锁洛克里安50个精灵图鉴-圣所前哨魔力之源附近智慧树苗处获得果实</t>
  </si>
  <si>
    <t>32级进化，击败萌系精灵3次进化为混乱鱿彩，击败恶系精灵3次进化为秩序鱿墨</t>
  </si>
  <si>
    <t>N.281</t>
  </si>
  <si>
    <t>混乱鱿彩</t>
  </si>
  <si>
    <t>用混乱鱿彩、秩序鱿墨其中一种获得「命定勇者」奖牌即可完成</t>
  </si>
  <si>
    <t>使用3次【能量刃】</t>
  </si>
  <si>
    <t>使用1次【伪造账单】</t>
  </si>
  <si>
    <t>N.282</t>
  </si>
  <si>
    <t>秩序鱿墨</t>
  </si>
  <si>
    <t>幽,萌</t>
  </si>
  <si>
    <t>墨鱿士击败恶系精灵3只后进化</t>
  </si>
  <si>
    <t>使用1次【诡刺】</t>
  </si>
  <si>
    <t>使用2次【捧杀】</t>
  </si>
  <si>
    <t>N.283</t>
  </si>
  <si>
    <t>小甲虫</t>
  </si>
  <si>
    <t>N.284</t>
  </si>
  <si>
    <t>铠甲虫</t>
  </si>
  <si>
    <t>使用1次【蛰针】</t>
  </si>
  <si>
    <t>使用2次【飞断】</t>
  </si>
  <si>
    <t>使用2次【虫群过境】</t>
  </si>
  <si>
    <t>N.285</t>
  </si>
  <si>
    <t>圣剑侍从</t>
  </si>
  <si>
    <t>解锁洛克里安80个精灵图鉴-风息山口的魔力之源智慧树苗处获得果实，或挑战精灵首领·圣剑骑士获得首领蛋孵化</t>
  </si>
  <si>
    <t>N.286</t>
  </si>
  <si>
    <t>圣剑-X</t>
  </si>
  <si>
    <t>解锁洛克里安80个精灵图鉴-风息山口的魔力之源智慧树苗处获得果实</t>
  </si>
  <si>
    <t>挑战精灵首领·圣剑骑士获得首领信物「圣剑骑士的信物」</t>
  </si>
  <si>
    <t>使用2次【鼓劲】</t>
  </si>
  <si>
    <t>使用1次【金属噪音】</t>
  </si>
  <si>
    <t>N.287</t>
  </si>
  <si>
    <t>吸泥鸥</t>
  </si>
  <si>
    <t>地,翼</t>
  </si>
  <si>
    <t>N.288</t>
  </si>
  <si>
    <t>泥吼牙</t>
  </si>
  <si>
    <t>使用2次【地刺】</t>
  </si>
  <si>
    <t>使用2次【疾风刺】</t>
  </si>
  <si>
    <t>挑战精灵首领·淤泥乌泽获得首领信物「淤泥乌泽的信物」</t>
  </si>
  <si>
    <t>N.289</t>
  </si>
  <si>
    <t>大头骨龙</t>
  </si>
  <si>
    <t>龙,幽</t>
  </si>
  <si>
    <t>N.290</t>
  </si>
  <si>
    <t>寂灭骨龙</t>
  </si>
  <si>
    <t>使用2次【吹炎】</t>
  </si>
  <si>
    <t>使用1次【龙吼】</t>
  </si>
  <si>
    <t>使用1次【隼鳞】</t>
  </si>
  <si>
    <t>N.291</t>
  </si>
  <si>
    <t>厉毒小萝</t>
  </si>
  <si>
    <t>毒,恶</t>
  </si>
  <si>
    <t>解锁洛克里安140个精灵图鉴-厄水沼泽魔力之源附近智慧树苗处获得果实</t>
  </si>
  <si>
    <t>N.292</t>
  </si>
  <si>
    <t>厉毒修萝</t>
  </si>
  <si>
    <t>使用2次【连续毒针】</t>
  </si>
  <si>
    <t>使用2次【毒囊】</t>
  </si>
  <si>
    <t>N.293</t>
  </si>
  <si>
    <t>小帕尔</t>
  </si>
  <si>
    <t>完成「暗夜拾光」赛季任务获得蛋，挑战S1赛季「暗夜拾光」传说精灵·龙息帕尔获得</t>
  </si>
  <si>
    <t>N.294</t>
  </si>
  <si>
    <t>帕尔萨斯</t>
  </si>
  <si>
    <t>小帕尔进化</t>
  </si>
  <si>
    <t>N.295</t>
  </si>
  <si>
    <t>龙息帕尔</t>
  </si>
  <si>
    <t>帕尔萨斯进化</t>
  </si>
  <si>
    <t>使用1次【诋毁】</t>
  </si>
  <si>
    <t>使用1次【欺诈契约】</t>
  </si>
  <si>
    <t>使用3次【极限撕裂】</t>
  </si>
  <si>
    <t>N.296</t>
  </si>
  <si>
    <t>毛头小蛛</t>
  </si>
  <si>
    <t>虫,地</t>
  </si>
  <si>
    <t>魔法学院生态广场各层地板上</t>
  </si>
  <si>
    <t>30级进化，身高&gt;0.375cm进化为捕尘长绒，&lt;0.375cm进化为食尘短绒</t>
  </si>
  <si>
    <t>N.297</t>
  </si>
  <si>
    <t>捕尘长绒</t>
  </si>
  <si>
    <t>毛头小蛛进化</t>
  </si>
  <si>
    <t>用捕尘长绒、食尘短绒其中一种获得「命定勇者」奖牌即可完成</t>
  </si>
  <si>
    <t>使用2次【贮藏】</t>
  </si>
  <si>
    <t>使用2次【虫结阵】</t>
  </si>
  <si>
    <t>N.298</t>
  </si>
  <si>
    <t>食尘短绒</t>
  </si>
  <si>
    <t>使用1次【壁垒】</t>
  </si>
  <si>
    <t>使用1次【翅刃】</t>
  </si>
  <si>
    <t>N.299</t>
  </si>
  <si>
    <t>画精灵</t>
  </si>
  <si>
    <t>魔法学院生态广场墙壁上的相框，靠近会有「找到你了！」的互动框</t>
  </si>
  <si>
    <t>N.300</t>
  </si>
  <si>
    <t>画像守护</t>
  </si>
  <si>
    <t>画精灵进化</t>
  </si>
  <si>
    <t>36级进化，击败武系精灵3次进化为画间法师手，击败幻系精灵3次进化为画间沉铁兽</t>
  </si>
  <si>
    <t>N.301</t>
  </si>
  <si>
    <t>画间法师手</t>
  </si>
  <si>
    <t>普通,幻</t>
  </si>
  <si>
    <t>画像守护击败武系精灵3次进化，威廉古堡墙上的画里有一只</t>
  </si>
  <si>
    <t>用画间法师手、画间沉铁兽其中一种获得「命定勇者」奖牌即可完成</t>
  </si>
  <si>
    <t>使用1次【扫尾】</t>
  </si>
  <si>
    <t>使用3次【主场优势】</t>
  </si>
  <si>
    <t>使用2次【大爆炸】</t>
  </si>
  <si>
    <t>N.302</t>
  </si>
  <si>
    <t>画间沉铁兽</t>
  </si>
  <si>
    <t>画像守护击败幻系精灵3次进化</t>
  </si>
  <si>
    <t>使用2次【应激反应】</t>
  </si>
  <si>
    <t>使用2次【力量增效】</t>
  </si>
  <si>
    <t>使用2次【反击拳】</t>
  </si>
  <si>
    <t>N.303</t>
  </si>
  <si>
    <t>书魔虫</t>
  </si>
  <si>
    <t>魔法学院生态广场各处的书堆，靠近会有「找到你了！」的互动框</t>
  </si>
  <si>
    <t>N.304</t>
  </si>
  <si>
    <t>书卷守护</t>
  </si>
  <si>
    <t>书魔虫进化</t>
  </si>
  <si>
    <t>36级进化，击败武系精灵3次进化为古卷执政官，击败幻系精灵3次进化为古卷匣魔像</t>
  </si>
  <si>
    <t>N.305</t>
  </si>
  <si>
    <t>古卷执政官</t>
  </si>
  <si>
    <t>书卷守护击败武系精灵3次进化</t>
  </si>
  <si>
    <t>用古卷执政官、古卷匣魔像其中一种获得「命定勇者」奖牌即可完成</t>
  </si>
  <si>
    <t>使用2次【防反】</t>
  </si>
  <si>
    <t>使用3次【吞噬】</t>
  </si>
  <si>
    <t>N.306</t>
  </si>
  <si>
    <t>古卷匣魔像</t>
  </si>
  <si>
    <t>书卷守护击败幻系精灵3次进化</t>
  </si>
  <si>
    <t>使用1次【血气】</t>
  </si>
  <si>
    <t>使用3次【垂死反击】</t>
  </si>
  <si>
    <t>N.307</t>
  </si>
  <si>
    <t>绒绒</t>
  </si>
  <si>
    <t>光,虫</t>
  </si>
  <si>
    <t>开通S1赛季「暗夜拾光」·拾光通行证契约礼券，10级获得果实</t>
  </si>
  <si>
    <t>27级+放队列里收集到1200星光值进化</t>
  </si>
  <si>
    <t>N.308</t>
  </si>
  <si>
    <t>小绒茧</t>
  </si>
  <si>
    <t>绒绒进化</t>
  </si>
  <si>
    <t>47级进化</t>
  </si>
  <si>
    <t>N.309</t>
  </si>
  <si>
    <t>绒仙子</t>
  </si>
  <si>
    <t>小绒茧进化</t>
  </si>
  <si>
    <t>使用1次【脉冲光线】</t>
  </si>
  <si>
    <t>使用2次【镜像反射】</t>
  </si>
  <si>
    <t>N.310</t>
  </si>
  <si>
    <t>犀角鸟</t>
  </si>
  <si>
    <t>N.311</t>
  </si>
  <si>
    <t>光纤兽</t>
  </si>
  <si>
    <t>犀角鸟进化</t>
  </si>
  <si>
    <t>N.312</t>
  </si>
  <si>
    <t>疾光千兽</t>
  </si>
  <si>
    <t>光纤兽进化</t>
  </si>
  <si>
    <t>使用1次【光之矛】</t>
  </si>
  <si>
    <t>使用3次【折射】</t>
  </si>
  <si>
    <t>N.313</t>
  </si>
  <si>
    <t>果冻</t>
  </si>
  <si>
    <t>在风眠省连续捕捉精灵概率获得，彼得大道三个地下副本（彼得大道广场下水道、地下管道、彼得大道码头下水道）内可以获得三个蛋或捕捉</t>
  </si>
  <si>
    <t>30级进化，改草系血脉进化为抹茶布丁，改冰系血脉进化为椰浆布丁，改火系血脉进化为熔岩布丁，彼得大道的三个副本获得的蛋可以分别进化为三种布丁</t>
  </si>
  <si>
    <t>N.314</t>
  </si>
  <si>
    <t>抹茶布丁</t>
  </si>
  <si>
    <t>水,草</t>
  </si>
  <si>
    <t>果冻改草系进化</t>
  </si>
  <si>
    <t>用抹茶布丁、椰浆布丁、熔岩布丁其中一种获得「命定勇者」奖牌即可完成</t>
  </si>
  <si>
    <t>使用1次【水弹】</t>
  </si>
  <si>
    <t>使用2次【花炮】</t>
  </si>
  <si>
    <t>N.315</t>
  </si>
  <si>
    <t>椰浆布丁</t>
  </si>
  <si>
    <t>水,冰</t>
  </si>
  <si>
    <t>果冻改冰系进化</t>
  </si>
  <si>
    <t>使用1次【泡沫】</t>
  </si>
  <si>
    <t>使用1次【冷风】</t>
  </si>
  <si>
    <t>N.316</t>
  </si>
  <si>
    <t>熔岩布丁</t>
  </si>
  <si>
    <t>水,火</t>
  </si>
  <si>
    <t>果冻改火系进化</t>
  </si>
  <si>
    <t>使用1次【淬火】</t>
  </si>
  <si>
    <t>使用2次【火焰护盾】</t>
  </si>
  <si>
    <t>N.317</t>
  </si>
  <si>
    <t>星尘虫</t>
  </si>
  <si>
    <t>在洛克里安连续捕捉精灵概率获得</t>
  </si>
  <si>
    <t>N.318</t>
  </si>
  <si>
    <t>落星虫</t>
  </si>
  <si>
    <t>星尘虫进化</t>
  </si>
  <si>
    <t>N.319</t>
  </si>
  <si>
    <t>陨星虫</t>
  </si>
  <si>
    <t>落星虫进化</t>
  </si>
  <si>
    <t>使用1次【虫刺】</t>
  </si>
  <si>
    <t>使用2次【休息回复】</t>
  </si>
  <si>
    <t>使用1次【掩护】</t>
  </si>
  <si>
    <t>N.320</t>
  </si>
  <si>
    <t>双灯鱼</t>
  </si>
  <si>
    <t>水,电</t>
  </si>
  <si>
    <t>S1赛季「暗夜拾光」连续捕捉精灵概率获得，或完成赛季作业第六章时光徽章课题得到果实</t>
  </si>
  <si>
    <t>N.321</t>
  </si>
  <si>
    <t>利灯鱼</t>
  </si>
  <si>
    <t>使用1次【能量炮】</t>
  </si>
  <si>
    <t>使用2次【双联脉冲】</t>
  </si>
  <si>
    <t>N.322</t>
  </si>
  <si>
    <t>月牙雪熊</t>
  </si>
  <si>
    <t>冰,幻</t>
  </si>
  <si>
    <t>使用1次【空间压迫】</t>
  </si>
  <si>
    <t>使用2次【冰点】</t>
  </si>
  <si>
    <t>使用2次【冥想】</t>
  </si>
  <si>
    <t>N.323</t>
  </si>
  <si>
    <t>嗜光嗡嗡</t>
  </si>
  <si>
    <t>恶,光</t>
  </si>
  <si>
    <t>28级+击败光系精灵3次进化</t>
  </si>
  <si>
    <t>N.324</t>
  </si>
  <si>
    <t>窃光蚊</t>
  </si>
  <si>
    <t>使用1次【迫害】</t>
  </si>
  <si>
    <t>使用1次【光球】</t>
  </si>
  <si>
    <t>使用2次【跌落】</t>
  </si>
  <si>
    <t>N.325</t>
  </si>
  <si>
    <t>柴渣虫</t>
  </si>
  <si>
    <t>火,草</t>
  </si>
  <si>
    <t>40级+使用【引燃】3次进化</t>
  </si>
  <si>
    <t>N.326</t>
  </si>
  <si>
    <t>燃薪虫</t>
  </si>
  <si>
    <t>使用1次【高温回火】</t>
  </si>
  <si>
    <t>使用2次【炙热波动】</t>
  </si>
  <si>
    <t>使用3次【充分燃烧】</t>
  </si>
  <si>
    <t>N.327</t>
  </si>
  <si>
    <t>空空颅</t>
  </si>
  <si>
    <t>30级+使用【勾魂】3次进化</t>
  </si>
  <si>
    <t>N.328</t>
  </si>
  <si>
    <t>夜宿颅</t>
  </si>
  <si>
    <t>N.329</t>
  </si>
  <si>
    <t>夜枭</t>
  </si>
  <si>
    <t>使用1次【灵媒】</t>
  </si>
  <si>
    <t>使用1次【灵光】</t>
  </si>
  <si>
    <t>挑战精灵首领·暗夜颅主获得首领信物「暗夜颅主的信物」</t>
  </si>
  <si>
    <t>N.330</t>
  </si>
  <si>
    <t>粉粉星</t>
  </si>
  <si>
    <t>电,幻</t>
  </si>
  <si>
    <t>N.331</t>
  </si>
  <si>
    <t>小皮球</t>
  </si>
  <si>
    <t>使用1次【远程访问】</t>
  </si>
  <si>
    <t>使用2次【超维投射】</t>
  </si>
  <si>
    <t>N.332</t>
  </si>
  <si>
    <t>贝瑟</t>
  </si>
  <si>
    <t>机械,火</t>
  </si>
  <si>
    <t>N.333</t>
  </si>
  <si>
    <t>贝加尔</t>
  </si>
  <si>
    <t>N.334</t>
  </si>
  <si>
    <t>贝古斯</t>
  </si>
  <si>
    <t>使用1次【烈焰风暴】</t>
  </si>
  <si>
    <t>使用2次【天火】</t>
  </si>
  <si>
    <t>使用3次【燃尽】</t>
  </si>
  <si>
    <t>N.335</t>
  </si>
  <si>
    <t>粉星仔</t>
  </si>
  <si>
    <t>32级进化，一般为粉耳星兔，改幽系血脉进化为落陨星兔</t>
  </si>
  <si>
    <t>N.336</t>
  </si>
  <si>
    <t>粉耳星兔</t>
  </si>
  <si>
    <t>用粉耳星兔、落陨星兔其中一种获得「命定勇者」奖牌即可完成</t>
  </si>
  <si>
    <t>使用2次【二次背反】</t>
  </si>
  <si>
    <t>使用3次【心灵洞悉】</t>
  </si>
  <si>
    <t>N.337</t>
  </si>
  <si>
    <t>落陨星兔</t>
  </si>
  <si>
    <t>幻,幽</t>
  </si>
  <si>
    <t>使用1次【多维击打】</t>
  </si>
  <si>
    <t>使用2次【星轨裂变】</t>
  </si>
  <si>
    <t>N.338</t>
  </si>
  <si>
    <t>布瓜蝌</t>
  </si>
  <si>
    <t>通过官网下载后领取</t>
  </si>
  <si>
    <t>N.339</t>
  </si>
  <si>
    <t>上岸蛙</t>
  </si>
  <si>
    <t>布瓜蝌进化</t>
  </si>
  <si>
    <t>使用1次【粒子对撞】</t>
  </si>
  <si>
    <t>使用2次【许愿星】</t>
  </si>
  <si>
    <t>N.340</t>
  </si>
  <si>
    <t>火红尾</t>
  </si>
  <si>
    <t>完成联动限定「火红迎新」活动剧情获得果实</t>
  </si>
  <si>
    <t>N.341</t>
  </si>
  <si>
    <t>雅丹鬃</t>
  </si>
  <si>
    <t>联动限定</t>
  </si>
  <si>
    <t>使用1次【除厄】</t>
  </si>
  <si>
    <t>使用2次【阳火增辉】</t>
  </si>
  <si>
    <t>N.342</t>
  </si>
  <si>
    <t>春团</t>
  </si>
  <si>
    <t>完成限时活动「洛克筑梦师丨001期」获得果实，或完成后续期数获得「灵感颜料」兑换活动精灵蛋</t>
  </si>
  <si>
    <t>21级进化</t>
  </si>
  <si>
    <t>N.343</t>
  </si>
  <si>
    <t>春兔</t>
  </si>
  <si>
    <t>N.344</t>
  </si>
  <si>
    <t>春花兔</t>
  </si>
  <si>
    <t>使用1次【种皮爆裂】</t>
  </si>
  <si>
    <t>使用1次【富养化】</t>
  </si>
  <si>
    <t>N.345</t>
  </si>
  <si>
    <t>幽星光</t>
  </si>
  <si>
    <t>完成限时活动「洛克筑梦师丨002期」获得果实，或完成后续期数获得「灵感颜料」兑换活动精灵蛋</t>
  </si>
  <si>
    <t>N.346</t>
  </si>
  <si>
    <t>曜星光</t>
  </si>
  <si>
    <t>幻,翼</t>
  </si>
  <si>
    <t>N.347</t>
  </si>
  <si>
    <t>暮星辰</t>
  </si>
  <si>
    <t>使用1次【鸣叫】</t>
  </si>
  <si>
    <t>使用1次【风隐】</t>
  </si>
  <si>
    <t>N.348</t>
  </si>
  <si>
    <t>钨丝贝贝</t>
  </si>
  <si>
    <t>完成「狂欢怪谈」赛季任务获得蛋，挑战S2赛季「狂欢怪谈」传说精灵·机幕方舟获得</t>
  </si>
  <si>
    <t>N.349</t>
  </si>
  <si>
    <t>N.350</t>
  </si>
  <si>
    <t>辉光幕机</t>
  </si>
  <si>
    <t>钨丝贝贝进化</t>
  </si>
  <si>
    <t>N.352</t>
  </si>
  <si>
    <t>N.353</t>
  </si>
  <si>
    <t>机幕方舟</t>
  </si>
  <si>
    <t>辉光幕机进化</t>
  </si>
  <si>
    <t>使用2次【微型斥候】</t>
  </si>
  <si>
    <t>使用2次【相位移动】</t>
  </si>
  <si>
    <t>N.351</t>
  </si>
  <si>
    <t>凡雀</t>
  </si>
  <si>
    <t>挑战传说精灵·凡鹰获得</t>
  </si>
  <si>
    <t>紫翎鹰</t>
  </si>
  <si>
    <t>凡雀进化</t>
  </si>
  <si>
    <t>凡鹰</t>
  </si>
  <si>
    <t>紫翎鹰进化</t>
  </si>
  <si>
    <t>使用2次【飞箭】</t>
  </si>
  <si>
    <t>使用2次【俯冲】</t>
  </si>
  <si>
    <t>N.354</t>
  </si>
  <si>
    <t>小雪人</t>
  </si>
  <si>
    <t>开通S2赛季「狂欢怪谈」·拾光通行证契约礼券，10级获得果实</t>
  </si>
  <si>
    <t>40级+使用15次【滚雪球】</t>
  </si>
  <si>
    <t>N.355</t>
  </si>
  <si>
    <t>雪怪</t>
  </si>
  <si>
    <t>小雪人进化</t>
  </si>
  <si>
    <t>使用2次【冰封】</t>
  </si>
  <si>
    <t>使用2次【寒潮】</t>
  </si>
  <si>
    <t>N.356</t>
  </si>
  <si>
    <t>爆焰仔</t>
  </si>
  <si>
    <t>火,龙</t>
  </si>
  <si>
    <t>40级+使用15次【流星火雨】</t>
  </si>
  <si>
    <t>N.357</t>
  </si>
  <si>
    <t>爆焰喷喷</t>
  </si>
  <si>
    <t>爆焰仔进化</t>
  </si>
  <si>
    <t>使用2次【守护咒】</t>
  </si>
  <si>
    <t>使用2次【焚尽】</t>
  </si>
  <si>
    <t>N.358</t>
  </si>
  <si>
    <t>猴麦仔</t>
  </si>
  <si>
    <t>普通,机械</t>
  </si>
  <si>
    <t>S2赛季「狂欢怪谈」连续捕捉精灵概率获得，或完成赛季作业第六章时光徽章课题得到果实</t>
  </si>
  <si>
    <t>代币商店兑换蛋必得了不起</t>
  </si>
  <si>
    <t>N.359</t>
  </si>
  <si>
    <t>音碟吼</t>
  </si>
  <si>
    <t>使用2次【同频】</t>
  </si>
  <si>
    <t>使用1次【铁蒺藜】</t>
  </si>
  <si>
    <t>N.360</t>
  </si>
  <si>
    <t>加油海葵</t>
  </si>
  <si>
    <t>30级进化，在自己的世界进化为单只海葵的样子，在其他人世界进化为（两只海葵的样子）</t>
  </si>
  <si>
    <t>N.361</t>
  </si>
  <si>
    <t>加油蟹</t>
  </si>
  <si>
    <t>确认2种不同样子的加油蟹</t>
  </si>
  <si>
    <t>在自己的世界进化为单只海葵的样子，在其他人世界进化为加油蟹（两只海葵的样子）</t>
  </si>
  <si>
    <t>使用2次【清洗】</t>
  </si>
  <si>
    <t>使用3次【加油】</t>
  </si>
  <si>
    <t>N.362</t>
  </si>
  <si>
    <t>小丑豆豆</t>
  </si>
  <si>
    <t>24级+丢出来溜达1分钟（未触发就骑乘）</t>
  </si>
  <si>
    <t>N.363</t>
  </si>
  <si>
    <t>小丑兔</t>
  </si>
  <si>
    <t>N.364</t>
  </si>
  <si>
    <t>小丑公爵</t>
  </si>
  <si>
    <t>使用2次【杂耍】</t>
  </si>
  <si>
    <t>使用2次【假冒】</t>
  </si>
  <si>
    <t>N.365</t>
  </si>
  <si>
    <t>烟花团</t>
  </si>
  <si>
    <t>火,毒</t>
  </si>
  <si>
    <t>36级+丢出来溜达1分钟（未触发就骑乘）</t>
  </si>
  <si>
    <t>N.366</t>
  </si>
  <si>
    <t>烟花伯爵</t>
  </si>
  <si>
    <t>使用2次【毒肽】</t>
  </si>
  <si>
    <t>使用2次【重金属粉尘】</t>
  </si>
  <si>
    <t>N.367</t>
  </si>
  <si>
    <t>咕咕帽</t>
  </si>
  <si>
    <t>N.368</t>
  </si>
  <si>
    <t>咕德帽帽</t>
  </si>
  <si>
    <t>使用1次【撞鬼】</t>
  </si>
  <si>
    <t>使用2次【入梦】</t>
  </si>
  <si>
    <t>N.369</t>
  </si>
  <si>
    <t>炫光迪迪</t>
  </si>
  <si>
    <t>电,光</t>
  </si>
  <si>
    <t>N.370</t>
  </si>
  <si>
    <t>霹雳迪迪</t>
  </si>
  <si>
    <t>使用1次【色散】</t>
  </si>
  <si>
    <t>使用2次【踏雷】</t>
  </si>
  <si>
    <t>N.371</t>
  </si>
  <si>
    <t>小鼓象</t>
  </si>
  <si>
    <t>36级+跟随1分钟（未触发进化可骑乘）</t>
  </si>
  <si>
    <t>N.372</t>
  </si>
  <si>
    <t>巨鼓象</t>
  </si>
  <si>
    <t>使用3次【减压阀】</t>
  </si>
  <si>
    <t>使用2次【排气】</t>
  </si>
  <si>
    <t>N.373</t>
  </si>
  <si>
    <t>牵线木偶</t>
  </si>
  <si>
    <t>N.374</t>
  </si>
  <si>
    <t>帅帅木偶</t>
  </si>
  <si>
    <t>使用2次【叠加态】</t>
  </si>
  <si>
    <t>使用1次【天体吸积】</t>
  </si>
  <si>
    <t>N.375</t>
  </si>
  <si>
    <t>学院呱呱</t>
  </si>
  <si>
    <t>参与活动「呱呱上学记」达到100研学绩点获得蛋</t>
  </si>
  <si>
    <t>上面的蛋孵出来必定了不起</t>
  </si>
  <si>
    <t>N.376</t>
  </si>
  <si>
    <t>烈钻鸟</t>
  </si>
  <si>
    <t>火,翼</t>
  </si>
  <si>
    <t>N.377</t>
  </si>
  <si>
    <t>长尾火鸟</t>
  </si>
  <si>
    <t>N.378</t>
  </si>
  <si>
    <t>火羽</t>
  </si>
  <si>
    <t>使用1次【花火】</t>
  </si>
  <si>
    <t>使用1次【试飞】</t>
  </si>
  <si>
    <t>N.379</t>
  </si>
  <si>
    <t>叮叮卯</t>
  </si>
  <si>
    <t>机械,虫</t>
  </si>
  <si>
    <t>N.380</t>
  </si>
  <si>
    <t>飞飞钥</t>
  </si>
  <si>
    <t>使用1次【锁芯】</t>
  </si>
  <si>
    <t>使用2次【振翅】</t>
  </si>
  <si>
    <t>N.381</t>
  </si>
  <si>
    <t>碎晶蝎</t>
  </si>
  <si>
    <t>恶,地</t>
  </si>
  <si>
    <t>地图捕捉，或通过副本（碎晶蝎的守护地）获得蛋后孵化</t>
  </si>
  <si>
    <t>N.382</t>
  </si>
  <si>
    <t>晶尾蝎</t>
  </si>
  <si>
    <t>N.383</t>
  </si>
  <si>
    <t>蝎子王</t>
  </si>
  <si>
    <t>使用1次【扬尘】</t>
  </si>
  <si>
    <t>使用1次【沙石阵】</t>
  </si>
  <si>
    <t>N.384</t>
  </si>
  <si>
    <t>森豆丁</t>
  </si>
  <si>
    <t>地图捕捉，或通过副本（森巨人的守护地）获得蛋后孵化</t>
  </si>
  <si>
    <t>N.385</t>
  </si>
  <si>
    <t>森蛮人</t>
  </si>
  <si>
    <t>N.386</t>
  </si>
  <si>
    <t>森巨人</t>
  </si>
  <si>
    <t>使用1次【丰收】</t>
  </si>
  <si>
    <t>使用1次【补觉】</t>
  </si>
  <si>
    <t>N.387</t>
  </si>
  <si>
    <t>霹雳宝宝</t>
  </si>
  <si>
    <t>地图捕捉，雨天出没</t>
  </si>
  <si>
    <t>22级进化</t>
  </si>
  <si>
    <t>N.388</t>
  </si>
  <si>
    <t>雷鸣小子</t>
  </si>
  <si>
    <t>霹雳宝宝进化</t>
  </si>
  <si>
    <t>N.389</t>
  </si>
  <si>
    <t>雷神之子</t>
  </si>
  <si>
    <t>雷鸣小子进化</t>
  </si>
  <si>
    <t>使用2次【惊雷】</t>
  </si>
  <si>
    <t>使用1次【通电】</t>
  </si>
  <si>
    <t>N.390</t>
  </si>
  <si>
    <t>雪灵兽</t>
  </si>
  <si>
    <t>N.391</t>
  </si>
  <si>
    <t>幻雪兽</t>
  </si>
  <si>
    <t>N.392</t>
  </si>
  <si>
    <t>饮血狂兽</t>
  </si>
  <si>
    <t>使用2次【雪原狩猎】</t>
  </si>
  <si>
    <t>使用1次【冰裂】</t>
  </si>
  <si>
    <t>N.393</t>
  </si>
  <si>
    <t>火豆丁</t>
  </si>
  <si>
    <t>地图捕捉，或通过副本（火巨人的守护地）获得蛋后孵化</t>
  </si>
  <si>
    <t>N.394</t>
  </si>
  <si>
    <t>火蛮人</t>
  </si>
  <si>
    <t>N.395</t>
  </si>
  <si>
    <t>火巨人</t>
  </si>
  <si>
    <t>使用2次【焚身】</t>
  </si>
  <si>
    <t>使用1次【野火】</t>
  </si>
  <si>
    <t>N.396</t>
  </si>
  <si>
    <t>友爱天天</t>
  </si>
  <si>
    <t>解锁洛克里安215个精灵图鉴-巨人裂谷南魔力之源附近智慧树苗处获得果实</t>
  </si>
  <si>
    <t>N.397</t>
  </si>
  <si>
    <t>友爱星飞</t>
  </si>
  <si>
    <t>使用2次【缓一缓】</t>
  </si>
  <si>
    <t>使用2次【友谊满溢】</t>
  </si>
  <si>
    <t>N.398</t>
  </si>
  <si>
    <t>莫比乌乌</t>
  </si>
  <si>
    <t>龙,萌</t>
  </si>
  <si>
    <t>解锁洛克里安190个精灵图鉴-美愿树附近智慧树苗处获得果实</t>
  </si>
  <si>
    <t>N.399</t>
  </si>
  <si>
    <t>克莱因龙</t>
  </si>
  <si>
    <t>使用1次【可爱】</t>
  </si>
  <si>
    <t>使用2次【龙守望】</t>
  </si>
  <si>
    <t>N.400</t>
  </si>
  <si>
    <t>瑰眼仔</t>
  </si>
  <si>
    <t>恶,虫</t>
  </si>
  <si>
    <t>N.401</t>
  </si>
  <si>
    <t>耳翎瑰魅</t>
  </si>
  <si>
    <t>N.402</t>
  </si>
  <si>
    <t>斜眼巨魔</t>
  </si>
  <si>
    <t>使用1次【困兽】</t>
  </si>
  <si>
    <t>使用2次【拟寄生】</t>
  </si>
  <si>
    <t>N.403</t>
  </si>
  <si>
    <t>觅觅蝠</t>
  </si>
  <si>
    <t>16级+夜晚进化</t>
  </si>
  <si>
    <t>N.404</t>
  </si>
  <si>
    <t>翻翻蝠</t>
  </si>
  <si>
    <t>32级+夜晚进化</t>
  </si>
  <si>
    <t>N.405</t>
  </si>
  <si>
    <t>夜游魔</t>
  </si>
  <si>
    <t>使用2次【血契】</t>
  </si>
  <si>
    <t>使用1次【超声波】</t>
  </si>
  <si>
    <t>N.406</t>
  </si>
  <si>
    <t>芽眼魔</t>
  </si>
  <si>
    <t>恶,水</t>
  </si>
  <si>
    <t>N.407</t>
  </si>
  <si>
    <t>叶眼魔</t>
  </si>
  <si>
    <t>N.408</t>
  </si>
  <si>
    <t>障眼魔</t>
  </si>
  <si>
    <t>使用2次【沉溺】</t>
  </si>
  <si>
    <t>使用1次【下注】</t>
  </si>
  <si>
    <t>N.409</t>
  </si>
  <si>
    <t>星云旅者</t>
  </si>
  <si>
    <t>翼,幻</t>
  </si>
  <si>
    <t>地图捕捉，一张地图刷新2只（威廉古堡上空、巨人裂谷南祭台上空）</t>
  </si>
  <si>
    <t>使用2次【星痕】</t>
  </si>
  <si>
    <t>使用2次【远行】</t>
  </si>
  <si>
    <t>N.410</t>
  </si>
  <si>
    <t>点点</t>
  </si>
  <si>
    <t>地图捕捉，一张地图短时间内共2只</t>
  </si>
  <si>
    <t>N.411</t>
  </si>
  <si>
    <t>珀尔鼬</t>
  </si>
  <si>
    <t>使用2次【转圈圈】</t>
  </si>
  <si>
    <t>使用2次【蹦跶】</t>
  </si>
  <si>
    <t>N.412</t>
  </si>
  <si>
    <t>不咕钟</t>
  </si>
  <si>
    <t>在地图上收集「不咕钟零件」，收集至2359个后可以在威廉古堡花园内找到钟表，打开副本（不咕钟的守护地），用魔力之源将游戏内时间调整至晚上，进入守护地获得果实（解锁洛克里安10个精灵图鉴）；守护地上方钟表显示零点以后（不要卡整点）进入守护地获得蛋</t>
  </si>
  <si>
    <t>36级+夜晚进化</t>
  </si>
  <si>
    <t>N.413</t>
  </si>
  <si>
    <t>溯源钟</t>
  </si>
  <si>
    <t>守护地内或用果实捕捉</t>
  </si>
  <si>
    <t>使用1次【铰轮】</t>
  </si>
  <si>
    <t>使用3次【许愿池】</t>
  </si>
  <si>
    <t>N.414</t>
  </si>
  <si>
    <t>加灵</t>
  </si>
  <si>
    <t>普通,萌</t>
  </si>
  <si>
    <t>完成「铅字幻梦」赛季任务获得蛋，挑战S3赛季「铅字幻梦」传说精灵·加尔获得</t>
  </si>
  <si>
    <t>N.415</t>
  </si>
  <si>
    <t>加益</t>
  </si>
  <si>
    <t>加灵进化</t>
  </si>
  <si>
    <t>40级+精灵成长至2星进化，改萌系血脉进化为加尔，改幽系血脉进化为黑化加尔</t>
  </si>
  <si>
    <t>N.416</t>
  </si>
  <si>
    <t>加尔</t>
  </si>
  <si>
    <t>N.417</t>
  </si>
  <si>
    <t>黑化加尔</t>
  </si>
  <si>
    <t>普通,幽</t>
  </si>
  <si>
    <t>N.418</t>
  </si>
  <si>
    <t>咬咬小子</t>
  </si>
  <si>
    <t>开通S3赛季「铅字幻梦」·拾光通行证契约礼券，10级获得果实</t>
  </si>
  <si>
    <t>36级+击败6次咬咬小子进化</t>
  </si>
  <si>
    <t>N.419</t>
  </si>
  <si>
    <t>胡桃王子</t>
  </si>
  <si>
    <t>咬咬小子进化</t>
  </si>
  <si>
    <t>使用2次【蒸汽进行曲】</t>
  </si>
  <si>
    <t>使用2次【轮班】</t>
  </si>
  <si>
    <t>N.420</t>
  </si>
  <si>
    <t>足尖元件</t>
  </si>
  <si>
    <t>幻,机械</t>
  </si>
  <si>
    <t>36级+击败6次足尖元件进化</t>
  </si>
  <si>
    <t>N.421</t>
  </si>
  <si>
    <t>离心舞者</t>
  </si>
  <si>
    <t>足尖元件进化</t>
  </si>
  <si>
    <t>使用1次【六自由度】</t>
  </si>
  <si>
    <t>使用2次【薄纱环】</t>
  </si>
  <si>
    <t>N.422</t>
  </si>
  <si>
    <t>蝴蝶陶陶</t>
  </si>
  <si>
    <t>S3赛季「铅字幻梦」连续捕捉精灵概率获得，或完成赛季作业第六章时光徽章课题得到果实</t>
  </si>
  <si>
    <t>N.423</t>
  </si>
  <si>
    <t>铆钉毛毛</t>
  </si>
  <si>
    <t>N.424</t>
  </si>
  <si>
    <t>徘徊爪爪</t>
  </si>
  <si>
    <t>使用1次【毒誓】</t>
  </si>
  <si>
    <t>使用3次【拆礼物】</t>
  </si>
  <si>
    <t>N.425</t>
  </si>
  <si>
    <t>苞米仔</t>
  </si>
  <si>
    <t>草,火</t>
  </si>
  <si>
    <t>N.426</t>
  </si>
  <si>
    <t>炮米花</t>
  </si>
  <si>
    <t>使用2次【撒花】</t>
  </si>
  <si>
    <t>使用2次【暖气】</t>
  </si>
  <si>
    <t>N.427</t>
  </si>
  <si>
    <t>十字蝌蚪</t>
  </si>
  <si>
    <t>24级+雨天进化</t>
  </si>
  <si>
    <t>N.428</t>
  </si>
  <si>
    <t>十字蛙</t>
  </si>
  <si>
    <t>N.429</t>
  </si>
  <si>
    <t>深渊蛙</t>
  </si>
  <si>
    <t>使用1次【叠浪】</t>
  </si>
  <si>
    <t>使用3次【马步】</t>
  </si>
  <si>
    <t>N.430</t>
  </si>
  <si>
    <t>卡波</t>
  </si>
  <si>
    <t>N.431</t>
  </si>
  <si>
    <t>卡拉波斯</t>
  </si>
  <si>
    <t>使用2次【限时特惠】</t>
  </si>
  <si>
    <t>使用2次【纺纱】</t>
  </si>
  <si>
    <t>N.432</t>
  </si>
  <si>
    <t>守夜烛</t>
  </si>
  <si>
    <t>火,光</t>
  </si>
  <si>
    <t>N.433</t>
  </si>
  <si>
    <t>流明坎德拉</t>
  </si>
  <si>
    <t>使用2次【点亮】</t>
  </si>
  <si>
    <t>使用2次【透镜实验】</t>
  </si>
  <si>
    <t>N.434</t>
  </si>
  <si>
    <t>蜜果骸</t>
  </si>
  <si>
    <t>36级+撞击3次果树进化</t>
  </si>
  <si>
    <t>N.435</t>
  </si>
  <si>
    <t>半朽蜜果灵</t>
  </si>
  <si>
    <t>使用2次【甜蜜陷阱】</t>
  </si>
  <si>
    <t>使用1次【魔镜】</t>
  </si>
  <si>
    <t>N.436</t>
  </si>
  <si>
    <t>稻草人</t>
  </si>
  <si>
    <t>萌,武</t>
  </si>
  <si>
    <t>40级+击败翼系精灵3次进化</t>
  </si>
  <si>
    <t>N.437</t>
  </si>
  <si>
    <t>稻草守护者</t>
  </si>
  <si>
    <t>使用2次【委屈】</t>
  </si>
  <si>
    <t>使用1次【驱赶】</t>
  </si>
  <si>
    <t>N.438</t>
  </si>
  <si>
    <t>栗鼠</t>
  </si>
  <si>
    <t>毒,普通</t>
  </si>
  <si>
    <t>N.439</t>
  </si>
  <si>
    <t>壳栗丝鼠</t>
  </si>
  <si>
    <t>使用1次【过敏源】</t>
  </si>
  <si>
    <t>使用2次【溶解】</t>
  </si>
  <si>
    <t>N.440</t>
  </si>
  <si>
    <t>睡铃雪影娃娃</t>
  </si>
  <si>
    <t>技能名称</t>
  </si>
  <si>
    <t>要求次数</t>
  </si>
  <si>
    <t>闪光</t>
  </si>
  <si>
    <t>光刃</t>
  </si>
  <si>
    <t>棘突</t>
  </si>
  <si>
    <t>光合作用</t>
  </si>
  <si>
    <t>怒火</t>
  </si>
  <si>
    <t>持续高温</t>
  </si>
  <si>
    <t>水泡</t>
  </si>
  <si>
    <t>潮汐</t>
  </si>
  <si>
    <t>防御</t>
  </si>
  <si>
    <t>吓退</t>
  </si>
  <si>
    <t>伺机而动</t>
  </si>
  <si>
    <t>肥皂泡</t>
  </si>
  <si>
    <t>水泡盾</t>
  </si>
  <si>
    <t>水光冲击</t>
  </si>
  <si>
    <t>幻象</t>
  </si>
  <si>
    <t>虚假破产</t>
  </si>
  <si>
    <t>恶作剧</t>
  </si>
  <si>
    <t>俯冲猛击</t>
  </si>
  <si>
    <t>龙卷风</t>
  </si>
  <si>
    <t>报复</t>
  </si>
  <si>
    <t>惊吓盒子</t>
  </si>
  <si>
    <t>冲撞</t>
  </si>
  <si>
    <t>刺盾</t>
  </si>
  <si>
    <t>地陷</t>
  </si>
  <si>
    <t>蓄势待发</t>
  </si>
  <si>
    <t>不动如山</t>
  </si>
  <si>
    <t>魔爪</t>
  </si>
  <si>
    <t>撕咬</t>
  </si>
  <si>
    <t>暗箱操作</t>
  </si>
  <si>
    <t>食腐</t>
  </si>
  <si>
    <t>虫蛊</t>
  </si>
  <si>
    <t>打鼾</t>
  </si>
  <si>
    <t>虚化</t>
  </si>
  <si>
    <t>彗星</t>
  </si>
  <si>
    <t>咆哮</t>
  </si>
  <si>
    <t>有效预防</t>
  </si>
  <si>
    <t>连续爪击</t>
  </si>
  <si>
    <t>透射</t>
  </si>
  <si>
    <t>闪光冲击</t>
  </si>
  <si>
    <t>刺藤</t>
  </si>
  <si>
    <t>氧输送</t>
  </si>
  <si>
    <t>芳香有引</t>
  </si>
  <si>
    <t>筛管奔流</t>
  </si>
  <si>
    <t>顶端优势</t>
  </si>
  <si>
    <t>抽枝</t>
  </si>
  <si>
    <t>焚烧烙印</t>
  </si>
  <si>
    <t>流星火雨</t>
  </si>
  <si>
    <t>火云车</t>
  </si>
  <si>
    <t>蓄能轰击</t>
  </si>
  <si>
    <t>无畏之心</t>
  </si>
  <si>
    <t>气势一击</t>
  </si>
  <si>
    <t>瘴气喷射</t>
  </si>
  <si>
    <t>毒雾</t>
  </si>
  <si>
    <t>剧毒</t>
  </si>
  <si>
    <t>背袭</t>
  </si>
  <si>
    <t>嘲弄</t>
  </si>
  <si>
    <t>降灵</t>
  </si>
  <si>
    <t>午夜噪音</t>
  </si>
  <si>
    <t>幽灵爆发</t>
  </si>
  <si>
    <t>退化</t>
  </si>
  <si>
    <t>迫近攻击</t>
  </si>
  <si>
    <t>放晴</t>
  </si>
  <si>
    <t>三连破</t>
  </si>
  <si>
    <t>热身运动</t>
  </si>
  <si>
    <t>阻断</t>
  </si>
  <si>
    <t>孢子</t>
  </si>
  <si>
    <t>汲取</t>
  </si>
  <si>
    <t>毒孢子</t>
  </si>
  <si>
    <t>加固</t>
  </si>
  <si>
    <t>电离爆破</t>
  </si>
  <si>
    <t>倾泻</t>
  </si>
  <si>
    <t>爆米花爆破</t>
  </si>
  <si>
    <t>光能聚集</t>
  </si>
  <si>
    <t>耀眼</t>
  </si>
  <si>
    <t>聚盐</t>
  </si>
  <si>
    <t>纤维化</t>
  </si>
  <si>
    <t>后发制人</t>
  </si>
  <si>
    <t>气沉丹田</t>
  </si>
  <si>
    <t>技巧打击</t>
  </si>
  <si>
    <t>蓄水</t>
  </si>
  <si>
    <t>涌泉</t>
  </si>
  <si>
    <t>碰爪</t>
  </si>
  <si>
    <t>击鼓传花</t>
  </si>
  <si>
    <t>晒太阳</t>
  </si>
  <si>
    <t>强制重启</t>
  </si>
  <si>
    <t>超导</t>
  </si>
  <si>
    <t>虫群</t>
  </si>
  <si>
    <t>虫鸣</t>
  </si>
  <si>
    <t>捆缚</t>
  </si>
  <si>
    <t>隐藏条款</t>
  </si>
  <si>
    <t>掠夺</t>
  </si>
  <si>
    <t>黑手</t>
  </si>
  <si>
    <t>先发制人</t>
  </si>
  <si>
    <t>翼击</t>
  </si>
  <si>
    <t>羽翼庇护</t>
  </si>
  <si>
    <t>栽赃</t>
  </si>
  <si>
    <t>风矢</t>
  </si>
  <si>
    <t>飞羽</t>
  </si>
  <si>
    <t>乘胜追击</t>
  </si>
  <si>
    <t>魔法增效</t>
  </si>
  <si>
    <t>酶浓度调整</t>
  </si>
  <si>
    <t>坍缩</t>
  </si>
  <si>
    <t>跺地</t>
  </si>
  <si>
    <t>践踏</t>
  </si>
  <si>
    <t>地震</t>
  </si>
  <si>
    <t>复写</t>
  </si>
  <si>
    <t>羽化加速</t>
  </si>
  <si>
    <t>快速移动</t>
  </si>
  <si>
    <t>虫群智慧</t>
  </si>
  <si>
    <t>网缚</t>
  </si>
  <si>
    <t>超级糖果</t>
  </si>
  <si>
    <t>砂糖弹球</t>
  </si>
  <si>
    <t>逆袭</t>
  </si>
  <si>
    <t>鸣沙陷阱</t>
  </si>
  <si>
    <t>钧势</t>
  </si>
  <si>
    <t>力量吞噬</t>
  </si>
  <si>
    <t>水花四溅</t>
  </si>
  <si>
    <t>借用</t>
  </si>
  <si>
    <t>落雨</t>
  </si>
  <si>
    <t>沙涌</t>
  </si>
  <si>
    <t>穿膛</t>
  </si>
  <si>
    <t>流沙</t>
  </si>
  <si>
    <t>落石</t>
  </si>
  <si>
    <t>超新星馈赠</t>
  </si>
  <si>
    <t>泥浆铠甲</t>
  </si>
  <si>
    <t>天光</t>
  </si>
  <si>
    <t>漫反射</t>
  </si>
  <si>
    <t>魔能爆</t>
  </si>
  <si>
    <t>追打</t>
  </si>
  <si>
    <t>聒噪</t>
  </si>
  <si>
    <t>乱打</t>
  </si>
  <si>
    <t>嗜痛</t>
  </si>
  <si>
    <t>精神扰乱</t>
  </si>
  <si>
    <t>勾魂</t>
  </si>
  <si>
    <t>坟场搏击</t>
  </si>
  <si>
    <t>不可接触</t>
  </si>
  <si>
    <t>腐蚀酸液</t>
  </si>
  <si>
    <t>星链</t>
  </si>
  <si>
    <t>触底强击</t>
  </si>
  <si>
    <t>四维降解</t>
  </si>
  <si>
    <t>恶意逃离</t>
  </si>
  <si>
    <t>撕裂</t>
  </si>
  <si>
    <t>彼岸之手</t>
  </si>
  <si>
    <t>感电</t>
  </si>
  <si>
    <t>极寒领域</t>
  </si>
  <si>
    <t>雪替身</t>
  </si>
  <si>
    <t>冰墙</t>
  </si>
  <si>
    <t>冰天雪地</t>
  </si>
  <si>
    <t>丢冰块</t>
  </si>
  <si>
    <t>冰雹</t>
  </si>
  <si>
    <t>雪球</t>
  </si>
  <si>
    <t>冰冻光线</t>
  </si>
  <si>
    <t>瞬间零度</t>
  </si>
  <si>
    <t>甜心续航</t>
  </si>
  <si>
    <t>生日蛋糕</t>
  </si>
  <si>
    <t>冰晶坠</t>
  </si>
  <si>
    <t>离子震荡</t>
  </si>
  <si>
    <t>棘刺</t>
  </si>
  <si>
    <t>炎枪</t>
  </si>
  <si>
    <t>打雪仗</t>
  </si>
  <si>
    <t>易燃物质</t>
  </si>
  <si>
    <t>暴风眼</t>
  </si>
  <si>
    <t>羽刃</t>
  </si>
  <si>
    <t>藤绞</t>
  </si>
  <si>
    <t>根吸收</t>
  </si>
  <si>
    <t>炎打</t>
  </si>
  <si>
    <t>斩断</t>
  </si>
  <si>
    <t>破防</t>
  </si>
  <si>
    <t>预备势</t>
  </si>
  <si>
    <t>埋伏</t>
  </si>
  <si>
    <t>摇篮曲</t>
  </si>
  <si>
    <t>天旋地转</t>
  </si>
  <si>
    <t>叠势</t>
  </si>
  <si>
    <t>无影脚</t>
  </si>
  <si>
    <t>重击</t>
  </si>
  <si>
    <t>啄击</t>
  </si>
  <si>
    <t>见招拆招</t>
  </si>
  <si>
    <t>扇风</t>
  </si>
  <si>
    <t>虫网</t>
  </si>
  <si>
    <t>毒针</t>
  </si>
  <si>
    <t>气泡</t>
  </si>
  <si>
    <t>抛石</t>
  </si>
  <si>
    <t>蜡质膜</t>
  </si>
  <si>
    <t>石肤术</t>
  </si>
  <si>
    <t>移花接木</t>
  </si>
  <si>
    <t>乘风</t>
  </si>
  <si>
    <t>风起</t>
  </si>
  <si>
    <t>崩拳</t>
  </si>
  <si>
    <t>爆冲</t>
  </si>
  <si>
    <t>散手</t>
  </si>
  <si>
    <t>防御反击</t>
  </si>
  <si>
    <t>听桥</t>
  </si>
  <si>
    <t>激怒</t>
  </si>
  <si>
    <t>洗礼</t>
  </si>
  <si>
    <t>润泽</t>
  </si>
  <si>
    <t>泡沫幻影</t>
  </si>
  <si>
    <t>潮涌</t>
  </si>
  <si>
    <t>缠丝劲</t>
  </si>
  <si>
    <t>截拳</t>
  </si>
  <si>
    <t>一拳</t>
  </si>
  <si>
    <t>硬门</t>
  </si>
  <si>
    <t>影袭</t>
  </si>
  <si>
    <t>气波</t>
  </si>
  <si>
    <t>提气</t>
  </si>
  <si>
    <t>寸拳</t>
  </si>
  <si>
    <t>化劲</t>
  </si>
  <si>
    <t>破绽</t>
  </si>
  <si>
    <t>陨石</t>
  </si>
  <si>
    <t>突袭</t>
  </si>
  <si>
    <t>示弱</t>
  </si>
  <si>
    <t>花香</t>
  </si>
  <si>
    <t>孢子爆散</t>
  </si>
  <si>
    <t>破罐破摔</t>
  </si>
  <si>
    <t>赤子之心</t>
  </si>
  <si>
    <t>反弹</t>
  </si>
  <si>
    <t>淤泥表皮</t>
  </si>
  <si>
    <t>遁地</t>
  </si>
  <si>
    <t>绵里藏针</t>
  </si>
  <si>
    <t>架势</t>
  </si>
  <si>
    <t>升龙咆哮</t>
  </si>
  <si>
    <t>超导加速</t>
  </si>
  <si>
    <t>过载回路</t>
  </si>
  <si>
    <t>飞踢</t>
  </si>
  <si>
    <t>操控</t>
  </si>
  <si>
    <t>加大功率</t>
  </si>
  <si>
    <t>麻痹</t>
  </si>
  <si>
    <t>双星</t>
  </si>
  <si>
    <t>错乱</t>
  </si>
  <si>
    <t>月光合奏</t>
  </si>
  <si>
    <t>撒娇</t>
  </si>
  <si>
    <t>尾后针</t>
  </si>
  <si>
    <t>以重制重</t>
  </si>
  <si>
    <t>虫击</t>
  </si>
  <si>
    <t>火焰冲锋</t>
  </si>
  <si>
    <t>山火</t>
  </si>
  <si>
    <t>消毒法</t>
  </si>
  <si>
    <t>打湿</t>
  </si>
  <si>
    <t>盐水浴</t>
  </si>
  <si>
    <t>恐吓</t>
  </si>
  <si>
    <t>水波术</t>
  </si>
  <si>
    <t>能量守恒</t>
  </si>
  <si>
    <t>钢钻</t>
  </si>
  <si>
    <t>岩土暴击</t>
  </si>
  <si>
    <t>龙吟</t>
  </si>
  <si>
    <t>龙炮</t>
  </si>
  <si>
    <t>龙之利爪</t>
  </si>
  <si>
    <t>导电撞击</t>
  </si>
  <si>
    <t>闪击折返</t>
  </si>
  <si>
    <t>电弧</t>
  </si>
  <si>
    <t>传感器</t>
  </si>
  <si>
    <t>取念</t>
  </si>
  <si>
    <t>主轴</t>
  </si>
  <si>
    <t>闪击</t>
  </si>
  <si>
    <t>锐利眼神</t>
  </si>
  <si>
    <t>寒风吹</t>
  </si>
  <si>
    <t>霜天</t>
  </si>
  <si>
    <t>毒沼</t>
  </si>
  <si>
    <t>鞭打</t>
  </si>
  <si>
    <t>压扁</t>
  </si>
  <si>
    <t>水幕冲击</t>
  </si>
  <si>
    <t>水刃</t>
  </si>
  <si>
    <t>天洪</t>
  </si>
  <si>
    <t>当头棒喝</t>
  </si>
  <si>
    <t>电磁偏转</t>
  </si>
  <si>
    <t>湮灭</t>
  </si>
  <si>
    <t>鸩毒</t>
  </si>
  <si>
    <t>腐化</t>
  </si>
  <si>
    <t>感染病</t>
  </si>
  <si>
    <t>热身</t>
  </si>
  <si>
    <t>吹火</t>
  </si>
  <si>
    <t>冰爪</t>
  </si>
  <si>
    <t>冰捆缚</t>
  </si>
  <si>
    <t>速冻</t>
  </si>
  <si>
    <t>引燃</t>
  </si>
  <si>
    <t>飞吻</t>
  </si>
  <si>
    <t>火爪</t>
  </si>
  <si>
    <t>贪婪</t>
  </si>
  <si>
    <t>暗突袭</t>
  </si>
  <si>
    <t>杠杆置换</t>
  </si>
  <si>
    <t>偷袭</t>
  </si>
  <si>
    <t>啮合传递</t>
  </si>
  <si>
    <t>械斗</t>
  </si>
  <si>
    <t>轴承支撑</t>
  </si>
  <si>
    <t>双响炮</t>
  </si>
  <si>
    <t>流火</t>
  </si>
  <si>
    <t>火焰切割</t>
  </si>
  <si>
    <t>闪燃</t>
  </si>
  <si>
    <t>泥巴喷射</t>
  </si>
  <si>
    <t>热砂</t>
  </si>
  <si>
    <t>硬化</t>
  </si>
  <si>
    <t>交叉闪电</t>
  </si>
  <si>
    <t>回旋风暴</t>
  </si>
  <si>
    <t>音爆</t>
  </si>
  <si>
    <t>水环</t>
  </si>
  <si>
    <t>叶绿光束</t>
  </si>
  <si>
    <t>盛开</t>
  </si>
  <si>
    <t>震击</t>
  </si>
  <si>
    <t>岩脉崩毁</t>
  </si>
  <si>
    <t>裂石</t>
  </si>
  <si>
    <t>能量刃</t>
  </si>
  <si>
    <t>伪造账单</t>
  </si>
  <si>
    <t>诡刺</t>
  </si>
  <si>
    <t>捧杀</t>
  </si>
  <si>
    <t>蛰针</t>
  </si>
  <si>
    <t>飞断</t>
  </si>
  <si>
    <t>虫群过境</t>
  </si>
  <si>
    <t>鼓劲</t>
  </si>
  <si>
    <t>金属噪音</t>
  </si>
  <si>
    <t>地刺</t>
  </si>
  <si>
    <t>疾风刺</t>
  </si>
  <si>
    <t>吹炎</t>
  </si>
  <si>
    <t>龙吼</t>
  </si>
  <si>
    <t>隼鳞</t>
  </si>
  <si>
    <t>连续毒针</t>
  </si>
  <si>
    <t>毒囊</t>
  </si>
  <si>
    <t>诋毁</t>
  </si>
  <si>
    <t>欺诈契约</t>
  </si>
  <si>
    <t>极限撕裂</t>
  </si>
  <si>
    <t>贮藏</t>
  </si>
  <si>
    <t>虫结阵</t>
  </si>
  <si>
    <t>壁垒</t>
  </si>
  <si>
    <t>翅刃</t>
  </si>
  <si>
    <t>扫尾</t>
  </si>
  <si>
    <t>主场优势</t>
  </si>
  <si>
    <t>大爆炸</t>
  </si>
  <si>
    <t>应激反应</t>
  </si>
  <si>
    <t>力量增效</t>
  </si>
  <si>
    <t>反击拳</t>
  </si>
  <si>
    <t>防反</t>
  </si>
  <si>
    <t>吞噬</t>
  </si>
  <si>
    <t>血气</t>
  </si>
  <si>
    <t>垂死反击</t>
  </si>
  <si>
    <t>脉冲光线</t>
  </si>
  <si>
    <t>镜像反射</t>
  </si>
  <si>
    <t>光之矛</t>
  </si>
  <si>
    <t>折射</t>
  </si>
  <si>
    <t>水弹</t>
  </si>
  <si>
    <t>花炮</t>
  </si>
  <si>
    <t>泡沫</t>
  </si>
  <si>
    <t>冷风</t>
  </si>
  <si>
    <t>淬火</t>
  </si>
  <si>
    <t>火焰护盾</t>
  </si>
  <si>
    <t>虫刺</t>
  </si>
  <si>
    <t>休息回复</t>
  </si>
  <si>
    <t>掩护</t>
  </si>
  <si>
    <t>能量炮</t>
  </si>
  <si>
    <t>双联脉冲</t>
  </si>
  <si>
    <t>空间压迫</t>
  </si>
  <si>
    <t>冰点</t>
  </si>
  <si>
    <t>冥想</t>
  </si>
  <si>
    <t>迫害</t>
  </si>
  <si>
    <t>光球</t>
  </si>
  <si>
    <t>跌落</t>
  </si>
  <si>
    <t>高温回火</t>
  </si>
  <si>
    <t>炙热波动</t>
  </si>
  <si>
    <t>充分燃烧</t>
  </si>
  <si>
    <t>灵媒</t>
  </si>
  <si>
    <t>灵光</t>
  </si>
  <si>
    <t>远程访问</t>
  </si>
  <si>
    <t>超维投射</t>
  </si>
  <si>
    <t>烈焰风暴</t>
  </si>
  <si>
    <t>天火</t>
  </si>
  <si>
    <t>燃尽</t>
  </si>
  <si>
    <t>二次背反</t>
  </si>
  <si>
    <t>心灵洞悉</t>
  </si>
  <si>
    <t>多维击打</t>
  </si>
  <si>
    <t>星轨裂变</t>
  </si>
  <si>
    <t>粒子对撞</t>
  </si>
  <si>
    <t>许愿星</t>
  </si>
  <si>
    <t>除厄</t>
  </si>
  <si>
    <t>阳火增辉</t>
  </si>
  <si>
    <t>种皮爆裂</t>
  </si>
  <si>
    <t>富养化</t>
  </si>
  <si>
    <t>鸣叫</t>
  </si>
  <si>
    <t>风隐</t>
  </si>
  <si>
    <t>微型斥候</t>
  </si>
  <si>
    <t>相位移动</t>
  </si>
  <si>
    <t>飞箭</t>
  </si>
  <si>
    <t>俯冲</t>
  </si>
  <si>
    <t>冰封</t>
  </si>
  <si>
    <t>寒潮</t>
  </si>
  <si>
    <t>守护咒</t>
  </si>
  <si>
    <t>焚尽</t>
  </si>
  <si>
    <t>同频</t>
  </si>
  <si>
    <t>铁蒺藜</t>
  </si>
  <si>
    <t>清洗</t>
  </si>
  <si>
    <t>加油</t>
  </si>
  <si>
    <t>杂耍</t>
  </si>
  <si>
    <t>假冒</t>
  </si>
  <si>
    <t>毒肽</t>
  </si>
  <si>
    <t>重金属粉尘</t>
  </si>
  <si>
    <t>撞鬼</t>
  </si>
  <si>
    <t>入梦</t>
  </si>
  <si>
    <t>色散</t>
  </si>
  <si>
    <t>踏雷</t>
  </si>
  <si>
    <t>减压阀</t>
  </si>
  <si>
    <t>排气</t>
  </si>
  <si>
    <t>叠加态</t>
  </si>
  <si>
    <t>天体吸积</t>
  </si>
  <si>
    <t>花火</t>
  </si>
  <si>
    <t>试飞</t>
  </si>
  <si>
    <t>锁芯</t>
  </si>
  <si>
    <t>振翅</t>
  </si>
  <si>
    <t>扬尘</t>
  </si>
  <si>
    <t>沙石阵</t>
  </si>
  <si>
    <t>丰收</t>
  </si>
  <si>
    <t>补觉</t>
  </si>
  <si>
    <t>惊雷</t>
  </si>
  <si>
    <t>通电</t>
  </si>
  <si>
    <t>雪原狩猎</t>
  </si>
  <si>
    <t>冰裂</t>
  </si>
  <si>
    <t>焚身</t>
  </si>
  <si>
    <t>野火</t>
  </si>
  <si>
    <t>缓一缓</t>
  </si>
  <si>
    <t>友谊满溢</t>
  </si>
  <si>
    <t>可爱</t>
  </si>
  <si>
    <t>龙守望</t>
  </si>
  <si>
    <t>困兽</t>
  </si>
  <si>
    <t>拟寄生</t>
  </si>
  <si>
    <t>血契</t>
  </si>
  <si>
    <t>超声波</t>
  </si>
  <si>
    <t>沉溺</t>
  </si>
  <si>
    <t>下注</t>
  </si>
  <si>
    <t>星痕</t>
  </si>
  <si>
    <t>远行</t>
  </si>
  <si>
    <t>转圈圈</t>
  </si>
  <si>
    <t>蹦跶</t>
  </si>
  <si>
    <t>铰轮</t>
  </si>
  <si>
    <t>许愿池</t>
  </si>
  <si>
    <t>蒸汽进行曲</t>
  </si>
  <si>
    <t>轮班</t>
  </si>
  <si>
    <t>六自由度</t>
  </si>
  <si>
    <t>薄纱环</t>
  </si>
  <si>
    <t>毒誓</t>
  </si>
  <si>
    <t>拆礼物</t>
  </si>
  <si>
    <t>撒花</t>
  </si>
  <si>
    <t>暖气</t>
  </si>
  <si>
    <t>叠浪</t>
  </si>
  <si>
    <t>马步</t>
  </si>
  <si>
    <t>限时特惠</t>
  </si>
  <si>
    <t>纺纱</t>
  </si>
  <si>
    <t>点亮</t>
  </si>
  <si>
    <t>透镜实验</t>
  </si>
  <si>
    <t>甜蜜陷阱</t>
  </si>
  <si>
    <t>魔镜</t>
  </si>
  <si>
    <t>委屈</t>
  </si>
  <si>
    <t>驱赶</t>
  </si>
  <si>
    <t>过敏源</t>
  </si>
  <si>
    <t>溶解</t>
  </si>
  <si>
    <t>技能课题</t>
  </si>
  <si>
    <t>技能释放次数</t>
  </si>
  <si>
    <t>子对撞</t>
  </si>
  <si>
    <t>形态种类</t>
  </si>
  <si>
    <t>形态名称</t>
  </si>
  <si>
    <t>捕捉方式</t>
  </si>
  <si>
    <t>完整进化链</t>
  </si>
  <si>
    <t>蓬松的样子</t>
  </si>
  <si>
    <r>
      <rPr>
        <sz val="10"/>
        <color theme="1"/>
        <rFont val="微软雅黑"/>
        <charset val="134"/>
      </rPr>
      <t>地图捕捉，果实放在缺少深水、两栖环境的眠枭庇护所里（</t>
    </r>
    <r>
      <rPr>
        <sz val="10"/>
        <color rgb="FFFF0000"/>
        <rFont val="微软雅黑"/>
        <charset val="134"/>
      </rPr>
      <t>提示可能改变精灵形态</t>
    </r>
    <r>
      <rPr>
        <sz val="10"/>
        <color rgb="FF000000"/>
        <rFont val="微软雅黑"/>
        <charset val="134"/>
      </rPr>
      <t>）</t>
    </r>
  </si>
  <si>
    <t>鸭吉吉的形态课题只计算两种</t>
  </si>
  <si>
    <t>果实放入后会改变形态的眠枭庇护所可以参考dy：永夜（dy号：34087808366）</t>
  </si>
  <si>
    <t>紧实的样子</t>
  </si>
  <si>
    <t>地图捕捉，果实放在有深水、两栖环境的眠枭庇护所里（不提示可能改变精灵形态）</t>
  </si>
  <si>
    <t>地图上具体的捕捉点位可以参考xhs：@小橙子环游记 的笔记</t>
  </si>
  <si>
    <t>急急急鸦</t>
  </si>
  <si>
    <t>一测有果实，或别人送的蛋孵化</t>
  </si>
  <si>
    <t>所有的首领化都只有一种样子，完成进化链需要所有形态都首领化</t>
  </si>
  <si>
    <t>等一等鸭</t>
  </si>
  <si>
    <t>二测有果实，或别人送的蛋孵化</t>
  </si>
  <si>
    <t>起来鸭</t>
  </si>
  <si>
    <t>三测有果实，或别人送的蛋孵化</t>
  </si>
  <si>
    <t>燃了鸭</t>
  </si>
  <si>
    <t>公测礼有果实</t>
  </si>
  <si>
    <t>本来的样子</t>
  </si>
  <si>
    <t>蜕皮时的样子</t>
  </si>
  <si>
    <r>
      <rPr>
        <sz val="10"/>
        <color theme="1"/>
        <rFont val="微软雅黑"/>
        <charset val="134"/>
      </rPr>
      <t>地图捕捉，圣羽祭台的魔力之源附近；果实放入特定眠枭庇护所后可捕捉（</t>
    </r>
    <r>
      <rPr>
        <sz val="10"/>
        <color rgb="FFFF0000"/>
        <rFont val="微软雅黑"/>
        <charset val="134"/>
      </rPr>
      <t>提示可能改变精灵形态</t>
    </r>
    <r>
      <rPr>
        <sz val="10"/>
        <color rgb="FF000000"/>
        <rFont val="微软雅黑"/>
        <charset val="134"/>
      </rPr>
      <t>）</t>
    </r>
  </si>
  <si>
    <t>开局就要捕捉，地图捕捉</t>
  </si>
  <si>
    <t>挑战精灵首领·霜翼领主后，可以随机获得其中一种样子的蛋；离岚语峰西侧的魔力之源最近的炼金釜旁边有个抽奖机，每个抽屉对应一种样子（1号抽屉-秋天的样子，2号抽屉-春天的样子，3号抽屉-夏天的样子，4号抽屉-冬天的样子）</t>
  </si>
  <si>
    <t>秋天的样子</t>
  </si>
  <si>
    <t>春天的样子</t>
  </si>
  <si>
    <t>夏天的样子</t>
  </si>
  <si>
    <r>
      <rPr>
        <sz val="10"/>
        <color theme="1"/>
        <rFont val="微软雅黑"/>
        <charset val="134"/>
      </rPr>
      <t>果实放入特定眠枭庇护所后可捕捉（</t>
    </r>
    <r>
      <rPr>
        <sz val="10"/>
        <color rgb="FFFF0000"/>
        <rFont val="微软雅黑"/>
        <charset val="134"/>
      </rPr>
      <t>提示可能改变精灵形态</t>
    </r>
    <r>
      <rPr>
        <sz val="10"/>
        <color rgb="FF000000"/>
        <rFont val="微软雅黑"/>
        <charset val="134"/>
      </rPr>
      <t>），或者用蛋孵化</t>
    </r>
  </si>
  <si>
    <t>球球尾巴的样子</t>
  </si>
  <si>
    <t>平常的样子</t>
  </si>
  <si>
    <t>爬爬随机进化</t>
  </si>
  <si>
    <t>目前没有研究到化蝶的进化与地点、时间有明确关联，应当是每次进化都有1/4的概率进化为其中一种样子</t>
  </si>
  <si>
    <t>幽冥眼的样子</t>
  </si>
  <si>
    <t>喵喵的样子</t>
  </si>
  <si>
    <t>奇丽花的样子</t>
  </si>
  <si>
    <t>西瓜碧玺的样子</t>
  </si>
  <si>
    <t>撞击3次蓝晶碧玺</t>
  </si>
  <si>
    <t>具体的矿石点位可以参照各位博主的跑图路线</t>
  </si>
  <si>
    <t>莲花刚玉的样子</t>
  </si>
  <si>
    <t>撞击3次紫莲刚玉</t>
  </si>
  <si>
    <t>星彩榴石的样子</t>
  </si>
  <si>
    <t>撞击3次黄石榴石</t>
  </si>
  <si>
    <t>火山琉璃的样子</t>
  </si>
  <si>
    <t>撞击3次黑晶琉璃</t>
  </si>
  <si>
    <t>蓝锥矿的样子</t>
  </si>
  <si>
    <t>撞击3次蓝晶碧玺＋3次紫莲刚玉</t>
  </si>
  <si>
    <t>烧蓝黄金的样子</t>
  </si>
  <si>
    <t>撞击任意3种矿石各3次</t>
  </si>
  <si>
    <t>沙地附近的样子</t>
  </si>
  <si>
    <t>地图捕捉，晨曦山的魔力之源附近</t>
  </si>
  <si>
    <t>草地附近的样子</t>
  </si>
  <si>
    <t>地图捕捉，学院驻地和风息山口的魔力之源附近</t>
  </si>
  <si>
    <t>雪山附近的样子</t>
  </si>
  <si>
    <t>地图捕捉，星霜崖地的魔力之源附近</t>
  </si>
  <si>
    <t>火山附近的样子</t>
  </si>
  <si>
    <t>地图捕捉，巨人裂谷周围</t>
  </si>
  <si>
    <t>闭眼的样子</t>
  </si>
  <si>
    <t>地图捕捉小灵面，在魔力之源消磨时间至中午再进化</t>
  </si>
  <si>
    <t>睁眼的样子</t>
  </si>
  <si>
    <t>地图捕捉小灵面，在魔力之源消磨时间至晚上再进化</t>
  </si>
  <si>
    <t>对应的暗影灵面进化</t>
  </si>
  <si>
    <t>穿旧睡衣的样子</t>
  </si>
  <si>
    <t>穿星星睡衣的样子</t>
  </si>
  <si>
    <t>彩玉球形态</t>
  </si>
  <si>
    <r>
      <rPr>
        <sz val="10"/>
        <color theme="1"/>
        <rFont val="微软雅黑"/>
        <charset val="134"/>
      </rPr>
      <t>果实放入眠枭庇护所后可捕捉（</t>
    </r>
    <r>
      <rPr>
        <sz val="10"/>
        <color rgb="FFFF0000"/>
        <rFont val="微软雅黑"/>
        <charset val="134"/>
      </rPr>
      <t>提示可能改变精灵形态</t>
    </r>
    <r>
      <rPr>
        <sz val="10"/>
        <color rgb="FF000000"/>
        <rFont val="微软雅黑"/>
        <charset val="134"/>
      </rPr>
      <t>），或者用蛋孵化</t>
    </r>
  </si>
  <si>
    <t>挑战精灵首领·蹦蹦果后，可以随机获得其中一种形态的蛋</t>
  </si>
  <si>
    <t>短毛球形态</t>
  </si>
  <si>
    <t>海神球形态</t>
  </si>
  <si>
    <t>地图捕捉，或用蛋孵化</t>
  </si>
  <si>
    <t>象牙花形态</t>
  </si>
  <si>
    <t>地图捕捉，精灵首领·千棘海针附近或沉船旋涡沙滩外圈</t>
  </si>
  <si>
    <t>没有课题要求，且挑战精灵首领·千棘海针后得到的蛋大概率只有本来的样子</t>
  </si>
  <si>
    <t>磨损的样子</t>
  </si>
  <si>
    <t>地图捕捉，沉船旋涡沙滩内圈</t>
  </si>
  <si>
    <t>没有课题要求</t>
  </si>
  <si>
    <t>星光能量的样子</t>
  </si>
  <si>
    <t>地图捕捉，精灵首领·风暴战犬附近</t>
  </si>
  <si>
    <t>月光能量的样子</t>
  </si>
  <si>
    <r>
      <rPr>
        <sz val="10"/>
        <color theme="1"/>
        <rFont val="微软雅黑"/>
        <charset val="134"/>
      </rPr>
      <t>果实放入眠枭庇护所后可捕捉（</t>
    </r>
    <r>
      <rPr>
        <sz val="10"/>
        <color rgb="FFFF0000"/>
        <rFont val="微软雅黑"/>
        <charset val="134"/>
      </rPr>
      <t>提示可能改变精灵形态</t>
    </r>
    <r>
      <rPr>
        <sz val="10"/>
        <color rgb="FF000000"/>
        <rFont val="微软雅黑"/>
        <charset val="134"/>
      </rPr>
      <t>）</t>
    </r>
  </si>
  <si>
    <t>枯叶的样子</t>
  </si>
  <si>
    <t>地图捕捉，黑水峡的魔力之源附近的树枝上</t>
  </si>
  <si>
    <t>金黄的样子</t>
  </si>
  <si>
    <t>地图捕捉，叽叽喳喳台地和圣羽祭台的的魔力之源附近的枯树上</t>
  </si>
  <si>
    <t>崖间地的样子</t>
  </si>
  <si>
    <t>地图捕捉，港口驻地的魔力之源附近</t>
  </si>
  <si>
    <t>高山地的样子</t>
  </si>
  <si>
    <t>地图捕捉，港口驻地的魔力之源附近，王国城堡的鹰巢内</t>
  </si>
  <si>
    <t>（本来的样子）</t>
  </si>
  <si>
    <t>地图捕捉，监管区的魔力之源附近</t>
  </si>
  <si>
    <t>被污染的样子</t>
  </si>
  <si>
    <t>地图捕捉，恶水沼泽的魔力之源附近</t>
  </si>
  <si>
    <t>白子</t>
  </si>
  <si>
    <r>
      <rPr>
        <sz val="10"/>
        <color theme="1"/>
        <rFont val="微软雅黑"/>
        <charset val="134"/>
      </rPr>
      <t>地图捕捉，果实放在眠枭庇护所里（</t>
    </r>
    <r>
      <rPr>
        <sz val="10"/>
        <color rgb="FFFF0000"/>
        <rFont val="微软雅黑"/>
        <charset val="134"/>
      </rPr>
      <t>不提示可能改变精灵形态</t>
    </r>
    <r>
      <rPr>
        <sz val="10"/>
        <color rgb="FF000000"/>
        <rFont val="微软雅黑"/>
        <charset val="134"/>
      </rPr>
      <t>）</t>
    </r>
  </si>
  <si>
    <t>挑战精灵首领·棋契陛下后，可以随机获得其中一种形态的蛋，注意性别选择进化路径</t>
  </si>
  <si>
    <t>黑子</t>
  </si>
  <si>
    <r>
      <rPr>
        <sz val="10"/>
        <color theme="1"/>
        <rFont val="微软雅黑"/>
        <charset val="134"/>
      </rPr>
      <t>地图捕捉，果实放在眠枭庇护所里（</t>
    </r>
    <r>
      <rPr>
        <sz val="10"/>
        <color rgb="FFFF0000"/>
        <rFont val="微软雅黑"/>
        <charset val="134"/>
      </rPr>
      <t>提示可能改变精灵形态</t>
    </r>
    <r>
      <rPr>
        <sz val="10"/>
        <color rgb="FF000000"/>
        <rFont val="微软雅黑"/>
        <charset val="134"/>
      </rPr>
      <t>）</t>
    </r>
  </si>
  <si>
    <r>
      <rPr>
        <sz val="10"/>
        <color theme="1"/>
        <rFont val="微软雅黑"/>
        <charset val="134"/>
      </rPr>
      <t>白子棋棋（</t>
    </r>
    <r>
      <rPr>
        <sz val="10"/>
        <color rgb="FFFF0000"/>
        <rFont val="微软雅黑"/>
        <charset val="134"/>
      </rPr>
      <t>♂</t>
    </r>
    <r>
      <rPr>
        <sz val="10"/>
        <color rgb="FF000000"/>
        <rFont val="微软雅黑"/>
        <charset val="134"/>
      </rPr>
      <t>）击败地图上的黑子棋骑士3次进化，或地图捕捉</t>
    </r>
  </si>
  <si>
    <t>可以在魔力之源消磨时间至中午，大部分的棋骑士、棋齐垒、棋祈督、棋绮后都会睡着，再从背后丢掷棋棋出战，棋棋带力量增效+影袭，睡眠会休战5回合，可以叠够buff后一击毙命</t>
  </si>
  <si>
    <r>
      <rPr>
        <sz val="10"/>
        <color theme="1"/>
        <rFont val="微软雅黑"/>
        <charset val="134"/>
      </rPr>
      <t>黑子棋棋（</t>
    </r>
    <r>
      <rPr>
        <sz val="10"/>
        <color rgb="FFFF0000"/>
        <rFont val="微软雅黑"/>
        <charset val="134"/>
      </rPr>
      <t>♂</t>
    </r>
    <r>
      <rPr>
        <sz val="10"/>
        <color rgb="FF000000"/>
        <rFont val="微软雅黑"/>
        <charset val="134"/>
      </rPr>
      <t>）击败地图上的白子棋骑士3次进化，或地图捕捉</t>
    </r>
  </si>
  <si>
    <r>
      <rPr>
        <sz val="10"/>
        <color theme="1"/>
        <rFont val="微软雅黑"/>
        <charset val="134"/>
      </rPr>
      <t>白子棋棋（</t>
    </r>
    <r>
      <rPr>
        <sz val="10"/>
        <color rgb="FFFF0000"/>
        <rFont val="微软雅黑"/>
        <charset val="134"/>
      </rPr>
      <t>♂</t>
    </r>
    <r>
      <rPr>
        <sz val="10"/>
        <color rgb="FF000000"/>
        <rFont val="微软雅黑"/>
        <charset val="134"/>
      </rPr>
      <t>）击败地图上的黑子棋齐垒3次进化，或地图捕捉</t>
    </r>
  </si>
  <si>
    <r>
      <rPr>
        <sz val="10"/>
        <color theme="1"/>
        <rFont val="微软雅黑"/>
        <charset val="134"/>
      </rPr>
      <t>黑子棋棋（</t>
    </r>
    <r>
      <rPr>
        <sz val="10"/>
        <color rgb="FFFF0000"/>
        <rFont val="微软雅黑"/>
        <charset val="134"/>
      </rPr>
      <t>♂</t>
    </r>
    <r>
      <rPr>
        <sz val="10"/>
        <color rgb="FF000000"/>
        <rFont val="微软雅黑"/>
        <charset val="134"/>
      </rPr>
      <t>）击败地图上的白子棋齐垒3次进化，或地图捕捉</t>
    </r>
  </si>
  <si>
    <r>
      <rPr>
        <sz val="10"/>
        <color theme="1"/>
        <rFont val="微软雅黑"/>
        <charset val="134"/>
      </rPr>
      <t>白子棋棋（</t>
    </r>
    <r>
      <rPr>
        <sz val="10"/>
        <color rgb="FFFF0000"/>
        <rFont val="微软雅黑"/>
        <charset val="134"/>
      </rPr>
      <t>♂</t>
    </r>
    <r>
      <rPr>
        <sz val="10"/>
        <color rgb="FF000000"/>
        <rFont val="微软雅黑"/>
        <charset val="134"/>
      </rPr>
      <t>）击败地图上的黑子棋祈督3次进化，或地图捕捉</t>
    </r>
  </si>
  <si>
    <r>
      <rPr>
        <sz val="10"/>
        <color theme="1"/>
        <rFont val="微软雅黑"/>
        <charset val="134"/>
      </rPr>
      <t>黑子棋棋（</t>
    </r>
    <r>
      <rPr>
        <sz val="10"/>
        <color rgb="FFFF0000"/>
        <rFont val="微软雅黑"/>
        <charset val="134"/>
      </rPr>
      <t>♂</t>
    </r>
    <r>
      <rPr>
        <sz val="10"/>
        <color rgb="FF000000"/>
        <rFont val="微软雅黑"/>
        <charset val="134"/>
      </rPr>
      <t>）击败地图上的白子棋祈督3次进化，或地图捕捉</t>
    </r>
  </si>
  <si>
    <r>
      <rPr>
        <sz val="10"/>
        <color theme="1"/>
        <rFont val="微软雅黑"/>
        <charset val="134"/>
      </rPr>
      <t>白子棋棋（</t>
    </r>
    <r>
      <rPr>
        <sz val="10"/>
        <color rgb="FFFF0000"/>
        <rFont val="微软雅黑"/>
        <charset val="134"/>
      </rPr>
      <t>♀</t>
    </r>
    <r>
      <rPr>
        <sz val="10"/>
        <color rgb="FF000000"/>
        <rFont val="微软雅黑"/>
        <charset val="134"/>
      </rPr>
      <t>）击败地图上的黑子棋绮后3次进化，或地图捕捉</t>
    </r>
  </si>
  <si>
    <r>
      <rPr>
        <sz val="10"/>
        <color theme="1"/>
        <rFont val="微软雅黑"/>
        <charset val="134"/>
      </rPr>
      <t>黑子棋棋（</t>
    </r>
    <r>
      <rPr>
        <sz val="10"/>
        <color rgb="FFFF0000"/>
        <rFont val="微软雅黑"/>
        <charset val="134"/>
      </rPr>
      <t>♀</t>
    </r>
    <r>
      <rPr>
        <sz val="10"/>
        <color rgb="FF000000"/>
        <rFont val="微软雅黑"/>
        <charset val="134"/>
      </rPr>
      <t>）击败地图上的白子棋绮后3次进化，或地图捕捉</t>
    </r>
  </si>
  <si>
    <t>洋红沙丁</t>
  </si>
  <si>
    <t>地图捕捉，彼得大道的魔力之源附近</t>
  </si>
  <si>
    <t>翠绿纶布</t>
  </si>
  <si>
    <t>地图捕捉，咸水湾的魔力之源附近</t>
  </si>
  <si>
    <t>碧蓝珊瑚</t>
  </si>
  <si>
    <t>杏黄百合</t>
  </si>
  <si>
    <t>（樱桃饰品）</t>
  </si>
  <si>
    <t>脆筒甜甜随机进化</t>
  </si>
  <si>
    <t>和进化的时间、地点无关联，每次进化都是1/3的概率，建议是每周一抓完自己世界的9只以后去好友世界抓，凑齐20只圣代甜甜后用果实抓</t>
  </si>
  <si>
    <t>杨桃饰品</t>
  </si>
  <si>
    <t>蓝莓饰品</t>
  </si>
  <si>
    <t>（樱桃巧克力口味）</t>
  </si>
  <si>
    <t>香草甜甜随机进化</t>
  </si>
  <si>
    <t>樱桃草莓口味</t>
  </si>
  <si>
    <t>樱桃抹茶口味</t>
  </si>
  <si>
    <t>杨桃巧克力口味</t>
  </si>
  <si>
    <t>杨桃草莓口味</t>
  </si>
  <si>
    <t>杨桃抹茶口味</t>
  </si>
  <si>
    <t>蓝莓巧克力口味</t>
  </si>
  <si>
    <t>蓝莓草莓口味</t>
  </si>
  <si>
    <t>蓝莓抹茶口味</t>
  </si>
  <si>
    <t>上弦的样子</t>
  </si>
  <si>
    <t>下弦的样子</t>
  </si>
  <si>
    <t>极昼的样子</t>
  </si>
  <si>
    <t>地图捕捉，回填山涧的魔力之源附近</t>
  </si>
  <si>
    <t>极夜的样子</t>
  </si>
  <si>
    <t>地图捕捉，回填山涧的魔力之源附近，白天进化</t>
  </si>
  <si>
    <t>地图捕捉，恶水沼泽的魔力之源附近，晚上进化</t>
  </si>
  <si>
    <t>枯水期的样子</t>
  </si>
  <si>
    <t>储水时的样子</t>
  </si>
  <si>
    <r>
      <rPr>
        <sz val="10"/>
        <color theme="1"/>
        <rFont val="微软雅黑"/>
        <charset val="134"/>
      </rPr>
      <t>果实放在有深水、两栖环境的眠枭庇护所里（</t>
    </r>
    <r>
      <rPr>
        <sz val="10"/>
        <color rgb="FFFF0000"/>
        <rFont val="微软雅黑"/>
        <charset val="134"/>
      </rPr>
      <t>提示可能改变精灵形态</t>
    </r>
    <r>
      <rPr>
        <sz val="10"/>
        <color rgb="FF000000"/>
        <rFont val="微软雅黑"/>
        <charset val="134"/>
      </rPr>
      <t>）</t>
    </r>
  </si>
  <si>
    <t>单只海葵的样子</t>
  </si>
  <si>
    <t>加油海葵在自己的世界进化</t>
  </si>
  <si>
    <t>不同形态种族资质有差距，对这类要求高的注意进化方式</t>
  </si>
  <si>
    <t>（双只海葵的样子）</t>
  </si>
  <si>
    <t>加油海葵在别人的世界进化</t>
  </si>
  <si>
    <t>精灵家族</t>
  </si>
  <si>
    <t>果实获取方式</t>
  </si>
  <si>
    <t>需捕捉数量</t>
  </si>
  <si>
    <t>是否已获取</t>
  </si>
  <si>
    <t>1</t>
  </si>
  <si>
    <t>2</t>
  </si>
  <si>
    <t>3</t>
  </si>
  <si>
    <t>4</t>
  </si>
  <si>
    <t>5</t>
  </si>
  <si>
    <t>6</t>
  </si>
  <si>
    <t>7</t>
  </si>
  <si>
    <t>8</t>
  </si>
  <si>
    <t>9</t>
  </si>
  <si>
    <t>10</t>
  </si>
  <si>
    <t>11</t>
  </si>
  <si>
    <t>12</t>
  </si>
  <si>
    <t>13</t>
  </si>
  <si>
    <t>14</t>
  </si>
  <si>
    <t>15</t>
  </si>
  <si>
    <t>16</t>
  </si>
  <si>
    <t>17</t>
  </si>
  <si>
    <t>18</t>
  </si>
  <si>
    <t>19</t>
  </si>
  <si>
    <t>20</t>
  </si>
  <si>
    <t>开局必送</t>
  </si>
  <si>
    <t>唯一的迪莫</t>
  </si>
  <si>
    <t>否</t>
  </si>
  <si>
    <t>N.002-N.004</t>
  </si>
  <si>
    <t>喵喵家族</t>
  </si>
  <si>
    <t>一代御三家</t>
  </si>
  <si>
    <t>开局三选一</t>
  </si>
  <si>
    <t>N.005-N.007</t>
  </si>
  <si>
    <t>火花家族</t>
  </si>
  <si>
    <t>N.008-N.010</t>
  </si>
  <si>
    <t>水蓝蓝家族</t>
  </si>
  <si>
    <t>鸭吉吉家族</t>
  </si>
  <si>
    <t>捕捉20只鸭吉吉</t>
  </si>
  <si>
    <t>N.012-N.014</t>
  </si>
  <si>
    <t>板板壳家族</t>
  </si>
  <si>
    <t>捕捉20只水泡壳</t>
  </si>
  <si>
    <t>N.015-N.017</t>
  </si>
  <si>
    <t>锥尾羊家族</t>
  </si>
  <si>
    <t>捕捉20只花影羚羊</t>
  </si>
  <si>
    <t>N.018-N.020</t>
  </si>
  <si>
    <t>雪绒鸟家族</t>
  </si>
  <si>
    <t>捕捉20只岚鸟</t>
  </si>
  <si>
    <t>N.021-N.023</t>
  </si>
  <si>
    <t>小灵菇家族</t>
  </si>
  <si>
    <t>捕捉20只幻影灵菇</t>
  </si>
  <si>
    <t>N.024-N.026</t>
  </si>
  <si>
    <t>石肤蜥家族</t>
  </si>
  <si>
    <t>捕捉20只石冠王蜥</t>
  </si>
  <si>
    <t>N.027-N.029</t>
  </si>
  <si>
    <t>布是石家族</t>
  </si>
  <si>
    <t>捕捉20只布克棱岩</t>
  </si>
  <si>
    <t>N.030-N.031</t>
  </si>
  <si>
    <t>恶魔叮家族</t>
  </si>
  <si>
    <t>捕捉20只叮叮恶魔</t>
  </si>
  <si>
    <t>N.032-N.034</t>
  </si>
  <si>
    <t>毛毛家族</t>
  </si>
  <si>
    <t>捕捉20只化蝶</t>
  </si>
  <si>
    <t>幽影树家族</t>
  </si>
  <si>
    <t>捕捉20只幽影树</t>
  </si>
  <si>
    <t>N.036-N.038</t>
  </si>
  <si>
    <t>小鼠獭家族</t>
  </si>
  <si>
    <t>捕捉20只卷胡巨獭</t>
  </si>
  <si>
    <t>N.039-N.040</t>
  </si>
  <si>
    <t>矿晶虫家族</t>
  </si>
  <si>
    <t>捕捉20只晶石蜗</t>
  </si>
  <si>
    <t>N.041-N.043</t>
  </si>
  <si>
    <t>奇丽草家族</t>
  </si>
  <si>
    <t>捕捉20只奇丽花</t>
  </si>
  <si>
    <t>N.044-N.046</t>
  </si>
  <si>
    <t>丢丢家族</t>
  </si>
  <si>
    <t>捕捉20只卡瓦重</t>
  </si>
  <si>
    <t>N.047-N.048</t>
  </si>
  <si>
    <t>护主犬家族</t>
  </si>
  <si>
    <t>捕捉20只音速犬</t>
  </si>
  <si>
    <t>N.049-N.051</t>
  </si>
  <si>
    <t>绿耳松鼠家族</t>
  </si>
  <si>
    <t>捕捉20只蹦床松鼠</t>
  </si>
  <si>
    <t>N.052-N.053</t>
  </si>
  <si>
    <t>嘟嘟煲家族</t>
  </si>
  <si>
    <t>捕捉20只嘟嘟锅</t>
  </si>
  <si>
    <t>N.054-N.056</t>
  </si>
  <si>
    <t>小灵面家族</t>
  </si>
  <si>
    <t>捕捉20只幽灵眼</t>
  </si>
  <si>
    <t>N.057-N.058</t>
  </si>
  <si>
    <t>梦游家族</t>
  </si>
  <si>
    <t>捕捉20只梦悠悠</t>
  </si>
  <si>
    <t>兽花蕾家族</t>
  </si>
  <si>
    <t>捕捉20只兽花蕾</t>
  </si>
  <si>
    <t>N.060-N.062</t>
  </si>
  <si>
    <t>伏地兽家族</t>
  </si>
  <si>
    <t>智慧树苗·风眠省</t>
  </si>
  <si>
    <t>解锁风眠省8个精灵图鉴
-学院驻地海边智慧树苗处获得果实</t>
  </si>
  <si>
    <t>N.063-N.065</t>
  </si>
  <si>
    <t>蹦蹦种子家族</t>
  </si>
  <si>
    <t>捕捉20只蹦蹦花</t>
  </si>
  <si>
    <t>N.066-N.068</t>
  </si>
  <si>
    <t>电咩咩家族</t>
  </si>
  <si>
    <t>捕捉20只电球咩咩</t>
  </si>
  <si>
    <t>N.069-N.070</t>
  </si>
  <si>
    <t>蒲公英家族</t>
  </si>
  <si>
    <t>捕捉20只蒲公英娃娃</t>
  </si>
  <si>
    <t>N.071-N.072</t>
  </si>
  <si>
    <t>伊贝儿家族</t>
  </si>
  <si>
    <t>捕捉20只伊贝粉粉</t>
  </si>
  <si>
    <t>N.073-N.075</t>
  </si>
  <si>
    <t>白发懒人家族</t>
  </si>
  <si>
    <t>捕捉20只瞌睡王</t>
  </si>
  <si>
    <t>N.076-N.078</t>
  </si>
  <si>
    <t>海盔虫家族</t>
  </si>
  <si>
    <t>捕捉20只千棘盔</t>
  </si>
  <si>
    <t>菊花梨家族</t>
  </si>
  <si>
    <t>捕捉20只菊花梨</t>
  </si>
  <si>
    <t>N.080-N.081</t>
  </si>
  <si>
    <t>小星光家族</t>
  </si>
  <si>
    <t>捕捉20只星光狮</t>
  </si>
  <si>
    <t>N.082-N.084</t>
  </si>
  <si>
    <t>一窝蜂家族</t>
  </si>
  <si>
    <t>捕捉20只花魁蜂后</t>
  </si>
  <si>
    <t>N.085-N.087</t>
  </si>
  <si>
    <t>小夜家族</t>
  </si>
  <si>
    <t>捕捉20只朔夜伊芙</t>
  </si>
  <si>
    <t>N.088-N.091</t>
  </si>
  <si>
    <t>乖乖鹄家族</t>
  </si>
  <si>
    <t>捕捉20只翠顶夫人</t>
  </si>
  <si>
    <t>锤头鹳家族</t>
  </si>
  <si>
    <t>捕捉20只锤头鹳</t>
  </si>
  <si>
    <t>N.093-N.094</t>
  </si>
  <si>
    <t>绿草精灵家族</t>
  </si>
  <si>
    <t>捕捉20只魔草精灵</t>
  </si>
  <si>
    <t>记忆石家族</t>
  </si>
  <si>
    <t>捕捉20只记忆石</t>
  </si>
  <si>
    <t>N.096-N.098</t>
  </si>
  <si>
    <t>咔咔羽毛家族</t>
  </si>
  <si>
    <t>N.099-N.101</t>
  </si>
  <si>
    <t>小草虫家族</t>
  </si>
  <si>
    <t>捕捉20只花衣蝶</t>
  </si>
  <si>
    <t>N.102-N.104</t>
  </si>
  <si>
    <t>绿翼鸟家族</t>
  </si>
  <si>
    <t>捕捉20只魔眷鸟</t>
  </si>
  <si>
    <t>N.105-N.107</t>
  </si>
  <si>
    <t>阿米亚特家族</t>
  </si>
  <si>
    <t>捕捉20只罗隐</t>
  </si>
  <si>
    <t>N.108-N.110</t>
  </si>
  <si>
    <t>风铃鲨家族</t>
  </si>
  <si>
    <t>捕捉20只彩蝶鲨</t>
  </si>
  <si>
    <t>N.111-N.112</t>
  </si>
  <si>
    <t>石石家族</t>
  </si>
  <si>
    <t>捕捉20只巨灵石</t>
  </si>
  <si>
    <t>N.113-N.115</t>
  </si>
  <si>
    <t>仪使者家族</t>
  </si>
  <si>
    <t>解锁风眠省60个精灵图鉴-风息山口魔力之源附近智慧树苗处获得果实</t>
  </si>
  <si>
    <t>N.116-N.117</t>
  </si>
  <si>
    <t>小独角兽家族</t>
  </si>
  <si>
    <t>捕捉20只白金独角兽</t>
  </si>
  <si>
    <t>N.118-N.120</t>
  </si>
  <si>
    <t>旋叶虫家族</t>
  </si>
  <si>
    <t>捕捉20只风滚暮虫</t>
  </si>
  <si>
    <t>N.121-N.122</t>
  </si>
  <si>
    <t>小黑猫家族</t>
  </si>
  <si>
    <t>解锁风眠省90个精灵图鉴-叽叽喳喳台地魔力之源附近智慧树苗处获得果实</t>
  </si>
  <si>
    <t>N.123-N.124</t>
  </si>
  <si>
    <t>忽幽狸家族</t>
  </si>
  <si>
    <t>捕捉20只影狸</t>
  </si>
  <si>
    <t>N.125-N.127</t>
  </si>
  <si>
    <t>多多家族</t>
  </si>
  <si>
    <t>捕捉20只古啦多</t>
  </si>
  <si>
    <t>N.128-N.130</t>
  </si>
  <si>
    <t>哭哭菇家族</t>
  </si>
  <si>
    <t>捕捉20只怖哭菇</t>
  </si>
  <si>
    <t>恶魔狼家族</t>
  </si>
  <si>
    <t>捕捉20只恶魔狼</t>
  </si>
  <si>
    <t>N.132-N.133</t>
  </si>
  <si>
    <t>小电企鹅家族</t>
  </si>
  <si>
    <t>捕捉20只电企鹅</t>
  </si>
  <si>
    <t>N.134-N.136</t>
  </si>
  <si>
    <t>雪豆丁家族</t>
  </si>
  <si>
    <t>捕捉20只雪巨人</t>
  </si>
  <si>
    <t>N.137-N.138</t>
  </si>
  <si>
    <t>呼呼猪家族</t>
  </si>
  <si>
    <t>捕捉20只獠牙猪</t>
  </si>
  <si>
    <t>N.139-N.141</t>
  </si>
  <si>
    <t>雪娃娃家族</t>
  </si>
  <si>
    <t>捕捉20只雪灵</t>
  </si>
  <si>
    <t>N.142-N.144</t>
  </si>
  <si>
    <t>大耳帽兜家族</t>
  </si>
  <si>
    <t>解锁风眠省120个精灵图鉴-星霜崖地破船旁边智慧树苗处获得果实</t>
  </si>
  <si>
    <t>N.145-N.146</t>
  </si>
  <si>
    <t>权杖-II家族</t>
  </si>
  <si>
    <t>捕捉20只权杖-V</t>
  </si>
  <si>
    <t>N.147-N.149</t>
  </si>
  <si>
    <t>灵狐家族</t>
  </si>
  <si>
    <t>捕捉20只尖嘴狐仙</t>
  </si>
  <si>
    <t>N.150-N.152</t>
  </si>
  <si>
    <t>里奥家族</t>
  </si>
  <si>
    <t>传说精灵</t>
  </si>
  <si>
    <t>无果实，记录用于培养1只五星圣羽翼王所需里奥（假设仅培养其中1只）</t>
  </si>
  <si>
    <t>N.153-N.155</t>
  </si>
  <si>
    <t>松仔家族</t>
  </si>
  <si>
    <t>二代御三家</t>
  </si>
  <si>
    <t>完成学院作业-洛克里安第一章，三选一</t>
  </si>
  <si>
    <t>N.156-N.158</t>
  </si>
  <si>
    <t>小勇狮家族</t>
  </si>
  <si>
    <t>N.159-N.161</t>
  </si>
  <si>
    <t>水滴蛇家族</t>
  </si>
  <si>
    <t>公平鸽家族</t>
  </si>
  <si>
    <t>捕捉20只公平鸽</t>
  </si>
  <si>
    <t>N.163-N.164</t>
  </si>
  <si>
    <t>小怂猫家族</t>
  </si>
  <si>
    <t>捕捉20只怒目怂猫</t>
  </si>
  <si>
    <t>N.165-N.167</t>
  </si>
  <si>
    <t>小狮鹫家族</t>
  </si>
  <si>
    <t>捕捉20只皇家狮鹫</t>
  </si>
  <si>
    <t>N.168-N.170</t>
  </si>
  <si>
    <t>圆眼蜘蛛家族</t>
  </si>
  <si>
    <t>捕捉20只芋香巨角蛛</t>
  </si>
  <si>
    <t>N.171-N.173</t>
  </si>
  <si>
    <t>波波螺家族</t>
  </si>
  <si>
    <t>捕捉20只嗜波螺</t>
  </si>
  <si>
    <t>N.174-N.176</t>
  </si>
  <si>
    <t>菇菇丁家族</t>
  </si>
  <si>
    <t>捕捉20只九幽菇</t>
  </si>
  <si>
    <t>N.177-N.178</t>
  </si>
  <si>
    <t>斑斑家族</t>
  </si>
  <si>
    <t>捕捉20只斑枭</t>
  </si>
  <si>
    <t>N.179-N.180</t>
  </si>
  <si>
    <t>草头鸭家族</t>
  </si>
  <si>
    <t>捕捉20只卷毛鸭</t>
  </si>
  <si>
    <t>N.181-N.182</t>
  </si>
  <si>
    <t>海豹战士家族</t>
  </si>
  <si>
    <t>捕捉20只海豹船长</t>
  </si>
  <si>
    <t>N.183-N.184</t>
  </si>
  <si>
    <t>号儿鱼家族</t>
  </si>
  <si>
    <t>捕捉20只圆号鱼</t>
  </si>
  <si>
    <t>N.185-N.187</t>
  </si>
  <si>
    <t>甜田螺家族</t>
  </si>
  <si>
    <t>捕捉20只卡洛儿</t>
  </si>
  <si>
    <t>N.188-N.192</t>
  </si>
  <si>
    <t>棋棋家族</t>
  </si>
  <si>
    <t>捕捉20只棋骑士</t>
  </si>
  <si>
    <t>N.193-N.194</t>
  </si>
  <si>
    <t>奔波鼠家族</t>
  </si>
  <si>
    <t>捕捉20只流浪鼠</t>
  </si>
  <si>
    <t>N.195-N.197</t>
  </si>
  <si>
    <t>呆小路家族</t>
  </si>
  <si>
    <t>捕捉20只白发路路</t>
  </si>
  <si>
    <t>N.198-N.200</t>
  </si>
  <si>
    <t>逗逗家族</t>
  </si>
  <si>
    <t>捕捉20只梦想三三</t>
  </si>
  <si>
    <t>N.201-N.202</t>
  </si>
  <si>
    <t>花怨鳗家族</t>
  </si>
  <si>
    <t>捕捉20只鳗尾兽</t>
  </si>
  <si>
    <t>N.203-N.204</t>
  </si>
  <si>
    <t>伊雷龙家族</t>
  </si>
  <si>
    <t>智慧树苗·洛克里安</t>
  </si>
  <si>
    <t>解锁洛克里安120个精灵图鉴-银河蛇口魔力之源附近智慧树苗处获得果实</t>
  </si>
  <si>
    <t>N.205-N.206</t>
  </si>
  <si>
    <t>拉特家族</t>
  </si>
  <si>
    <t>捕捉20只酷拉</t>
  </si>
  <si>
    <t>N.207-N.209</t>
  </si>
  <si>
    <t>闪电环家族</t>
  </si>
  <si>
    <t>捕捉20只荆棘电环</t>
  </si>
  <si>
    <t>N.210-N.211</t>
  </si>
  <si>
    <t>小箱怪家族</t>
  </si>
  <si>
    <t>捕捉20只迷迷箱怪</t>
  </si>
  <si>
    <t>N.212-N.213</t>
  </si>
  <si>
    <t>古钟蛇家族</t>
  </si>
  <si>
    <t>捕捉20只寒音蛇</t>
  </si>
  <si>
    <t>N.214-N.215</t>
  </si>
  <si>
    <t>矮脚爬爬家族</t>
  </si>
  <si>
    <t>捕捉20只恶魔红钻</t>
  </si>
  <si>
    <t>N.216-N.218</t>
  </si>
  <si>
    <t>火尾瓦特家族</t>
  </si>
  <si>
    <t>捕捉20只烈火守护</t>
  </si>
  <si>
    <t>里拉鳐家族</t>
  </si>
  <si>
    <t>捕捉20只里拉鳐</t>
  </si>
  <si>
    <t>海枝枝家族</t>
  </si>
  <si>
    <t>捕捉20只海枝枝</t>
  </si>
  <si>
    <t>N.221-N.223</t>
  </si>
  <si>
    <t>多西家族</t>
  </si>
  <si>
    <t>N.224-N.225</t>
  </si>
  <si>
    <t>小翼龙家族</t>
  </si>
  <si>
    <t>N.226-N.228</t>
  </si>
  <si>
    <t>电动长颈鹿家族</t>
  </si>
  <si>
    <t>捕捉20只爵士鹿</t>
  </si>
  <si>
    <t>N.229-N.230</t>
  </si>
  <si>
    <t>缇塔家族</t>
  </si>
  <si>
    <t>捕捉20只声波缇塔</t>
  </si>
  <si>
    <t>N.231-N.233</t>
  </si>
  <si>
    <t>小鹬家族</t>
  </si>
  <si>
    <t>捕捉20只高脚鹬</t>
  </si>
  <si>
    <t>N.234-N.236</t>
  </si>
  <si>
    <t>脆筒甜甜家族</t>
  </si>
  <si>
    <t>捕捉20只圣代甜甜</t>
  </si>
  <si>
    <t>N.237-N.238</t>
  </si>
  <si>
    <t>刺轮砣家族</t>
  </si>
  <si>
    <t>捕捉20只月亮砣</t>
  </si>
  <si>
    <t>N.239-N,241</t>
  </si>
  <si>
    <t>豆丁鱼家族</t>
  </si>
  <si>
    <t>捕捉20只龙鱼</t>
  </si>
  <si>
    <t>N.242-N.243</t>
  </si>
  <si>
    <t>胆小鳗鱼家族</t>
  </si>
  <si>
    <t>捕捉20只闪电鳗鱼</t>
  </si>
  <si>
    <t>N.244-N.245</t>
  </si>
  <si>
    <t>翡翠水母家族</t>
  </si>
  <si>
    <t>捕捉20只琉璃水母</t>
  </si>
  <si>
    <t>N.246-N.248</t>
  </si>
  <si>
    <t>裘洛家族</t>
  </si>
  <si>
    <t>N.249-N.251</t>
  </si>
  <si>
    <t>可爱猿家族</t>
  </si>
  <si>
    <t>N.252-N.254</t>
  </si>
  <si>
    <t>布鲁斯家族</t>
  </si>
  <si>
    <t>N.255-N.257</t>
  </si>
  <si>
    <t>治愈兔家族</t>
  </si>
  <si>
    <t>捕捉20只红绒十字</t>
  </si>
  <si>
    <t>N.258-N.260</t>
  </si>
  <si>
    <t>乌达家族</t>
  </si>
  <si>
    <t>捕捉20只乌拉塔</t>
  </si>
  <si>
    <t>N.261-N.262</t>
  </si>
  <si>
    <t>螺旋帕帕家族</t>
  </si>
  <si>
    <t>捕捉20只帕帕斯卡</t>
  </si>
  <si>
    <t>N.263-N.265</t>
  </si>
  <si>
    <t>机械方方家族</t>
  </si>
  <si>
    <t>N.266-N.269</t>
  </si>
  <si>
    <t>可立鸡家族</t>
  </si>
  <si>
    <t>捕捉20只绅士鸡</t>
  </si>
  <si>
    <t>N.270-N.271</t>
  </si>
  <si>
    <t>优优家族</t>
  </si>
  <si>
    <t>捕捉20只绒光优优</t>
  </si>
  <si>
    <t>噼啪鸟家族</t>
  </si>
  <si>
    <t>深蓝鲸家族</t>
  </si>
  <si>
    <t>N.274-N.276</t>
  </si>
  <si>
    <t>格兰种子家族</t>
  </si>
  <si>
    <t>捕捉20只格兰球</t>
  </si>
  <si>
    <t>N.277-N.279</t>
  </si>
  <si>
    <t>地鼠家族</t>
  </si>
  <si>
    <t>捕捉20只遁地鼠</t>
  </si>
  <si>
    <t>N.280-N.282</t>
  </si>
  <si>
    <t>墨鱿士家族</t>
  </si>
  <si>
    <t>N.283-N.284</t>
  </si>
  <si>
    <t>小甲虫家族</t>
  </si>
  <si>
    <t>捕捉20只铠甲虫</t>
  </si>
  <si>
    <t>N.285-N.286</t>
  </si>
  <si>
    <t>圣剑侍从家族</t>
  </si>
  <si>
    <t>N.287-N.288</t>
  </si>
  <si>
    <t>吸泥鸥家族</t>
  </si>
  <si>
    <t>捕捉20只泥吼牙</t>
  </si>
  <si>
    <t>N.289-N.290</t>
  </si>
  <si>
    <t>大头骨龙家族</t>
  </si>
  <si>
    <t>捕捉20只寂灭骨龙</t>
  </si>
  <si>
    <t>N.291-N.292</t>
  </si>
  <si>
    <t>厉毒小萝家族</t>
  </si>
  <si>
    <t>N.293-N.295</t>
  </si>
  <si>
    <t>小帕尔家族</t>
  </si>
  <si>
    <t>无果实，记录用于培养1只五星龙息帕尔所需小帕尔（假设仅培养其中1只且赛季作业全部完成）</t>
  </si>
  <si>
    <t>N.296-N.298</t>
  </si>
  <si>
    <t>毛头小蛛家族</t>
  </si>
  <si>
    <t>捕捉20只捕尘长绒</t>
  </si>
  <si>
    <t>N.299-N.302</t>
  </si>
  <si>
    <t>画精灵家族</t>
  </si>
  <si>
    <t>捕捉20只画间法师手</t>
  </si>
  <si>
    <t>N.303-N.306</t>
  </si>
  <si>
    <t>书魔虫家族</t>
  </si>
  <si>
    <t>捕捉20只古卷执政官</t>
  </si>
  <si>
    <t>N.307-N.309</t>
  </si>
  <si>
    <t>绒绒家族</t>
  </si>
  <si>
    <t>通行证契约礼券</t>
  </si>
  <si>
    <t>购买S1赛季通行证契约礼券获取，二选一</t>
  </si>
  <si>
    <t>N.310-N.312</t>
  </si>
  <si>
    <t>犀角鸟家族</t>
  </si>
  <si>
    <t>N.313-N.316</t>
  </si>
  <si>
    <t>果冻家族</t>
  </si>
  <si>
    <t>特殊奇遇</t>
  </si>
  <si>
    <t>无果实</t>
  </si>
  <si>
    <t>N.317-N.319</t>
  </si>
  <si>
    <t>星尘虫家族</t>
  </si>
  <si>
    <t>N.320-N.321</t>
  </si>
  <si>
    <t>双灯鱼家族</t>
  </si>
  <si>
    <t>赛季作业·暗夜拾光</t>
  </si>
  <si>
    <t>累计捕捉2只污染血脉双灯鱼</t>
  </si>
  <si>
    <t>月牙雪熊家族</t>
  </si>
  <si>
    <t>累计捕捉2只污染血脉月牙雪熊</t>
  </si>
  <si>
    <t>N.323-N.324</t>
  </si>
  <si>
    <t>嗜光嗡嗡家族</t>
  </si>
  <si>
    <t>累计捕捉2只污染血脉嗜光嗡嗡</t>
  </si>
  <si>
    <t>N.325-N.326</t>
  </si>
  <si>
    <t>柴渣虫家族</t>
  </si>
  <si>
    <t>累计捕捉2只污染血脉柴渣虫</t>
  </si>
  <si>
    <t>N.327-N.329</t>
  </si>
  <si>
    <t>空空颅家族</t>
  </si>
  <si>
    <t>累计捕捉2只污染血脉空空颅</t>
  </si>
  <si>
    <t>N.330-N.331</t>
  </si>
  <si>
    <t>粉粉星家族</t>
  </si>
  <si>
    <t>累计捕捉2只污染血脉粉粉星</t>
  </si>
  <si>
    <t>N.332-N.334</t>
  </si>
  <si>
    <t>贝瑟家族</t>
  </si>
  <si>
    <t>累计捕捉2只污染血脉贝瑟</t>
  </si>
  <si>
    <t>N.335-N.337</t>
  </si>
  <si>
    <t>粉星仔家族</t>
  </si>
  <si>
    <t>累计捕捉2只污染血脉粉星仔</t>
  </si>
  <si>
    <t>N.338-N.339</t>
  </si>
  <si>
    <t>布瓜蝌家族</t>
  </si>
  <si>
    <t>官网下载</t>
  </si>
  <si>
    <t>通过官网下载后领取果实</t>
  </si>
  <si>
    <t>N.340-N.341</t>
  </si>
  <si>
    <t>火红尾家族</t>
  </si>
  <si>
    <t>火红迎新</t>
  </si>
  <si>
    <t>N.342-N.344</t>
  </si>
  <si>
    <t>春团家族</t>
  </si>
  <si>
    <t>洛克筑梦师</t>
  </si>
  <si>
    <t>001期，捕捉10只春花兔家族</t>
  </si>
  <si>
    <t>N.345-N.347</t>
  </si>
  <si>
    <t>幽星光家族</t>
  </si>
  <si>
    <t>002期，捕捉10只幽星光家族</t>
  </si>
  <si>
    <t>N.348-N.350</t>
  </si>
  <si>
    <t>钨丝贝贝家族</t>
  </si>
  <si>
    <t>无果实，记录用于培养1只五星机幕方舟所需钨丝贝贝（假设仅培养其中1只且赛季作业全部完成）</t>
  </si>
  <si>
    <t>N.351-N.353</t>
  </si>
  <si>
    <t>凡雀家族</t>
  </si>
  <si>
    <t>无果实，记录用于培养1只五星凡鹰所需凡雀（假设仅培养其中1只）</t>
  </si>
  <si>
    <t>N.354-N.355</t>
  </si>
  <si>
    <t>小雪人家族</t>
  </si>
  <si>
    <t>购买S2赛季通行证契约礼券获取，二选一</t>
  </si>
  <si>
    <t>N.356-N.357</t>
  </si>
  <si>
    <t>爆焰仔家族</t>
  </si>
  <si>
    <t>N.358-N.359</t>
  </si>
  <si>
    <t>猴麦仔家族</t>
  </si>
  <si>
    <t>赛季作业·狂欢怪谈</t>
  </si>
  <si>
    <t>累计捕捉1只奇异血脉猴麦仔</t>
  </si>
  <si>
    <t>N.360-N.361</t>
  </si>
  <si>
    <t>加油海葵家族</t>
  </si>
  <si>
    <t>累计捕捉1只奇异血脉加油海葵</t>
  </si>
  <si>
    <t>N.362-N.364</t>
  </si>
  <si>
    <t>小丑豆豆家族</t>
  </si>
  <si>
    <t>累计捕捉1只奇异血脉小丑豆豆</t>
  </si>
  <si>
    <t>N.365-N.366</t>
  </si>
  <si>
    <t>烟花团家族</t>
  </si>
  <si>
    <t>累计捕捉1只奇异血脉烟花团</t>
  </si>
  <si>
    <t>N.367-N.368</t>
  </si>
  <si>
    <t>咕咕帽家族</t>
  </si>
  <si>
    <t>累计捕捉1只奇异血脉咕咕帽</t>
  </si>
  <si>
    <t>N.369-N.370</t>
  </si>
  <si>
    <t>炫光迪迪家族</t>
  </si>
  <si>
    <t>累计捕捉1只奇异血脉炫光迪迪</t>
  </si>
  <si>
    <t>N.371-N.372</t>
  </si>
  <si>
    <t>小鼓象家族</t>
  </si>
  <si>
    <t>累计捕捉1只奇异血脉小鼓象</t>
  </si>
  <si>
    <t>N.373-N.374</t>
  </si>
  <si>
    <t>牵线木偶家族</t>
  </si>
  <si>
    <t>累计捕捉1只奇异血脉牵线木偶</t>
  </si>
  <si>
    <t>学院呱呱家族</t>
  </si>
  <si>
    <t>呱呱上学记</t>
  </si>
  <si>
    <t>N.376-N.378</t>
  </si>
  <si>
    <t>烈钻鸟家族</t>
  </si>
  <si>
    <t>捕捉20只火羽</t>
  </si>
  <si>
    <t>N.379-N.380</t>
  </si>
  <si>
    <t>叮叮卯家族</t>
  </si>
  <si>
    <t>捕捉20只飞飞钥</t>
  </si>
  <si>
    <t>N.381-N.383</t>
  </si>
  <si>
    <t>碎晶蝎家族</t>
  </si>
  <si>
    <t>捕捉20只蝎子王</t>
  </si>
  <si>
    <t>N.384-N.386</t>
  </si>
  <si>
    <t>森豆丁家族</t>
  </si>
  <si>
    <t>捕捉20只森巨人</t>
  </si>
  <si>
    <t>N.387-N.389</t>
  </si>
  <si>
    <t>霹雳宝宝家族</t>
  </si>
  <si>
    <t>捕捉20只雷神之子</t>
  </si>
  <si>
    <t>N.390-N.392</t>
  </si>
  <si>
    <t>雪灵兽家族</t>
  </si>
  <si>
    <t>捕捉20只饮血狂兽</t>
  </si>
  <si>
    <t>N.393-N.395</t>
  </si>
  <si>
    <t>火豆丁家族</t>
  </si>
  <si>
    <t>捕捉20只火巨人</t>
  </si>
  <si>
    <t>N.396-N.397</t>
  </si>
  <si>
    <t>友爱天天家族</t>
  </si>
  <si>
    <t>N.398-N.399</t>
  </si>
  <si>
    <t>莫比乌乌家族</t>
  </si>
  <si>
    <t>N.400-N.402</t>
  </si>
  <si>
    <t>瑰眼仔家族</t>
  </si>
  <si>
    <t>捕捉20只斜眼巨魔</t>
  </si>
  <si>
    <t>N.403-N.405</t>
  </si>
  <si>
    <t>觅觅蝠家族</t>
  </si>
  <si>
    <t>捕捉20只夜游魔</t>
  </si>
  <si>
    <t>N.406-N.408</t>
  </si>
  <si>
    <t>芽眼魔家族</t>
  </si>
  <si>
    <t>捕捉20只障眼魔</t>
  </si>
  <si>
    <t>星云旅者家族</t>
  </si>
  <si>
    <t>捕捉20只星云旅者</t>
  </si>
  <si>
    <t>N.410-N.411</t>
  </si>
  <si>
    <t>点点家族</t>
  </si>
  <si>
    <t>捕捉20只珀尔鼬</t>
  </si>
  <si>
    <t>N.412-N.413</t>
  </si>
  <si>
    <t>不咕钟家族</t>
  </si>
  <si>
    <t>进入不咕钟守护地获得果实（解锁洛克里安10个精灵图鉴）</t>
  </si>
  <si>
    <t>N.414-N.417</t>
  </si>
  <si>
    <t>加灵家族</t>
  </si>
  <si>
    <t>无果实，记录用于培养1只五星加尔所需加灵（假设仅培养其中1只且赛季作业全部完成）</t>
  </si>
  <si>
    <t>N.418-N.419</t>
  </si>
  <si>
    <t>咬咬小子家族</t>
  </si>
  <si>
    <t>购买S3赛季通行证契约礼券获取，二选一</t>
  </si>
  <si>
    <t>N.420-N.421</t>
  </si>
  <si>
    <t>足尖元件家族</t>
  </si>
  <si>
    <t>N.422-N.424</t>
  </si>
  <si>
    <t>蝴蝶陶陶家族</t>
  </si>
  <si>
    <t>赛季作业·铅字幻梦</t>
  </si>
  <si>
    <t>在赛季奇遇中与蝴蝶陶陶建立契约</t>
  </si>
  <si>
    <t>N.425-N.426</t>
  </si>
  <si>
    <t>苞米仔家族</t>
  </si>
  <si>
    <t>在赛季奇遇中与苞米仔建立契约</t>
  </si>
  <si>
    <t>N.427-N.429</t>
  </si>
  <si>
    <t>十字蝌蚪家族</t>
  </si>
  <si>
    <t>在赛季奇遇中与十字蝌蚪建立契约</t>
  </si>
  <si>
    <t>N.430-N.431</t>
  </si>
  <si>
    <t>卡波家族</t>
  </si>
  <si>
    <t>在赛季奇遇中与卡波建立契约</t>
  </si>
  <si>
    <t>N.432-N.433</t>
  </si>
  <si>
    <t>守夜烛家族</t>
  </si>
  <si>
    <t>在赛季奇遇中与守夜烛建立契约</t>
  </si>
  <si>
    <t>N.434-N.435</t>
  </si>
  <si>
    <t>蜜果骸家族</t>
  </si>
  <si>
    <t>在赛季奇遇中与蜜果骸建立契约</t>
  </si>
  <si>
    <t>N.436-N.437</t>
  </si>
  <si>
    <t>稻草人家族</t>
  </si>
  <si>
    <t>在赛季奇遇中与稻草人建立契约</t>
  </si>
  <si>
    <t>N.438-N.439</t>
  </si>
  <si>
    <t>栗鼠家族</t>
  </si>
  <si>
    <t>在赛季奇遇中与栗鼠建立契约</t>
  </si>
  <si>
    <t>精灵分类</t>
  </si>
  <si>
    <t>对应表述</t>
  </si>
  <si>
    <t>官方提示获取方式</t>
  </si>
  <si>
    <t>大世界随机精灵</t>
  </si>
  <si>
    <t>-</t>
  </si>
  <si>
    <t>盒子正在期待被打开......</t>
  </si>
  <si>
    <t>盒子晃了晃，正在开心的看着你......</t>
  </si>
  <si>
    <t>盒子安静的等待着......</t>
  </si>
  <si>
    <t>盒子轻轻摇动，似乎在和你打招呼......</t>
  </si>
  <si>
    <t>盒子咚咚地敲了两下，像是在试探你的反应......</t>
  </si>
  <si>
    <t>赛季奇遇精灵</t>
  </si>
  <si>
    <t>盒子里传来嘹亮的声音，音量听起来像被放大过一样，穿透力十足......</t>
  </si>
  <si>
    <t>系别池，机械系/普通系</t>
  </si>
  <si>
    <t>盒子上冒出一圈圈气泡，里面传来柔软触须轻轻摇摆的哗啦声......</t>
  </si>
  <si>
    <t>系别池，水系/萌系</t>
  </si>
  <si>
    <t>盒子里发出欢快的蹦跳声，偶尔还有咯咯的笑意响动......</t>
  </si>
  <si>
    <t>蛋组池，白发懒人/雪蛮人，红色盒子</t>
  </si>
  <si>
    <t>一靠近盒子就听到热闹的噼啪声，此起彼伏，接着盒顶冒出了一朵朵小烟花......</t>
  </si>
  <si>
    <t>蛋组池，岚鸟/皇家狮鹫，蓝色盒子</t>
  </si>
  <si>
    <t>盒子里不时喷出一团彩雾，里面似乎在进行什么魔术表演......</t>
  </si>
  <si>
    <t>系别池，幽系</t>
  </si>
  <si>
    <t>盒子里传来鳞片叮叮当当随着盒子摇动的声音，缝隙里透露出一丝彩光......</t>
  </si>
  <si>
    <t>蛋组池，石肤蜥/矿晶虫，黄色盒子</t>
  </si>
  <si>
    <t>盒子里传来啪嗒啪嗒的敲鼓声，伴随着哞哞的轻鸣，节奏感一流......</t>
  </si>
  <si>
    <t>系别池，机械系</t>
  </si>
  <si>
    <t>盒子里显得很安静，偶尔能听到一点吱呀的动作声......</t>
  </si>
  <si>
    <t>系别池，幻系</t>
  </si>
  <si>
    <t>非赛季奇遇精灵</t>
  </si>
  <si>
    <t>盒子在尝试保持平衡，绝不向任何一边歪斜......</t>
  </si>
  <si>
    <t>盒子摸着有些冰冷，但偶尔又有股热气从缝隙里传出，一下把寒冷感驱散了......</t>
  </si>
  <si>
    <t>独角兽</t>
  </si>
  <si>
    <t>盒子的内壁传来鬃毛拂过的沙沙声，抚摸盒子时似乎感到一阵安心......</t>
  </si>
  <si>
    <t>盒子里发出了咕嘟咕嘟的声音，有什么似乎在沸腾，快要将盒子胀开了......</t>
  </si>
  <si>
    <t>盒子的顶部缝隙里露出了几片花瓣，闻起来像梨子的味道，十分清新......</t>
  </si>
  <si>
    <t>盒子里传来树皮摩擦般的窸窣声，感觉到它尝试不发出动静，缺失败了......</t>
  </si>
  <si>
    <t>盒子里传来一声细微的喵叫，随后听见它快速跃起，在盒子里进行了一番跑酷</t>
  </si>
  <si>
    <t>盒子的内壁发出砰砰的撞击声，似乎有个圆滚滚的身体在四处乱窜和飞起......</t>
  </si>
  <si>
    <t>特殊遭遇</t>
  </si>
  <si>
    <t>盒子里传来果冻般粘腻的、滑滑的声音，正在跟随盒子有节奏地晃动......</t>
  </si>
  <si>
    <t>盒子里传来窸窸窣窣的爬行声，伴随一丝星芒从缝隙里掠过......</t>
  </si>
  <si>
    <t>S1通行证</t>
  </si>
  <si>
    <t>盒子里传来一阵沙沙声，像细密的绒毛贴过内壁，靠近时感觉它向你蹭了蹭......</t>
  </si>
  <si>
    <t>盒子的侧面某个部位撑开成了犀角状，缝隙里还漏出了一撮毛发......</t>
  </si>
  <si>
    <t>S2通行证</t>
  </si>
  <si>
    <t>盒子表面覆上了一层白雪，两侧的缝隙里似乎有树枝状的物体冒出来......</t>
  </si>
  <si>
    <t>盒子里传出火焰噼啪的闷响，某处热的发烫，似乎随时要爆出焰火......</t>
  </si>
  <si>
    <t>特长分类</t>
  </si>
  <si>
    <t>特长名称</t>
  </si>
  <si>
    <t>不具备特长</t>
  </si>
  <si>
    <t>线团上描绘着它安静发呆的样子......</t>
  </si>
  <si>
    <t>线团上勾勒着它一摇一摆的样子......</t>
  </si>
  <si>
    <t>线团上描画着它歪着头的样子......</t>
  </si>
  <si>
    <t>具备特长</t>
  </si>
  <si>
    <t>爱分享</t>
  </si>
  <si>
    <t>线团上描绘着它正开心地向洛克分享着什么的样子......</t>
  </si>
  <si>
    <t>同乘</t>
  </si>
  <si>
    <t>线团上依稀能看到它轻松地载着两位洛克旅行的样子......</t>
  </si>
  <si>
    <t>疾行</t>
  </si>
  <si>
    <t>线团上勾勒了几团扬起的风卷，以及因跑动而模糊的线条......</t>
  </si>
  <si>
    <t>热心教</t>
  </si>
  <si>
    <t>线团上依稀能看到它热心地和同伴分享着胜利经验的样子......</t>
  </si>
  <si>
    <t>亲密</t>
  </si>
  <si>
    <t>线团上描画着它把脑袋往小洛克手心钻，亲密地蹭了蹭的样子......</t>
  </si>
  <si>
    <t>灵巧</t>
  </si>
  <si>
    <t>线团上描画着它专心为小洛克搜寻着远处的好东西的样子......</t>
  </si>
  <si>
    <t>奇袭</t>
  </si>
  <si>
    <t>线团上勾勒着它在眨眼的刹那，向着敌人背部出击的样子......</t>
  </si>
  <si>
    <t>家里蹲</t>
  </si>
  <si>
    <t>线团上勾勒着它在最爱的舒适角落里散发灵感的样子......</t>
  </si>
  <si>
    <t>无畏</t>
  </si>
  <si>
    <t>线团上仿佛能看到它无畏地望着前方，踏向险境的样子......</t>
  </si>
  <si>
    <t>慈悲为怀</t>
  </si>
  <si>
    <t>描摹着它最后一刻，小心翼翼的收回利爪的样子......</t>
  </si>
  <si>
    <t>血脉提示</t>
  </si>
  <si>
    <t>混血血脉</t>
  </si>
  <si>
    <t>小加尔想了想，染上了几笔混乱的颜色！</t>
  </si>
  <si>
    <t>污染血脉</t>
  </si>
  <si>
    <t>小加尔想了想，染上了几笔污染的颜色！</t>
  </si>
  <si>
    <t>奇异血脉</t>
  </si>
  <si>
    <t>小加尔想了想，染上了几笔奇异的颜色！</t>
  </si>
  <si>
    <t>形态/异色</t>
  </si>
  <si>
    <t>蛋组</t>
  </si>
  <si>
    <t>是否收集</t>
  </si>
  <si>
    <t>母本（生蛋用）</t>
  </si>
  <si>
    <t>特殊获取途径或备注</t>
  </si>
  <si>
    <t>无法生蛋</t>
  </si>
  <si>
    <t>所有精灵蛋没有特殊说明的均来源于洛克王国BWIKI，地区样式能否生蛋科研结果xhs：@浮生</t>
  </si>
  <si>
    <t>动物组,拟人组</t>
  </si>
  <si>
    <t>巨灵组,魔力组</t>
  </si>
  <si>
    <t>魔力组</t>
  </si>
  <si>
    <t>天空组</t>
  </si>
  <si>
    <t>一测</t>
  </si>
  <si>
    <t>二测</t>
  </si>
  <si>
    <t>三测</t>
  </si>
  <si>
    <t>公测礼</t>
  </si>
  <si>
    <t>两栖组</t>
  </si>
  <si>
    <t>生蛋只能生出本来的样子，蜕皮时的样子蛋生不出</t>
  </si>
  <si>
    <t>动物组</t>
  </si>
  <si>
    <t>锥尾羊、铃兰羊幽系，花影羚羊幽系+恶系</t>
  </si>
  <si>
    <t>抽奖机，首领随机</t>
  </si>
  <si>
    <t>魔力组,植物组</t>
  </si>
  <si>
    <t>小灵菇幽系，幻灵菇、幻影灵菇幽系+草系</t>
  </si>
  <si>
    <t>两栖组,大地组</t>
  </si>
  <si>
    <t>生蛋只能生出本来的样子，球球尾巴的样子蛋生不出</t>
  </si>
  <si>
    <t>巨灵组,大地组</t>
  </si>
  <si>
    <t>原色</t>
  </si>
  <si>
    <t>妖精组</t>
  </si>
  <si>
    <t>S2，家园或礼包概率出</t>
  </si>
  <si>
    <t>昆虫组,软体组</t>
  </si>
  <si>
    <t>化蝶阶段分化，蛋是一样的</t>
  </si>
  <si>
    <t>植物组</t>
  </si>
  <si>
    <t>动物组,两栖组</t>
  </si>
  <si>
    <t>大地组,软体组</t>
  </si>
  <si>
    <t>晶石蜗阶段分化，蛋是一样的</t>
  </si>
  <si>
    <t>S1，家园或礼包概率出</t>
  </si>
  <si>
    <t>大地组,妖精组</t>
  </si>
  <si>
    <t>暗影灵面阶段分化，蛋是一样的</t>
  </si>
  <si>
    <t>魔力组,妖精组</t>
  </si>
  <si>
    <t>首领随机</t>
  </si>
  <si>
    <t>天空组,植物组</t>
  </si>
  <si>
    <t>植物组,软体组</t>
  </si>
  <si>
    <t>S3，家园或礼包概率出</t>
  </si>
  <si>
    <t>拟人组,巨灵组</t>
  </si>
  <si>
    <t>白发懒人普通系，动力猿、瞌睡王普通系+武系</t>
  </si>
  <si>
    <t>本来的样子-原色</t>
  </si>
  <si>
    <t>巨灵组,海洋组</t>
  </si>
  <si>
    <t>本来的样子-异色</t>
  </si>
  <si>
    <t>天空组,昆虫组</t>
  </si>
  <si>
    <t>拟人组,妖精组</t>
  </si>
  <si>
    <t>翼,水,恶</t>
  </si>
  <si>
    <t>天空组,两栖组</t>
  </si>
  <si>
    <t>乖乖鹄、蓝珠天鹅、翠顶夫人翼系+水系，黑羽夫人翼系+恶系</t>
  </si>
  <si>
    <t>大地组</t>
  </si>
  <si>
    <t>守护地</t>
  </si>
  <si>
    <t>拟人组,昆虫组</t>
  </si>
  <si>
    <t>天空组,妖精组</t>
  </si>
  <si>
    <t>阿米亚特、阿米樱地系，罗隐地系+恶系</t>
  </si>
  <si>
    <t>天空组,海洋组</t>
  </si>
  <si>
    <t>魔力组,大地组</t>
  </si>
  <si>
    <t>石石地系，巨灵石地系+幽系</t>
  </si>
  <si>
    <t>动物组,巨灵组</t>
  </si>
  <si>
    <t>植物组,昆虫组</t>
  </si>
  <si>
    <t>动物组,妖精组</t>
  </si>
  <si>
    <t>拟人组</t>
  </si>
  <si>
    <t>机械组</t>
  </si>
  <si>
    <t>两栖组,妖精组</t>
  </si>
  <si>
    <t>动物组,天空组</t>
  </si>
  <si>
    <t>昆虫组</t>
  </si>
  <si>
    <t>圆眼蜘蛛虫系，尖角蜘蛛、芋香巨角蛛虫系+毒系</t>
  </si>
  <si>
    <t>草头鸭草系，卷毛鸭草系+武系</t>
  </si>
  <si>
    <t>妖精组,海洋组</t>
  </si>
  <si>
    <t>妖精组,软体组</t>
  </si>
  <si>
    <t>两栖组,海洋组</t>
  </si>
  <si>
    <t>飞龙组</t>
  </si>
  <si>
    <t>妖精组,机械组</t>
  </si>
  <si>
    <t>巨灵组,昆虫组</t>
  </si>
  <si>
    <t>矮脚爬爬虫系，恶魔红钻虫系+恶系</t>
  </si>
  <si>
    <t>巨灵组</t>
  </si>
  <si>
    <t>植物组,海洋组</t>
  </si>
  <si>
    <t>巨灵组,机械组</t>
  </si>
  <si>
    <t>天空组,飞龙组</t>
  </si>
  <si>
    <t>魔力组,软体组</t>
  </si>
  <si>
    <t>香草甜甜阶段分化，蛋是一样的</t>
  </si>
  <si>
    <t>海洋组</t>
  </si>
  <si>
    <t>海洋组,飞龙组</t>
  </si>
  <si>
    <t>软体组,海洋组</t>
  </si>
  <si>
    <t>天空组,机械组</t>
  </si>
  <si>
    <t>拟人组,机械组</t>
  </si>
  <si>
    <t>拟人组,天空组</t>
  </si>
  <si>
    <t>可立鸡、晕晕鸡火系，绅士鸡、武者鸡火系+武系</t>
  </si>
  <si>
    <t>巨灵组,天空组</t>
  </si>
  <si>
    <t>植物组,妖精组</t>
  </si>
  <si>
    <t>枯水期的样子-原色</t>
  </si>
  <si>
    <t>储水时的样子-原色</t>
  </si>
  <si>
    <t>储水时的样子-异色</t>
  </si>
  <si>
    <t>幽,恶,萌</t>
  </si>
  <si>
    <t>墨鱿士幽系，混乱鱿彩幽系+恶系，秩序鱿墨幽系+萌系</t>
  </si>
  <si>
    <t>巨灵组,飞龙组</t>
  </si>
  <si>
    <t>妖精组,昆虫组</t>
  </si>
  <si>
    <t>普通,幻,武</t>
  </si>
  <si>
    <t>巨灵组,妖精组</t>
  </si>
  <si>
    <t>画精灵、画像守护普通系，画间法师手普通系+幻系，画间沉铁兽普通系+武系</t>
  </si>
  <si>
    <t>书魔虫、书卷守护普通系，古卷执政官普通系+幻系，古卷匣魔像普通系+武系</t>
  </si>
  <si>
    <t>S1赛季通行证-闪耀契约礼券</t>
  </si>
  <si>
    <t>水,草,冰,火</t>
  </si>
  <si>
    <t>魔力组,海洋组</t>
  </si>
  <si>
    <t>守护地，果冻水系，抹茶布丁水系+草系，椰浆布丁水系+冰系，熔岩布丁水系+火系</t>
  </si>
  <si>
    <t>S1，首领、家园或礼包概率出</t>
  </si>
  <si>
    <t>粉星仔、粉耳星兔幻系，落陨星兔幻系+幽系</t>
  </si>
  <si>
    <t>完成后续期数获得「灵感颜料」兑换</t>
  </si>
  <si>
    <t>幽星光幻系，曜星光、暮星辰幻系+翼系</t>
  </si>
  <si>
    <t>S2赛季通行证-闪耀契约礼券</t>
  </si>
  <si>
    <t>动物组,机械组</t>
  </si>
  <si>
    <t>魔力组,机械组</t>
  </si>
  <si>
    <t>N.367-368</t>
  </si>
  <si>
    <t>动物组,大地组</t>
  </si>
  <si>
    <t>天空组,大地组</t>
  </si>
  <si>
    <t>昆虫组,机械组</t>
  </si>
  <si>
    <t>妖精组,飞龙组</t>
  </si>
  <si>
    <t>动物组,昆虫组</t>
  </si>
  <si>
    <t>普通,萌,幽</t>
  </si>
  <si>
    <t>拟人组,大地组</t>
  </si>
  <si>
    <t>拟人组,植物组</t>
  </si>
  <si>
    <t>拟人组,两栖组</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</si>
</sst>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1]&quot;☑&quot;;[=0]&quot;☐&quot;;0;@"/>
    <numFmt numFmtId="177" formatCode="0_ "/>
    <numFmt numFmtId="178" formatCode="#,##0_ "/>
  </numFmts>
  <fonts count="34">
    <font>
      <sz val="11"/>
      <color theme="1"/>
      <name val="微软雅黑"/>
      <charset val="134"/>
    </font>
    <font>
      <sz val="10"/>
      <color theme="1"/>
      <name val="微软雅黑"/>
      <charset val="134"/>
    </font>
    <font>
      <sz val="10"/>
      <color rgb="FFE9552D"/>
      <name val="微软雅黑"/>
      <charset val="134"/>
    </font>
    <font>
      <b/>
      <sz val="11"/>
      <color theme="1"/>
      <name val="微软雅黑"/>
      <charset val="134"/>
    </font>
    <font>
      <b/>
      <sz val="10"/>
      <color theme="1"/>
      <name val="微软雅黑"/>
      <charset val="134"/>
    </font>
    <font>
      <sz val="10"/>
      <color rgb="FF000000"/>
      <name val="微软雅黑"/>
      <charset val="134"/>
    </font>
    <font>
      <b/>
      <sz val="11"/>
      <color theme="9" tint="-0.499984740745262"/>
      <name val="微软雅黑"/>
      <charset val="134"/>
    </font>
    <font>
      <sz val="10"/>
      <color theme="9" tint="-0.499984740745262"/>
      <name val="微软雅黑"/>
      <charset val="134"/>
    </font>
    <font>
      <b/>
      <sz val="11"/>
      <color theme="5" tint="-0.499984740745262"/>
      <name val="微软雅黑"/>
      <charset val="134"/>
    </font>
    <font>
      <b/>
      <sz val="10"/>
      <color theme="5" tint="-0.499984740745262"/>
      <name val="微软雅黑"/>
      <charset val="134"/>
    </font>
    <font>
      <sz val="10"/>
      <color theme="5" tint="-0.499984740745262"/>
      <name val="微软雅黑"/>
      <charset val="134"/>
    </font>
    <font>
      <sz val="10"/>
      <color rgb="FF833C0C"/>
      <name val="微软雅黑"/>
      <charset val="134"/>
    </font>
    <font>
      <sz val="16"/>
      <color rgb="FFFF0000"/>
      <name val="微软雅黑"/>
      <charset val="134"/>
    </font>
    <font>
      <sz val="14"/>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微软雅黑"/>
      <charset val="134"/>
    </font>
  </fonts>
  <fills count="43">
    <fill>
      <patternFill patternType="none"/>
    </fill>
    <fill>
      <patternFill patternType="gray125"/>
    </fill>
    <fill>
      <patternFill patternType="solid">
        <fgColor rgb="FFDDEBF7"/>
        <bgColor indexed="64"/>
      </patternFill>
    </fill>
    <fill>
      <patternFill patternType="solid">
        <fgColor rgb="FFE1EFD8"/>
        <bgColor indexed="64"/>
      </patternFill>
    </fill>
    <fill>
      <patternFill patternType="solid">
        <fgColor rgb="FFBBEAD2"/>
        <bgColor indexed="64"/>
      </patternFill>
    </fill>
    <fill>
      <patternFill patternType="solid">
        <fgColor rgb="FFFFF2CC"/>
        <bgColor indexed="64"/>
      </patternFill>
    </fill>
    <fill>
      <patternFill patternType="solid">
        <fgColor rgb="FFFBE3D5"/>
        <bgColor indexed="64"/>
      </patternFill>
    </fill>
    <fill>
      <patternFill patternType="solid">
        <fgColor theme="4" tint="0.799981688894314"/>
        <bgColor theme="4" tint="0.799981688894314"/>
      </patternFill>
    </fill>
    <fill>
      <patternFill patternType="solid">
        <fgColor theme="9" tint="0.799981688894314"/>
        <bgColor theme="9" tint="0.799981688894314"/>
      </patternFill>
    </fill>
    <fill>
      <patternFill patternType="solid">
        <fgColor rgb="FFFBE3D5"/>
        <bgColor indexed="64"/>
      </patternFill>
    </fill>
    <fill>
      <patternFill patternType="solid">
        <fgColor theme="5" tint="0.799981688894314"/>
        <bgColor theme="5" tint="0.79998168889431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theme="4"/>
      </left>
      <right style="thin">
        <color theme="4" tint="0.399975585192419"/>
      </right>
      <top style="thin">
        <color theme="4"/>
      </top>
      <bottom style="medium">
        <color theme="4"/>
      </bottom>
      <diagonal/>
    </border>
    <border>
      <left style="thin">
        <color theme="4" tint="0.399975585192419"/>
      </left>
      <right style="thin">
        <color theme="4" tint="0.399975585192419"/>
      </right>
      <top style="thin">
        <color theme="4"/>
      </top>
      <bottom style="medium">
        <color theme="4"/>
      </bottom>
      <diagonal/>
    </border>
    <border>
      <left style="thin">
        <color theme="4" tint="0.399975585192419"/>
      </left>
      <right style="thin">
        <color theme="4"/>
      </right>
      <top style="thin">
        <color theme="4"/>
      </top>
      <bottom style="medium">
        <color theme="4"/>
      </bottom>
      <diagonal/>
    </border>
    <border>
      <left style="thin">
        <color theme="4"/>
      </left>
      <right style="thin">
        <color theme="4" tint="0.399975585192419"/>
      </right>
      <top style="medium">
        <color theme="4"/>
      </top>
      <bottom style="thin">
        <color theme="4" tint="0.399975585192419"/>
      </bottom>
      <diagonal/>
    </border>
    <border>
      <left style="thin">
        <color theme="4" tint="0.399975585192419"/>
      </left>
      <right style="thin">
        <color theme="4" tint="0.399975585192419"/>
      </right>
      <top style="medium">
        <color theme="4"/>
      </top>
      <bottom style="thin">
        <color theme="4" tint="0.399975585192419"/>
      </bottom>
      <diagonal/>
    </border>
    <border>
      <left style="thin">
        <color theme="4" tint="0.399975585192419"/>
      </left>
      <right style="thin">
        <color theme="4"/>
      </right>
      <top style="medium">
        <color theme="4"/>
      </top>
      <bottom style="thin">
        <color theme="4" tint="0.399975585192419"/>
      </bottom>
      <diagonal/>
    </border>
    <border>
      <left style="thin">
        <color theme="4"/>
      </left>
      <right style="thin">
        <color theme="4"/>
      </right>
      <top style="thin">
        <color theme="4"/>
      </top>
      <bottom style="medium">
        <color theme="4"/>
      </bottom>
      <diagonal/>
    </border>
    <border>
      <left style="thin">
        <color theme="4" tint="0.399975585192419"/>
      </left>
      <right style="thin">
        <color theme="4" tint="0.399975585192419"/>
      </right>
      <top style="thin">
        <color theme="4" tint="0.399975585192419"/>
      </top>
      <bottom style="thin">
        <color theme="4" tint="0.399975585192419"/>
      </bottom>
      <diagonal/>
    </border>
    <border>
      <left style="thin">
        <color theme="4"/>
      </left>
      <right style="thin">
        <color theme="4"/>
      </right>
      <top style="medium">
        <color theme="4"/>
      </top>
      <bottom style="thin">
        <color theme="4" tint="0.399975585192419"/>
      </bottom>
      <diagonal/>
    </border>
    <border>
      <left style="thin">
        <color theme="4"/>
      </left>
      <right style="thin">
        <color theme="4"/>
      </right>
      <top style="thin">
        <color theme="4" tint="0.399975585192419"/>
      </top>
      <bottom style="thin">
        <color theme="4"/>
      </bottom>
      <diagonal/>
    </border>
    <border>
      <left style="thin">
        <color theme="4"/>
      </left>
      <right style="thin">
        <color theme="4" tint="0.399975585192419"/>
      </right>
      <top style="thin">
        <color theme="4" tint="0.399975585192419"/>
      </top>
      <bottom style="thin">
        <color theme="4" tint="0.399975585192419"/>
      </bottom>
      <diagonal/>
    </border>
    <border>
      <left style="thin">
        <color theme="4" tint="0.399975585192419"/>
      </left>
      <right style="thin">
        <color theme="4"/>
      </right>
      <top style="thin">
        <color theme="4" tint="0.399975585192419"/>
      </top>
      <bottom style="thin">
        <color theme="4" tint="0.399975585192419"/>
      </bottom>
      <diagonal/>
    </border>
    <border>
      <left style="thin">
        <color theme="4"/>
      </left>
      <right style="thin">
        <color theme="4" tint="0.399975585192419"/>
      </right>
      <top style="thin">
        <color theme="4" tint="0.399975585192419"/>
      </top>
      <bottom/>
      <diagonal/>
    </border>
    <border>
      <left style="thin">
        <color theme="4" tint="0.399975585192419"/>
      </left>
      <right style="thin">
        <color theme="4" tint="0.399975585192419"/>
      </right>
      <top style="thin">
        <color theme="4" tint="0.399975585192419"/>
      </top>
      <bottom/>
      <diagonal/>
    </border>
    <border>
      <left style="thin">
        <color theme="4" tint="0.399975585192419"/>
      </left>
      <right style="thin">
        <color theme="4"/>
      </right>
      <top style="thin">
        <color theme="4" tint="0.399975585192419"/>
      </top>
      <bottom/>
      <diagonal/>
    </border>
    <border>
      <left style="thin">
        <color rgb="FF9BC2E6"/>
      </left>
      <right style="thin">
        <color rgb="FF9BC2E6"/>
      </right>
      <top style="thin">
        <color rgb="FF9BC2E6"/>
      </top>
      <bottom style="thin">
        <color rgb="FF9BC2E6"/>
      </bottom>
      <diagonal/>
    </border>
    <border>
      <left/>
      <right/>
      <top style="thin">
        <color theme="9"/>
      </top>
      <bottom style="medium">
        <color theme="9"/>
      </bottom>
      <diagonal/>
    </border>
    <border>
      <left/>
      <right/>
      <top style="medium">
        <color theme="9"/>
      </top>
      <bottom/>
      <diagonal/>
    </border>
    <border>
      <left/>
      <right/>
      <top/>
      <bottom style="thin">
        <color theme="9"/>
      </bottom>
      <diagonal/>
    </border>
    <border>
      <left/>
      <right/>
      <top style="thin">
        <color theme="5"/>
      </top>
      <bottom style="medium">
        <color theme="5"/>
      </bottom>
      <diagonal/>
    </border>
    <border>
      <left/>
      <right/>
      <top style="medium">
        <color theme="5"/>
      </top>
      <bottom/>
      <diagonal/>
    </border>
    <border>
      <left/>
      <right/>
      <top/>
      <bottom style="thin">
        <color them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2" borderId="23"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4" applyNumberFormat="0" applyFill="0" applyAlignment="0" applyProtection="0">
      <alignment vertical="center"/>
    </xf>
    <xf numFmtId="0" fontId="20" fillId="0" borderId="24" applyNumberFormat="0" applyFill="0" applyAlignment="0" applyProtection="0">
      <alignment vertical="center"/>
    </xf>
    <xf numFmtId="0" fontId="21" fillId="0" borderId="25" applyNumberFormat="0" applyFill="0" applyAlignment="0" applyProtection="0">
      <alignment vertical="center"/>
    </xf>
    <xf numFmtId="0" fontId="21" fillId="0" borderId="0" applyNumberFormat="0" applyFill="0" applyBorder="0" applyAlignment="0" applyProtection="0">
      <alignment vertical="center"/>
    </xf>
    <xf numFmtId="0" fontId="22" fillId="13" borderId="26" applyNumberFormat="0" applyAlignment="0" applyProtection="0">
      <alignment vertical="center"/>
    </xf>
    <xf numFmtId="0" fontId="23" fillId="14" borderId="27" applyNumberFormat="0" applyAlignment="0" applyProtection="0">
      <alignment vertical="center"/>
    </xf>
    <xf numFmtId="0" fontId="24" fillId="14" borderId="26" applyNumberFormat="0" applyAlignment="0" applyProtection="0">
      <alignment vertical="center"/>
    </xf>
    <xf numFmtId="0" fontId="25" fillId="15" borderId="28" applyNumberFormat="0" applyAlignment="0" applyProtection="0">
      <alignment vertical="center"/>
    </xf>
    <xf numFmtId="0" fontId="26" fillId="0" borderId="29" applyNumberFormat="0" applyFill="0" applyAlignment="0" applyProtection="0">
      <alignment vertical="center"/>
    </xf>
    <xf numFmtId="0" fontId="27" fillId="0" borderId="30" applyNumberFormat="0" applyFill="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1" fillId="42" borderId="0" applyNumberFormat="0" applyBorder="0" applyAlignment="0" applyProtection="0">
      <alignment vertical="center"/>
    </xf>
  </cellStyleXfs>
  <cellXfs count="118">
    <xf numFmtId="0" fontId="0" fillId="0" borderId="0" xfId="0">
      <alignment vertical="center"/>
    </xf>
    <xf numFmtId="49" fontId="1" fillId="0" borderId="0" xfId="0" applyNumberFormat="1" applyFont="1" applyFill="1" applyAlignment="1">
      <alignment vertical="center"/>
    </xf>
    <xf numFmtId="176" fontId="1" fillId="0" borderId="0" xfId="0" applyNumberFormat="1" applyFont="1" applyFill="1" applyAlignment="1">
      <alignment vertical="center"/>
    </xf>
    <xf numFmtId="0" fontId="1" fillId="0" borderId="0" xfId="0" applyFont="1" applyFill="1" applyAlignment="1">
      <alignment vertical="center"/>
    </xf>
    <xf numFmtId="0" fontId="1" fillId="0" borderId="0" xfId="0" applyFont="1">
      <alignment vertical="center"/>
    </xf>
    <xf numFmtId="49" fontId="1" fillId="0" borderId="0" xfId="0" applyNumberFormat="1" applyFont="1">
      <alignment vertical="center"/>
    </xf>
    <xf numFmtId="176" fontId="1" fillId="0" borderId="0" xfId="0" applyNumberFormat="1" applyFont="1">
      <alignment vertical="center"/>
    </xf>
    <xf numFmtId="49" fontId="1" fillId="0" borderId="0" xfId="0" applyNumberFormat="1" applyFont="1" applyFill="1" applyAlignment="1">
      <alignment vertical="center"/>
    </xf>
    <xf numFmtId="176" fontId="1" fillId="0" borderId="0" xfId="0" applyNumberFormat="1" applyFont="1" applyFill="1" applyAlignment="1">
      <alignment vertical="center"/>
    </xf>
    <xf numFmtId="49" fontId="1" fillId="2" borderId="0" xfId="0" applyNumberFormat="1" applyFont="1" applyFill="1" applyAlignment="1">
      <alignment vertical="center"/>
    </xf>
    <xf numFmtId="49" fontId="1" fillId="0" borderId="0" xfId="0" applyNumberFormat="1" applyFont="1" applyFill="1" applyAlignment="1">
      <alignment vertical="center"/>
    </xf>
    <xf numFmtId="49" fontId="2" fillId="2" borderId="0" xfId="0" applyNumberFormat="1" applyFont="1" applyFill="1" applyAlignment="1">
      <alignment vertical="center"/>
    </xf>
    <xf numFmtId="49" fontId="1" fillId="3" borderId="0" xfId="0" applyNumberFormat="1" applyFont="1" applyFill="1" applyAlignment="1">
      <alignment vertical="center"/>
    </xf>
    <xf numFmtId="49" fontId="1" fillId="4" borderId="0" xfId="0" applyNumberFormat="1" applyFont="1" applyFill="1" applyAlignment="1">
      <alignment vertical="center"/>
    </xf>
    <xf numFmtId="49" fontId="1" fillId="5" borderId="0" xfId="0" applyNumberFormat="1" applyFont="1" applyFill="1" applyAlignment="1">
      <alignment vertical="center"/>
    </xf>
    <xf numFmtId="49" fontId="1" fillId="6" borderId="0" xfId="0" applyNumberFormat="1" applyFont="1" applyFill="1" applyAlignment="1">
      <alignment vertical="center"/>
    </xf>
    <xf numFmtId="10" fontId="1" fillId="0" borderId="0" xfId="0" applyNumberFormat="1" applyFont="1" applyFill="1" applyAlignment="1">
      <alignment vertical="center"/>
    </xf>
    <xf numFmtId="177" fontId="1" fillId="0" borderId="0" xfId="0" applyNumberFormat="1" applyFont="1" applyFill="1" applyAlignment="1">
      <alignment vertical="center"/>
    </xf>
    <xf numFmtId="10" fontId="1" fillId="0" borderId="0" xfId="0" applyNumberFormat="1" applyFont="1">
      <alignment vertical="center"/>
    </xf>
    <xf numFmtId="177" fontId="1" fillId="0" borderId="0" xfId="0" applyNumberFormat="1" applyFont="1">
      <alignment vertical="center"/>
    </xf>
    <xf numFmtId="10" fontId="1" fillId="0" borderId="0" xfId="0" applyNumberFormat="1" applyFont="1" applyFill="1" applyAlignment="1">
      <alignment vertical="center"/>
    </xf>
    <xf numFmtId="177" fontId="1" fillId="0" borderId="0" xfId="0" applyNumberFormat="1" applyFont="1" applyFill="1" applyAlignment="1">
      <alignment vertical="center"/>
    </xf>
    <xf numFmtId="0" fontId="1" fillId="0" borderId="0" xfId="0" applyFont="1" applyFill="1" applyAlignment="1">
      <alignment vertical="center"/>
    </xf>
    <xf numFmtId="0" fontId="1" fillId="0" borderId="0" xfId="0" applyFont="1" applyFill="1" applyAlignment="1">
      <alignment horizontal="center" vertical="center"/>
    </xf>
    <xf numFmtId="176" fontId="1" fillId="0" borderId="0" xfId="0" applyNumberFormat="1" applyFont="1" applyFill="1" applyAlignment="1">
      <alignment horizontal="center" vertical="center"/>
    </xf>
    <xf numFmtId="9" fontId="1" fillId="0" borderId="0" xfId="0" applyNumberFormat="1" applyFont="1" applyFill="1" applyAlignment="1">
      <alignment vertical="center"/>
    </xf>
    <xf numFmtId="0" fontId="1" fillId="0" borderId="0" xfId="0" applyNumberFormat="1" applyFont="1" applyFill="1" applyAlignment="1">
      <alignment vertical="center"/>
    </xf>
    <xf numFmtId="0" fontId="1" fillId="0" borderId="0" xfId="0" applyFont="1" applyFill="1" applyAlignment="1">
      <alignment horizontal="lef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1" fillId="7" borderId="4" xfId="0" applyFont="1" applyFill="1" applyBorder="1" applyAlignment="1">
      <alignment horizontal="center" vertical="center" wrapText="1"/>
    </xf>
    <xf numFmtId="0" fontId="1" fillId="7" borderId="5" xfId="0" applyFont="1" applyFill="1" applyBorder="1" applyAlignment="1">
      <alignment horizontal="center" vertical="center" wrapText="1"/>
    </xf>
    <xf numFmtId="176" fontId="1" fillId="7" borderId="5" xfId="0" applyNumberFormat="1" applyFont="1" applyFill="1" applyBorder="1" applyAlignment="1">
      <alignment horizontal="center" vertical="center" wrapText="1"/>
    </xf>
    <xf numFmtId="9" fontId="1" fillId="7" borderId="5" xfId="0" applyNumberFormat="1" applyFont="1" applyFill="1" applyBorder="1" applyAlignment="1">
      <alignment horizontal="center" vertical="center" wrapText="1"/>
    </xf>
    <xf numFmtId="0" fontId="1" fillId="7" borderId="5" xfId="0" applyNumberFormat="1" applyFont="1" applyFill="1" applyBorder="1" applyAlignment="1">
      <alignment horizontal="center" vertical="center" wrapText="1"/>
    </xf>
    <xf numFmtId="0" fontId="1" fillId="7" borderId="6" xfId="0" applyFont="1" applyFill="1" applyBorder="1" applyAlignment="1">
      <alignment horizontal="center" vertical="center" wrapText="1"/>
    </xf>
    <xf numFmtId="0" fontId="4" fillId="0" borderId="7" xfId="0" applyFont="1" applyFill="1" applyBorder="1" applyAlignment="1">
      <alignment horizontal="left" vertical="center" wrapText="1"/>
    </xf>
    <xf numFmtId="0" fontId="1" fillId="0" borderId="8" xfId="0" applyFont="1" applyFill="1" applyBorder="1" applyAlignment="1">
      <alignment horizontal="center" vertical="center" wrapText="1"/>
    </xf>
    <xf numFmtId="176" fontId="1" fillId="0" borderId="8" xfId="0" applyNumberFormat="1" applyFont="1" applyFill="1" applyBorder="1" applyAlignment="1">
      <alignment horizontal="center" vertical="center" wrapText="1"/>
    </xf>
    <xf numFmtId="0" fontId="1" fillId="7" borderId="9" xfId="0" applyFont="1" applyFill="1" applyBorder="1" applyAlignment="1">
      <alignment horizontal="left" vertical="center" wrapText="1"/>
    </xf>
    <xf numFmtId="0" fontId="1" fillId="7" borderId="8" xfId="0" applyFont="1" applyFill="1" applyBorder="1" applyAlignment="1">
      <alignment horizontal="center" vertical="center" wrapText="1"/>
    </xf>
    <xf numFmtId="176" fontId="1" fillId="7" borderId="8" xfId="0" applyNumberFormat="1" applyFont="1" applyFill="1" applyBorder="1" applyAlignment="1">
      <alignment horizontal="center" vertical="center" wrapText="1"/>
    </xf>
    <xf numFmtId="0" fontId="1" fillId="0" borderId="10" xfId="0" applyFont="1" applyFill="1" applyBorder="1" applyAlignment="1">
      <alignment horizontal="left" vertical="center" wrapText="1"/>
    </xf>
    <xf numFmtId="0" fontId="1" fillId="0" borderId="11" xfId="0" applyFont="1" applyFill="1" applyBorder="1" applyAlignment="1">
      <alignment horizontal="center" vertical="center" wrapText="1"/>
    </xf>
    <xf numFmtId="9" fontId="1" fillId="7" borderId="8" xfId="0" applyNumberFormat="1"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0" borderId="12" xfId="0" applyFont="1" applyFill="1" applyBorder="1" applyAlignment="1">
      <alignment horizontal="center" vertical="center" wrapText="1"/>
    </xf>
    <xf numFmtId="9" fontId="1" fillId="0" borderId="8" xfId="0" applyNumberFormat="1"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14" xfId="0" applyFont="1" applyFill="1" applyBorder="1" applyAlignment="1">
      <alignment horizontal="center" vertical="center" wrapText="1"/>
    </xf>
    <xf numFmtId="176" fontId="1" fillId="0" borderId="14" xfId="0" applyNumberFormat="1" applyFont="1" applyFill="1" applyBorder="1" applyAlignment="1">
      <alignment horizontal="center" vertical="center" wrapText="1"/>
    </xf>
    <xf numFmtId="9" fontId="1" fillId="7" borderId="14" xfId="0" applyNumberFormat="1" applyFont="1" applyFill="1" applyBorder="1" applyAlignment="1">
      <alignment horizontal="center" vertical="center" wrapText="1"/>
    </xf>
    <xf numFmtId="0" fontId="1" fillId="7" borderId="14" xfId="0" applyFont="1" applyFill="1" applyBorder="1" applyAlignment="1">
      <alignment horizontal="center" vertical="center" wrapText="1"/>
    </xf>
    <xf numFmtId="0" fontId="1" fillId="7" borderId="15"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1" fillId="7" borderId="16" xfId="0" applyFont="1" applyFill="1" applyBorder="1" applyAlignment="1">
      <alignment horizontal="center" vertical="center" wrapText="1"/>
    </xf>
    <xf numFmtId="176" fontId="1" fillId="7" borderId="16" xfId="0" applyNumberFormat="1" applyFont="1" applyFill="1" applyBorder="1" applyAlignment="1">
      <alignment horizontal="center" vertical="center" wrapText="1"/>
    </xf>
    <xf numFmtId="9" fontId="1" fillId="7" borderId="16" xfId="0" applyNumberFormat="1" applyFont="1" applyFill="1" applyBorder="1" applyAlignment="1">
      <alignment horizontal="center" vertical="center" wrapText="1"/>
    </xf>
    <xf numFmtId="0" fontId="1" fillId="7" borderId="16" xfId="0" applyNumberFormat="1" applyFont="1" applyFill="1" applyBorder="1" applyAlignment="1">
      <alignment horizontal="center" vertical="center" wrapText="1"/>
    </xf>
    <xf numFmtId="0" fontId="1" fillId="0" borderId="16" xfId="0" applyFont="1" applyFill="1" applyBorder="1" applyAlignment="1">
      <alignment horizontal="center" vertical="center" wrapText="1"/>
    </xf>
    <xf numFmtId="176" fontId="1" fillId="0" borderId="16" xfId="0" applyNumberFormat="1" applyFont="1" applyFill="1" applyBorder="1" applyAlignment="1">
      <alignment horizontal="center" vertical="center" wrapText="1"/>
    </xf>
    <xf numFmtId="0" fontId="6" fillId="0" borderId="17" xfId="0" applyFont="1" applyFill="1" applyBorder="1" applyAlignment="1">
      <alignment horizontal="center" vertical="center" wrapText="1"/>
    </xf>
    <xf numFmtId="0" fontId="7" fillId="8" borderId="18" xfId="0" applyFont="1" applyFill="1" applyBorder="1" applyAlignment="1">
      <alignment horizontal="center" vertical="center" wrapText="1"/>
    </xf>
    <xf numFmtId="0" fontId="7" fillId="8" borderId="18" xfId="0" applyNumberFormat="1" applyFont="1" applyFill="1" applyBorder="1" applyAlignment="1">
      <alignment horizontal="center" vertical="center" wrapText="1"/>
    </xf>
    <xf numFmtId="178" fontId="7" fillId="8" borderId="18" xfId="0" applyNumberFormat="1" applyFont="1" applyFill="1" applyBorder="1" applyAlignment="1">
      <alignment horizontal="center" vertical="center" wrapText="1"/>
    </xf>
    <xf numFmtId="10" fontId="7" fillId="8" borderId="18" xfId="0" applyNumberFormat="1" applyFont="1" applyFill="1" applyBorder="1" applyAlignment="1">
      <alignment horizontal="center" vertical="center" wrapText="1"/>
    </xf>
    <xf numFmtId="0" fontId="7" fillId="0" borderId="0" xfId="0" applyFont="1" applyFill="1" applyBorder="1" applyAlignment="1">
      <alignment horizontal="center" vertical="center" wrapText="1"/>
    </xf>
    <xf numFmtId="0" fontId="7" fillId="0" borderId="0" xfId="0" applyNumberFormat="1" applyFont="1" applyFill="1" applyBorder="1" applyAlignment="1">
      <alignment horizontal="center" vertical="center" wrapText="1"/>
    </xf>
    <xf numFmtId="178" fontId="7" fillId="0" borderId="0" xfId="0" applyNumberFormat="1" applyFont="1" applyFill="1" applyBorder="1" applyAlignment="1">
      <alignment horizontal="center" vertical="center" wrapText="1"/>
    </xf>
    <xf numFmtId="10" fontId="7" fillId="0" borderId="0" xfId="0" applyNumberFormat="1" applyFont="1" applyFill="1" applyBorder="1" applyAlignment="1">
      <alignment horizontal="center" vertical="center" wrapText="1"/>
    </xf>
    <xf numFmtId="0" fontId="7" fillId="8" borderId="0" xfId="0" applyFont="1" applyFill="1" applyBorder="1" applyAlignment="1">
      <alignment horizontal="center" vertical="center" wrapText="1"/>
    </xf>
    <xf numFmtId="0" fontId="7" fillId="8" borderId="0" xfId="0" applyNumberFormat="1" applyFont="1" applyFill="1" applyBorder="1" applyAlignment="1">
      <alignment horizontal="center" vertical="center" wrapText="1"/>
    </xf>
    <xf numFmtId="178" fontId="7" fillId="8" borderId="0" xfId="0" applyNumberFormat="1" applyFont="1" applyFill="1" applyBorder="1" applyAlignment="1">
      <alignment horizontal="center" vertical="center" wrapText="1"/>
    </xf>
    <xf numFmtId="10" fontId="7" fillId="8" borderId="0" xfId="0" applyNumberFormat="1" applyFont="1" applyFill="1" applyBorder="1" applyAlignment="1">
      <alignment horizontal="center" vertical="center" wrapText="1"/>
    </xf>
    <xf numFmtId="0" fontId="7" fillId="8" borderId="19" xfId="0" applyFont="1" applyFill="1" applyBorder="1" applyAlignment="1">
      <alignment horizontal="center" vertical="center" wrapText="1"/>
    </xf>
    <xf numFmtId="0" fontId="7" fillId="8" borderId="19" xfId="0" applyNumberFormat="1" applyFont="1" applyFill="1" applyBorder="1" applyAlignment="1">
      <alignment horizontal="center" vertical="center" wrapText="1"/>
    </xf>
    <xf numFmtId="178" fontId="7" fillId="8" borderId="19" xfId="0" applyNumberFormat="1" applyFont="1" applyFill="1" applyBorder="1" applyAlignment="1">
      <alignment horizontal="center" vertical="center" wrapText="1"/>
    </xf>
    <xf numFmtId="10" fontId="7" fillId="8" borderId="19" xfId="0" applyNumberFormat="1" applyFont="1" applyFill="1" applyBorder="1" applyAlignment="1">
      <alignment horizontal="center" vertical="center" wrapText="1"/>
    </xf>
    <xf numFmtId="0" fontId="1" fillId="0" borderId="0" xfId="0" applyNumberFormat="1" applyFont="1" applyFill="1" applyAlignment="1">
      <alignment vertical="center"/>
    </xf>
    <xf numFmtId="0" fontId="1" fillId="0" borderId="0" xfId="0" applyNumberFormat="1" applyFont="1">
      <alignment vertical="center"/>
    </xf>
    <xf numFmtId="0" fontId="1" fillId="0" borderId="0" xfId="0" applyNumberFormat="1" applyFont="1" applyFill="1" applyAlignment="1">
      <alignment vertical="center"/>
    </xf>
    <xf numFmtId="0" fontId="1" fillId="0" borderId="0" xfId="0" applyNumberFormat="1" applyFont="1" applyFill="1" applyAlignment="1">
      <alignment horizontal="center" vertical="center"/>
    </xf>
    <xf numFmtId="9" fontId="1" fillId="0" borderId="0" xfId="0" applyNumberFormat="1" applyFont="1" applyFill="1" applyAlignment="1">
      <alignment horizontal="center" vertical="center"/>
    </xf>
    <xf numFmtId="0" fontId="1" fillId="0" borderId="0" xfId="0" applyFont="1" applyFill="1" applyAlignment="1">
      <alignment horizontal="center" vertical="center"/>
    </xf>
    <xf numFmtId="0" fontId="8" fillId="0" borderId="20" xfId="0" applyFont="1" applyFill="1" applyBorder="1" applyAlignment="1">
      <alignment horizontal="center" vertical="center" wrapText="1"/>
    </xf>
    <xf numFmtId="0" fontId="5" fillId="0" borderId="0" xfId="0" applyFont="1" applyFill="1" applyAlignment="1">
      <alignment horizontal="center" vertical="center"/>
    </xf>
    <xf numFmtId="0" fontId="9" fillId="9" borderId="21" xfId="0" applyFont="1" applyFill="1" applyBorder="1" applyAlignment="1">
      <alignment horizontal="center" vertical="center" wrapText="1"/>
    </xf>
    <xf numFmtId="0" fontId="10" fillId="9" borderId="21" xfId="0" applyFont="1" applyFill="1" applyBorder="1" applyAlignment="1">
      <alignment horizontal="center" vertical="center" wrapText="1"/>
    </xf>
    <xf numFmtId="0" fontId="10" fillId="9" borderId="21" xfId="0" applyNumberFormat="1" applyFont="1" applyFill="1" applyBorder="1" applyAlignment="1">
      <alignment horizontal="center" vertical="center" wrapText="1"/>
    </xf>
    <xf numFmtId="178" fontId="10" fillId="9" borderId="21" xfId="0" applyNumberFormat="1" applyFont="1" applyFill="1" applyBorder="1" applyAlignment="1">
      <alignment horizontal="center" vertical="center" wrapText="1"/>
    </xf>
    <xf numFmtId="10" fontId="10" fillId="9" borderId="21" xfId="0" applyNumberFormat="1" applyFont="1" applyFill="1" applyBorder="1" applyAlignment="1">
      <alignment horizontal="center" vertical="center" wrapText="1"/>
    </xf>
    <xf numFmtId="0" fontId="10" fillId="10" borderId="21" xfId="0" applyNumberFormat="1" applyFont="1" applyFill="1" applyBorder="1" applyAlignment="1">
      <alignment horizontal="center" vertical="center" wrapText="1"/>
    </xf>
    <xf numFmtId="0" fontId="10" fillId="10" borderId="21" xfId="0" applyFont="1" applyFill="1" applyBorder="1" applyAlignment="1">
      <alignment horizontal="center" vertical="center" wrapText="1"/>
    </xf>
    <xf numFmtId="176" fontId="10" fillId="10" borderId="21" xfId="0" applyNumberFormat="1" applyFont="1" applyFill="1" applyBorder="1" applyAlignment="1">
      <alignment horizontal="center" vertical="center" wrapText="1"/>
    </xf>
    <xf numFmtId="0" fontId="10" fillId="0" borderId="0" xfId="0" applyNumberFormat="1" applyFont="1" applyFill="1" applyBorder="1" applyAlignment="1">
      <alignment horizontal="center" vertical="center" wrapText="1"/>
    </xf>
    <xf numFmtId="0" fontId="10" fillId="0" borderId="0" xfId="0" applyFont="1" applyFill="1" applyBorder="1" applyAlignment="1">
      <alignment horizontal="center" vertical="center" wrapText="1"/>
    </xf>
    <xf numFmtId="176" fontId="10" fillId="0" borderId="0" xfId="0" applyNumberFormat="1" applyFont="1" applyFill="1" applyBorder="1" applyAlignment="1">
      <alignment horizontal="center" vertical="center" wrapText="1"/>
    </xf>
    <xf numFmtId="0" fontId="10" fillId="10" borderId="0" xfId="0" applyNumberFormat="1" applyFont="1" applyFill="1" applyBorder="1" applyAlignment="1">
      <alignment horizontal="center" vertical="center" wrapText="1"/>
    </xf>
    <xf numFmtId="0" fontId="10" fillId="10" borderId="0" xfId="0" applyFont="1" applyFill="1" applyBorder="1" applyAlignment="1">
      <alignment horizontal="center" vertical="center" wrapText="1"/>
    </xf>
    <xf numFmtId="176" fontId="10" fillId="10" borderId="0" xfId="0" applyNumberFormat="1" applyFont="1" applyFill="1" applyBorder="1" applyAlignment="1">
      <alignment horizontal="center" vertical="center" wrapText="1"/>
    </xf>
    <xf numFmtId="0" fontId="9" fillId="0" borderId="0" xfId="0" applyFont="1" applyFill="1" applyBorder="1" applyAlignment="1">
      <alignment horizontal="center" vertical="center" wrapText="1"/>
    </xf>
    <xf numFmtId="178" fontId="10" fillId="0" borderId="0" xfId="0" applyNumberFormat="1" applyFont="1" applyFill="1" applyBorder="1" applyAlignment="1">
      <alignment horizontal="center" vertical="center" wrapText="1"/>
    </xf>
    <xf numFmtId="10" fontId="10" fillId="0" borderId="0" xfId="0" applyNumberFormat="1" applyFont="1" applyFill="1" applyBorder="1" applyAlignment="1">
      <alignment horizontal="center" vertical="center" wrapText="1"/>
    </xf>
    <xf numFmtId="0" fontId="9" fillId="9" borderId="0" xfId="0" applyFont="1" applyFill="1" applyBorder="1" applyAlignment="1">
      <alignment horizontal="center" vertical="center" wrapText="1"/>
    </xf>
    <xf numFmtId="0" fontId="10" fillId="9" borderId="0" xfId="0" applyFont="1" applyFill="1" applyBorder="1" applyAlignment="1">
      <alignment horizontal="center" vertical="center" wrapText="1"/>
    </xf>
    <xf numFmtId="0" fontId="10" fillId="9" borderId="0" xfId="0" applyNumberFormat="1" applyFont="1" applyFill="1" applyBorder="1" applyAlignment="1">
      <alignment horizontal="center" vertical="center" wrapText="1"/>
    </xf>
    <xf numFmtId="178" fontId="10" fillId="9" borderId="0" xfId="0" applyNumberFormat="1" applyFont="1" applyFill="1" applyBorder="1" applyAlignment="1">
      <alignment horizontal="center" vertical="center" wrapText="1"/>
    </xf>
    <xf numFmtId="10" fontId="10" fillId="9" borderId="0" xfId="0" applyNumberFormat="1" applyFont="1" applyFill="1" applyBorder="1" applyAlignment="1">
      <alignment horizontal="center" vertical="center" wrapText="1"/>
    </xf>
    <xf numFmtId="0" fontId="11" fillId="0" borderId="0" xfId="0" applyFont="1" applyFill="1" applyBorder="1" applyAlignment="1">
      <alignment horizontal="center" vertical="center" wrapText="1"/>
    </xf>
    <xf numFmtId="0" fontId="10" fillId="10" borderId="22" xfId="0" applyNumberFormat="1" applyFont="1" applyFill="1" applyBorder="1" applyAlignment="1">
      <alignment horizontal="center" vertical="center" wrapText="1"/>
    </xf>
    <xf numFmtId="0" fontId="10" fillId="10" borderId="22" xfId="0" applyFont="1" applyFill="1" applyBorder="1" applyAlignment="1">
      <alignment horizontal="center" vertical="center" wrapText="1"/>
    </xf>
    <xf numFmtId="176" fontId="10" fillId="10" borderId="22" xfId="0" applyNumberFormat="1" applyFont="1" applyFill="1" applyBorder="1" applyAlignment="1">
      <alignment horizontal="center" vertical="center" wrapText="1"/>
    </xf>
    <xf numFmtId="0" fontId="12" fillId="0" borderId="0" xfId="0" applyFont="1" applyFill="1" applyAlignment="1">
      <alignment horizontal="center" vertical="center"/>
    </xf>
    <xf numFmtId="0" fontId="13" fillId="11"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customXml" Target="../customXml/item3.xml"/><Relationship Id="rId15" Type="http://schemas.openxmlformats.org/officeDocument/2006/relationships/customXml" Target="../customXml/item2.xml"/><Relationship Id="rId14" Type="http://www.wps.cn/officeDocument/2020/cellImage" Target="cellimages.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tables/table1.xml><?xml version="1.0" encoding="utf-8"?>
<table xmlns="http://schemas.openxmlformats.org/spreadsheetml/2006/main" id="1" name="技能石进度" displayName="技能石进度" ref="A1:G450" totalsRowShown="0">
  <tableColumns count="7">
    <tableColumn id="1" name="精灵编号"/>
    <tableColumn id="2" name="精灵名称"/>
    <tableColumn id="3" name="技能名称"/>
    <tableColumn id="4" name="要求次数"/>
    <tableColumn id="5" name="完成情况"/>
    <tableColumn id="6" name="完成进度"/>
    <tableColumn id="7" name="系别"/>
  </tableColumns>
  <tableStyleInfo showFirstColumn="0" showLastColumn="0" showRowStripes="1" showColumnStripes="0"/>
</table>
</file>

<file path=xl/tables/table2.xml><?xml version="1.0" encoding="utf-8"?>
<table xmlns="http://schemas.openxmlformats.org/spreadsheetml/2006/main" id="2" name="果实进度" displayName="果实进度" ref="A1:AA178" totalsRowShown="0">
  <tableColumns count="27">
    <tableColumn id="1" name="精灵编号"/>
    <tableColumn id="2" name="精灵家族"/>
    <tableColumn id="3" name="果实获取方式"/>
    <tableColumn id="4" name="备注"/>
    <tableColumn id="5" name="完成进度"/>
    <tableColumn id="6" name="需捕捉数量"/>
    <tableColumn id="7" name="1"/>
    <tableColumn id="8" name="2"/>
    <tableColumn id="9" name="3"/>
    <tableColumn id="10" name="4"/>
    <tableColumn id="11" name="5"/>
    <tableColumn id="12" name="6"/>
    <tableColumn id="13" name="7"/>
    <tableColumn id="14" name="8"/>
    <tableColumn id="15" name="9"/>
    <tableColumn id="16" name="10"/>
    <tableColumn id="17" name="11"/>
    <tableColumn id="18" name="12"/>
    <tableColumn id="19" name="13"/>
    <tableColumn id="20" name="14"/>
    <tableColumn id="21" name="15"/>
    <tableColumn id="22" name="16"/>
    <tableColumn id="23" name="17"/>
    <tableColumn id="24" name="18"/>
    <tableColumn id="25" name="19"/>
    <tableColumn id="26" name="20"/>
    <tableColumn id="27" name="是否已获取"/>
  </tableColumns>
  <tableStyleInfo showFirstColumn="0" showLastColumn="0" showRowStripes="1" showColumnStripes="0"/>
</table>
</file>

<file path=xl/tables/table3.xml><?xml version="1.0" encoding="utf-8"?>
<table xmlns="http://schemas.openxmlformats.org/spreadsheetml/2006/main" id="3" name="S2幸运惊喜盒特供" displayName="S2幸运惊喜盒特供" ref="A1:D28" totalsRowShown="0">
  <tableColumns count="4">
    <tableColumn id="1" name="精灵名称"/>
    <tableColumn id="2" name="精灵分类"/>
    <tableColumn id="3" name="对应表述"/>
    <tableColumn id="4" name="官方提示获取方式"/>
  </tableColumns>
  <tableStyleInfo showFirstColumn="0" showLastColumn="0" showRowStripes="1" showColumnStripes="0"/>
</table>
</file>

<file path=xl/tables/table4.xml><?xml version="1.0" encoding="utf-8"?>
<table xmlns="http://schemas.openxmlformats.org/spreadsheetml/2006/main" id="4" name="S3精灵童话书特供" displayName="S3精灵童话书特供" ref="A1:C17" totalsRowShown="0">
  <tableColumns count="3">
    <tableColumn id="1" name="特长名称"/>
    <tableColumn id="2" name="特长分类"/>
    <tableColumn id="3" name="对应表述"/>
  </tableColumns>
  <tableStyleInfo showFirstColumn="0" showLastColumn="0" showRowStripes="1" showColumnStripes="0"/>
</table>
</file>

<file path=xl/tables/table5.xml><?xml version="1.0" encoding="utf-8"?>
<table xmlns="http://schemas.openxmlformats.org/spreadsheetml/2006/main" id="5" name="精灵蛋收集进度" displayName="精灵蛋收集进度" ref="A1:H256" totalsRowShown="0">
  <tableColumns count="8">
    <tableColumn id="1" name="精灵编号"/>
    <tableColumn id="2" name="精灵家族"/>
    <tableColumn id="3" name="精灵蛋样式"/>
    <tableColumn id="4" name="是否收集"/>
    <tableColumn id="5" name="蛋组"/>
    <tableColumn id="7" name="特殊获取途径或备注"/>
    <tableColumn id="8" name="形态/异色"/>
    <tableColumn id="9" name="系别"/>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2CC"/>
  </sheetPr>
  <dimension ref="A1:I24"/>
  <sheetViews>
    <sheetView tabSelected="1" workbookViewId="0">
      <selection activeCell="G1" sqref="G1:I20"/>
    </sheetView>
  </sheetViews>
  <sheetFormatPr defaultColWidth="11" defaultRowHeight="16.5"/>
  <cols>
    <col min="1" max="16384" width="11" style="22"/>
  </cols>
  <sheetData>
    <row r="1" spans="1:9">
      <c r="A1" s="23" t="str">
        <f>_xlfn.DISPIMG("ID_700D93C647864831B6AA43D20FD41A57",1)</f>
        <v>=DISPIMG("ID_700D93C647864831B6AA43D20FD41A57",1)</v>
      </c>
      <c r="B1" s="23"/>
      <c r="C1" s="23"/>
      <c r="D1" s="23" t="str">
        <f>_xlfn.DISPIMG("ID_AB1FC7A41AB444DC945223AF36ECC834",1)</f>
        <v>=DISPIMG("ID_AB1FC7A41AB444DC945223AF36ECC834",1)</v>
      </c>
      <c r="E1" s="23"/>
      <c r="F1" s="23"/>
      <c r="G1" s="116" t="str">
        <f>_xlfn.DISPIMG("ID_BF1A26ED33B1423BB38B8907770EE224",1)</f>
        <v>=DISPIMG("ID_BF1A26ED33B1423BB38B8907770EE224",1)</v>
      </c>
      <c r="H1" s="23"/>
      <c r="I1" s="23"/>
    </row>
    <row r="2" spans="1:9">
      <c r="A2" s="23"/>
      <c r="B2" s="23"/>
      <c r="C2" s="23"/>
      <c r="D2" s="23"/>
      <c r="E2" s="23"/>
      <c r="F2" s="23"/>
      <c r="G2" s="23"/>
      <c r="H2" s="23"/>
      <c r="I2" s="23"/>
    </row>
    <row r="3" spans="1:9">
      <c r="A3" s="23"/>
      <c r="B3" s="23"/>
      <c r="C3" s="23"/>
      <c r="D3" s="23"/>
      <c r="E3" s="23"/>
      <c r="F3" s="23"/>
      <c r="G3" s="23"/>
      <c r="H3" s="23"/>
      <c r="I3" s="23"/>
    </row>
    <row r="4" spans="1:9">
      <c r="A4" s="23"/>
      <c r="B4" s="23"/>
      <c r="C4" s="23"/>
      <c r="D4" s="23"/>
      <c r="E4" s="23"/>
      <c r="F4" s="23"/>
      <c r="G4" s="23"/>
      <c r="H4" s="23"/>
      <c r="I4" s="23"/>
    </row>
    <row r="5" spans="1:9">
      <c r="A5" s="23"/>
      <c r="B5" s="23"/>
      <c r="C5" s="23"/>
      <c r="D5" s="23"/>
      <c r="E5" s="23"/>
      <c r="F5" s="23"/>
      <c r="G5" s="23"/>
      <c r="H5" s="23"/>
      <c r="I5" s="23"/>
    </row>
    <row r="6" spans="1:9">
      <c r="A6" s="23"/>
      <c r="B6" s="23"/>
      <c r="C6" s="23"/>
      <c r="D6" s="23"/>
      <c r="E6" s="23"/>
      <c r="F6" s="23"/>
      <c r="G6" s="23"/>
      <c r="H6" s="23"/>
      <c r="I6" s="23"/>
    </row>
    <row r="7" spans="1:9">
      <c r="A7" s="23"/>
      <c r="B7" s="23"/>
      <c r="C7" s="23"/>
      <c r="D7" s="23"/>
      <c r="E7" s="23"/>
      <c r="F7" s="23"/>
      <c r="G7" s="23"/>
      <c r="H7" s="23"/>
      <c r="I7" s="23"/>
    </row>
    <row r="8" spans="1:9">
      <c r="A8" s="23"/>
      <c r="B8" s="23"/>
      <c r="C8" s="23"/>
      <c r="D8" s="23"/>
      <c r="E8" s="23"/>
      <c r="F8" s="23"/>
      <c r="G8" s="23"/>
      <c r="H8" s="23"/>
      <c r="I8" s="23"/>
    </row>
    <row r="9" spans="1:9">
      <c r="A9" s="23"/>
      <c r="B9" s="23"/>
      <c r="C9" s="23"/>
      <c r="D9" s="23"/>
      <c r="E9" s="23"/>
      <c r="F9" s="23"/>
      <c r="G9" s="23"/>
      <c r="H9" s="23"/>
      <c r="I9" s="23"/>
    </row>
    <row r="10" spans="1:9">
      <c r="A10" s="23"/>
      <c r="B10" s="23"/>
      <c r="C10" s="23"/>
      <c r="D10" s="23"/>
      <c r="E10" s="23"/>
      <c r="F10" s="23"/>
      <c r="G10" s="23"/>
      <c r="H10" s="23"/>
      <c r="I10" s="23"/>
    </row>
    <row r="11" spans="1:9">
      <c r="A11" s="23"/>
      <c r="B11" s="23"/>
      <c r="C11" s="23"/>
      <c r="D11" s="23"/>
      <c r="E11" s="23"/>
      <c r="F11" s="23"/>
      <c r="G11" s="23"/>
      <c r="H11" s="23"/>
      <c r="I11" s="23"/>
    </row>
    <row r="12" spans="1:9">
      <c r="A12" s="23"/>
      <c r="B12" s="23"/>
      <c r="C12" s="23"/>
      <c r="D12" s="23"/>
      <c r="E12" s="23"/>
      <c r="F12" s="23"/>
      <c r="G12" s="23"/>
      <c r="H12" s="23"/>
      <c r="I12" s="23"/>
    </row>
    <row r="13" spans="1:9">
      <c r="A13" s="23"/>
      <c r="B13" s="23"/>
      <c r="C13" s="23"/>
      <c r="D13" s="23"/>
      <c r="E13" s="23"/>
      <c r="F13" s="23"/>
      <c r="G13" s="23"/>
      <c r="H13" s="23"/>
      <c r="I13" s="23"/>
    </row>
    <row r="14" spans="1:9">
      <c r="A14" s="23"/>
      <c r="B14" s="23"/>
      <c r="C14" s="23"/>
      <c r="D14" s="23"/>
      <c r="E14" s="23"/>
      <c r="F14" s="23"/>
      <c r="G14" s="23"/>
      <c r="H14" s="23"/>
      <c r="I14" s="23"/>
    </row>
    <row r="15" spans="1:9">
      <c r="A15" s="23"/>
      <c r="B15" s="23"/>
      <c r="C15" s="23"/>
      <c r="D15" s="23"/>
      <c r="E15" s="23"/>
      <c r="F15" s="23"/>
      <c r="G15" s="23"/>
      <c r="H15" s="23"/>
      <c r="I15" s="23"/>
    </row>
    <row r="16" spans="1:9">
      <c r="A16" s="23"/>
      <c r="B16" s="23"/>
      <c r="C16" s="23"/>
      <c r="D16" s="23"/>
      <c r="E16" s="23"/>
      <c r="F16" s="23"/>
      <c r="G16" s="23"/>
      <c r="H16" s="23"/>
      <c r="I16" s="23"/>
    </row>
    <row r="17" spans="1:9">
      <c r="A17" s="23"/>
      <c r="B17" s="23"/>
      <c r="C17" s="23"/>
      <c r="D17" s="23"/>
      <c r="E17" s="23"/>
      <c r="F17" s="23"/>
      <c r="G17" s="23"/>
      <c r="H17" s="23"/>
      <c r="I17" s="23"/>
    </row>
    <row r="18" spans="1:9">
      <c r="A18" s="23"/>
      <c r="B18" s="23"/>
      <c r="C18" s="23"/>
      <c r="D18" s="23"/>
      <c r="E18" s="23"/>
      <c r="F18" s="23"/>
      <c r="G18" s="23"/>
      <c r="H18" s="23"/>
      <c r="I18" s="23"/>
    </row>
    <row r="19" spans="1:9">
      <c r="A19" s="23"/>
      <c r="B19" s="23"/>
      <c r="C19" s="23"/>
      <c r="D19" s="23"/>
      <c r="E19" s="23"/>
      <c r="F19" s="23"/>
      <c r="G19" s="23"/>
      <c r="H19" s="23"/>
      <c r="I19" s="23"/>
    </row>
    <row r="20" spans="1:9">
      <c r="A20" s="23"/>
      <c r="B20" s="23"/>
      <c r="C20" s="23"/>
      <c r="D20" s="23"/>
      <c r="E20" s="23"/>
      <c r="F20" s="23"/>
      <c r="G20" s="23"/>
      <c r="H20" s="23"/>
      <c r="I20" s="23"/>
    </row>
    <row r="21" spans="1:9">
      <c r="A21" s="117" t="s">
        <v>0</v>
      </c>
      <c r="B21" s="117"/>
      <c r="C21" s="117"/>
      <c r="D21" s="117"/>
      <c r="E21" s="117"/>
      <c r="F21" s="117"/>
      <c r="G21" s="117"/>
      <c r="H21" s="117"/>
      <c r="I21" s="117"/>
    </row>
    <row r="22" spans="1:9">
      <c r="A22" s="117"/>
      <c r="B22" s="117"/>
      <c r="C22" s="117"/>
      <c r="D22" s="117"/>
      <c r="E22" s="117"/>
      <c r="F22" s="117"/>
      <c r="G22" s="117"/>
      <c r="H22" s="117"/>
      <c r="I22" s="117"/>
    </row>
    <row r="23" spans="1:9">
      <c r="A23" s="117"/>
      <c r="B23" s="117"/>
      <c r="C23" s="117"/>
      <c r="D23" s="117"/>
      <c r="E23" s="117"/>
      <c r="F23" s="117"/>
      <c r="G23" s="117"/>
      <c r="H23" s="117"/>
      <c r="I23" s="117"/>
    </row>
    <row r="24" spans="1:9">
      <c r="A24" s="117"/>
      <c r="B24" s="117"/>
      <c r="C24" s="117"/>
      <c r="D24" s="117"/>
      <c r="E24" s="117"/>
      <c r="F24" s="117"/>
      <c r="G24" s="117"/>
      <c r="H24" s="117"/>
      <c r="I24" s="117"/>
    </row>
  </sheetData>
  <sheetProtection formatCells="0" formatColumns="0" formatRows="0" insertRows="0" insertColumns="0" insertHyperlinks="0" deleteColumns="0" deleteRows="0" sort="0" autoFilter="0" pivotTables="0"/>
  <mergeCells count="4">
    <mergeCell ref="A1:C20"/>
    <mergeCell ref="D1:F20"/>
    <mergeCell ref="G1:I20"/>
    <mergeCell ref="A21:I2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8CBAD"/>
    <outlinePr summaryBelow="0" summaryRight="0"/>
  </sheetPr>
  <dimension ref="A1:K2202"/>
  <sheetViews>
    <sheetView topLeftCell="E399" workbookViewId="0">
      <selection activeCell="J8" sqref="J8:J1699"/>
    </sheetView>
  </sheetViews>
  <sheetFormatPr defaultColWidth="11.3333333333333" defaultRowHeight="19.5"/>
  <cols>
    <col min="1" max="2" width="10.9703703703704" style="23" customWidth="1"/>
    <col min="3" max="3" width="8.15555555555555" style="85" customWidth="1"/>
    <col min="4" max="4" width="14.2296296296296" style="23" customWidth="1"/>
    <col min="5" max="5" width="10.9703703703704" style="86" customWidth="1"/>
    <col min="6" max="6" width="10.9703703703704" style="85" customWidth="1"/>
    <col min="7" max="7" width="26.6740740740741" style="23" customWidth="1"/>
    <col min="8" max="8" width="10.9703703703704" style="24" customWidth="1"/>
    <col min="9" max="9" width="45" style="87" customWidth="1"/>
    <col min="10" max="10" width="14.2296296296296" style="23" customWidth="1"/>
    <col min="11" max="16384" width="11.3333333333333" style="23"/>
  </cols>
  <sheetData>
    <row r="1" ht="22.5" customHeight="1" spans="1:11">
      <c r="A1" s="88" t="s">
        <v>1</v>
      </c>
      <c r="B1" s="88" t="s">
        <v>2</v>
      </c>
      <c r="C1" s="88" t="s">
        <v>3</v>
      </c>
      <c r="D1" s="88" t="s">
        <v>4</v>
      </c>
      <c r="E1" s="88" t="s">
        <v>5</v>
      </c>
      <c r="F1" s="88" t="s">
        <v>6</v>
      </c>
      <c r="G1" s="88" t="s">
        <v>7</v>
      </c>
      <c r="H1" s="88" t="s">
        <v>8</v>
      </c>
      <c r="I1" s="88" t="s">
        <v>9</v>
      </c>
      <c r="J1" s="88" t="s">
        <v>10</v>
      </c>
      <c r="K1" s="89"/>
    </row>
    <row r="2" ht="22.5" customHeight="1" spans="1:11">
      <c r="A2" s="90" t="s">
        <v>11</v>
      </c>
      <c r="B2" s="91" t="s">
        <v>12</v>
      </c>
      <c r="C2" s="92" t="s">
        <v>13</v>
      </c>
      <c r="D2" s="93">
        <v>7</v>
      </c>
      <c r="E2" s="94">
        <f>SUM(H2:H8)/D2</f>
        <v>0</v>
      </c>
      <c r="F2" s="95" t="s">
        <v>14</v>
      </c>
      <c r="G2" s="96" t="s">
        <v>15</v>
      </c>
      <c r="H2" s="97">
        <v>0</v>
      </c>
      <c r="I2" s="96" t="s">
        <v>16</v>
      </c>
      <c r="J2" s="96" t="s">
        <v>17</v>
      </c>
    </row>
    <row r="3" ht="22.5" customHeight="1" spans="1:11">
      <c r="A3" s="90"/>
      <c r="B3" s="91"/>
      <c r="C3" s="92"/>
      <c r="D3" s="93"/>
      <c r="E3" s="94"/>
      <c r="F3" s="98" t="s">
        <v>18</v>
      </c>
      <c r="G3" s="99" t="s">
        <v>19</v>
      </c>
      <c r="H3" s="100">
        <v>0</v>
      </c>
      <c r="I3" s="99"/>
      <c r="J3" s="99" t="s">
        <v>17</v>
      </c>
    </row>
    <row r="4" ht="22.5" customHeight="1" spans="1:11">
      <c r="A4" s="90"/>
      <c r="B4" s="91"/>
      <c r="C4" s="92"/>
      <c r="D4" s="93"/>
      <c r="E4" s="94"/>
      <c r="F4" s="101" t="s">
        <v>20</v>
      </c>
      <c r="G4" s="102" t="s">
        <v>21</v>
      </c>
      <c r="H4" s="103">
        <v>0</v>
      </c>
      <c r="I4" s="102"/>
      <c r="J4" s="102" t="s">
        <v>17</v>
      </c>
    </row>
    <row r="5" ht="22.5" customHeight="1" spans="1:11">
      <c r="A5" s="90"/>
      <c r="B5" s="91"/>
      <c r="C5" s="92"/>
      <c r="D5" s="93"/>
      <c r="E5" s="94"/>
      <c r="F5" s="98" t="s">
        <v>22</v>
      </c>
      <c r="G5" s="99" t="s">
        <v>23</v>
      </c>
      <c r="H5" s="100">
        <v>0</v>
      </c>
      <c r="I5" s="99"/>
      <c r="J5" s="99" t="s">
        <v>17</v>
      </c>
    </row>
    <row r="6" ht="22.5" customHeight="1" spans="1:11">
      <c r="A6" s="90"/>
      <c r="B6" s="91"/>
      <c r="C6" s="92"/>
      <c r="D6" s="93"/>
      <c r="E6" s="94"/>
      <c r="F6" s="101" t="s">
        <v>24</v>
      </c>
      <c r="G6" s="102" t="s">
        <v>25</v>
      </c>
      <c r="H6" s="103">
        <v>0</v>
      </c>
      <c r="I6" s="103"/>
      <c r="J6" s="102" t="s">
        <v>17</v>
      </c>
    </row>
    <row r="7" ht="22.5" customHeight="1" spans="1:11">
      <c r="A7" s="90"/>
      <c r="B7" s="91"/>
      <c r="C7" s="92"/>
      <c r="D7" s="93"/>
      <c r="E7" s="94"/>
      <c r="F7" s="98" t="s">
        <v>24</v>
      </c>
      <c r="G7" s="99" t="s">
        <v>26</v>
      </c>
      <c r="H7" s="100">
        <v>0</v>
      </c>
      <c r="I7" s="100"/>
      <c r="J7" s="100" t="s">
        <v>17</v>
      </c>
      <c r="K7" s="24"/>
    </row>
    <row r="8" ht="55.5" customHeight="1" spans="1:11">
      <c r="A8" s="90"/>
      <c r="B8" s="91"/>
      <c r="C8" s="92"/>
      <c r="D8" s="93"/>
      <c r="E8" s="94"/>
      <c r="F8" s="101" t="s">
        <v>27</v>
      </c>
      <c r="G8" s="102" t="s">
        <v>28</v>
      </c>
      <c r="H8" s="103">
        <v>0</v>
      </c>
      <c r="I8" s="102" t="s">
        <v>29</v>
      </c>
      <c r="J8" s="102" t="s">
        <v>30</v>
      </c>
    </row>
    <row r="9" ht="22.5" customHeight="1" spans="1:11">
      <c r="A9" s="104" t="s">
        <v>31</v>
      </c>
      <c r="B9" s="99" t="s">
        <v>32</v>
      </c>
      <c r="C9" s="98" t="s">
        <v>33</v>
      </c>
      <c r="D9" s="105">
        <v>3</v>
      </c>
      <c r="E9" s="106">
        <f>SUM(H9:H11)/D9</f>
        <v>0</v>
      </c>
      <c r="F9" s="98" t="s">
        <v>14</v>
      </c>
      <c r="G9" s="99" t="s">
        <v>15</v>
      </c>
      <c r="H9" s="100">
        <v>0</v>
      </c>
      <c r="I9" s="99" t="s">
        <v>34</v>
      </c>
      <c r="J9" s="99" t="s">
        <v>17</v>
      </c>
    </row>
    <row r="10" ht="22.5" customHeight="1" spans="1:11">
      <c r="A10" s="104"/>
      <c r="B10" s="99"/>
      <c r="C10" s="98"/>
      <c r="D10" s="105"/>
      <c r="E10" s="106"/>
      <c r="F10" s="101" t="s">
        <v>18</v>
      </c>
      <c r="G10" s="102" t="s">
        <v>19</v>
      </c>
      <c r="H10" s="103">
        <v>0</v>
      </c>
      <c r="I10" s="102"/>
      <c r="J10" s="102" t="s">
        <v>17</v>
      </c>
    </row>
    <row r="11" ht="22.5" customHeight="1" spans="1:11">
      <c r="A11" s="104"/>
      <c r="B11" s="99"/>
      <c r="C11" s="98"/>
      <c r="D11" s="105"/>
      <c r="E11" s="106"/>
      <c r="F11" s="98" t="s">
        <v>35</v>
      </c>
      <c r="G11" s="99" t="s">
        <v>36</v>
      </c>
      <c r="H11" s="100">
        <v>0</v>
      </c>
      <c r="I11" s="99" t="s">
        <v>37</v>
      </c>
      <c r="J11" s="99" t="s">
        <v>17</v>
      </c>
    </row>
    <row r="12" ht="22.5" customHeight="1" spans="1:11">
      <c r="A12" s="107" t="s">
        <v>38</v>
      </c>
      <c r="B12" s="108" t="s">
        <v>39</v>
      </c>
      <c r="C12" s="109" t="s">
        <v>33</v>
      </c>
      <c r="D12" s="110">
        <v>3</v>
      </c>
      <c r="E12" s="111">
        <f>SUM(H12:H14)/D12</f>
        <v>0</v>
      </c>
      <c r="F12" s="101" t="s">
        <v>14</v>
      </c>
      <c r="G12" s="102" t="s">
        <v>15</v>
      </c>
      <c r="H12" s="103">
        <v>0</v>
      </c>
      <c r="I12" s="102" t="s">
        <v>34</v>
      </c>
      <c r="J12" s="102" t="s">
        <v>17</v>
      </c>
    </row>
    <row r="13" ht="22.5" customHeight="1" spans="1:11">
      <c r="A13" s="107"/>
      <c r="B13" s="108"/>
      <c r="C13" s="109"/>
      <c r="D13" s="110"/>
      <c r="E13" s="111"/>
      <c r="F13" s="98" t="s">
        <v>18</v>
      </c>
      <c r="G13" s="99" t="s">
        <v>19</v>
      </c>
      <c r="H13" s="100">
        <v>0</v>
      </c>
      <c r="I13" s="99"/>
      <c r="J13" s="99" t="s">
        <v>17</v>
      </c>
    </row>
    <row r="14" ht="22.5" customHeight="1" spans="1:11">
      <c r="A14" s="107"/>
      <c r="B14" s="108"/>
      <c r="C14" s="109"/>
      <c r="D14" s="110"/>
      <c r="E14" s="111"/>
      <c r="F14" s="101" t="s">
        <v>35</v>
      </c>
      <c r="G14" s="102" t="s">
        <v>36</v>
      </c>
      <c r="H14" s="103">
        <v>0</v>
      </c>
      <c r="I14" s="102" t="s">
        <v>40</v>
      </c>
      <c r="J14" s="102" t="s">
        <v>17</v>
      </c>
    </row>
    <row r="15" ht="22.5" customHeight="1" spans="1:11">
      <c r="A15" s="104" t="s">
        <v>41</v>
      </c>
      <c r="B15" s="99" t="s">
        <v>42</v>
      </c>
      <c r="C15" s="98" t="s">
        <v>33</v>
      </c>
      <c r="D15" s="105">
        <v>7</v>
      </c>
      <c r="E15" s="106">
        <f>SUM(H15:H21)/D15</f>
        <v>0</v>
      </c>
      <c r="F15" s="98" t="s">
        <v>14</v>
      </c>
      <c r="G15" s="99" t="s">
        <v>15</v>
      </c>
      <c r="H15" s="100">
        <v>0</v>
      </c>
      <c r="I15" s="99" t="s">
        <v>34</v>
      </c>
      <c r="J15" s="99" t="s">
        <v>17</v>
      </c>
    </row>
    <row r="16" ht="22.5" customHeight="1" spans="1:11">
      <c r="A16" s="104"/>
      <c r="B16" s="99"/>
      <c r="C16" s="98"/>
      <c r="D16" s="105"/>
      <c r="E16" s="106"/>
      <c r="F16" s="101" t="s">
        <v>18</v>
      </c>
      <c r="G16" s="102" t="s">
        <v>19</v>
      </c>
      <c r="H16" s="103">
        <v>0</v>
      </c>
      <c r="I16" s="102"/>
      <c r="J16" s="102" t="s">
        <v>17</v>
      </c>
    </row>
    <row r="17" ht="22.5" customHeight="1" spans="1:10">
      <c r="A17" s="104"/>
      <c r="B17" s="99"/>
      <c r="C17" s="98"/>
      <c r="D17" s="105"/>
      <c r="E17" s="106"/>
      <c r="F17" s="98" t="s">
        <v>43</v>
      </c>
      <c r="G17" s="99" t="s">
        <v>44</v>
      </c>
      <c r="H17" s="100">
        <v>0</v>
      </c>
      <c r="I17" s="99"/>
      <c r="J17" s="99" t="s">
        <v>17</v>
      </c>
    </row>
    <row r="18" ht="39" customHeight="1" spans="1:10">
      <c r="A18" s="104"/>
      <c r="B18" s="99"/>
      <c r="C18" s="98"/>
      <c r="D18" s="105"/>
      <c r="E18" s="106"/>
      <c r="F18" s="101" t="s">
        <v>27</v>
      </c>
      <c r="G18" s="102" t="s">
        <v>28</v>
      </c>
      <c r="H18" s="103">
        <v>0</v>
      </c>
      <c r="I18" s="102" t="s">
        <v>45</v>
      </c>
      <c r="J18" s="102" t="s">
        <v>17</v>
      </c>
    </row>
    <row r="19" ht="22.5" customHeight="1" spans="1:10">
      <c r="A19" s="104"/>
      <c r="B19" s="99"/>
      <c r="C19" s="98"/>
      <c r="D19" s="105"/>
      <c r="E19" s="106"/>
      <c r="F19" s="98" t="s">
        <v>22</v>
      </c>
      <c r="G19" s="99" t="s">
        <v>23</v>
      </c>
      <c r="H19" s="100">
        <v>0</v>
      </c>
      <c r="I19" s="99"/>
      <c r="J19" s="99" t="s">
        <v>17</v>
      </c>
    </row>
    <row r="20" ht="22.5" customHeight="1" spans="1:10">
      <c r="A20" s="104"/>
      <c r="B20" s="99"/>
      <c r="C20" s="98"/>
      <c r="D20" s="105"/>
      <c r="E20" s="106"/>
      <c r="F20" s="101" t="s">
        <v>24</v>
      </c>
      <c r="G20" s="102" t="s">
        <v>46</v>
      </c>
      <c r="H20" s="103">
        <v>0</v>
      </c>
      <c r="I20" s="102"/>
      <c r="J20" s="102" t="s">
        <v>17</v>
      </c>
    </row>
    <row r="21" ht="22.5" customHeight="1" spans="1:10">
      <c r="A21" s="104"/>
      <c r="B21" s="99"/>
      <c r="C21" s="98"/>
      <c r="D21" s="105"/>
      <c r="E21" s="106"/>
      <c r="F21" s="98" t="s">
        <v>24</v>
      </c>
      <c r="G21" s="99" t="s">
        <v>47</v>
      </c>
      <c r="H21" s="100">
        <v>0</v>
      </c>
      <c r="I21" s="99"/>
      <c r="J21" s="99" t="s">
        <v>17</v>
      </c>
    </row>
    <row r="22" ht="22.5" customHeight="1" spans="1:10">
      <c r="A22" s="107" t="s">
        <v>48</v>
      </c>
      <c r="B22" s="108" t="s">
        <v>49</v>
      </c>
      <c r="C22" s="109" t="s">
        <v>50</v>
      </c>
      <c r="D22" s="110">
        <v>3</v>
      </c>
      <c r="E22" s="111">
        <f>SUM(H22:H24)/D22</f>
        <v>0</v>
      </c>
      <c r="F22" s="101" t="s">
        <v>14</v>
      </c>
      <c r="G22" s="102" t="s">
        <v>15</v>
      </c>
      <c r="H22" s="103">
        <v>0</v>
      </c>
      <c r="I22" s="102" t="s">
        <v>34</v>
      </c>
      <c r="J22" s="102" t="s">
        <v>17</v>
      </c>
    </row>
    <row r="23" ht="22.5" customHeight="1" spans="1:10">
      <c r="A23" s="107"/>
      <c r="B23" s="108"/>
      <c r="C23" s="109"/>
      <c r="D23" s="110"/>
      <c r="E23" s="111"/>
      <c r="F23" s="98" t="s">
        <v>18</v>
      </c>
      <c r="G23" s="99" t="s">
        <v>19</v>
      </c>
      <c r="H23" s="100">
        <v>0</v>
      </c>
      <c r="I23" s="99"/>
      <c r="J23" s="99" t="s">
        <v>17</v>
      </c>
    </row>
    <row r="24" ht="22.5" customHeight="1" spans="1:10">
      <c r="A24" s="107"/>
      <c r="B24" s="108"/>
      <c r="C24" s="109"/>
      <c r="D24" s="110"/>
      <c r="E24" s="111"/>
      <c r="F24" s="101" t="s">
        <v>35</v>
      </c>
      <c r="G24" s="102" t="s">
        <v>36</v>
      </c>
      <c r="H24" s="103">
        <v>0</v>
      </c>
      <c r="I24" s="102" t="s">
        <v>37</v>
      </c>
      <c r="J24" s="102" t="s">
        <v>17</v>
      </c>
    </row>
    <row r="25" ht="22.5" customHeight="1" spans="1:10">
      <c r="A25" s="104" t="s">
        <v>51</v>
      </c>
      <c r="B25" s="99" t="s">
        <v>52</v>
      </c>
      <c r="C25" s="98" t="s">
        <v>50</v>
      </c>
      <c r="D25" s="105">
        <v>3</v>
      </c>
      <c r="E25" s="106">
        <f>SUM(H25:H27)/D25</f>
        <v>0</v>
      </c>
      <c r="F25" s="98" t="s">
        <v>14</v>
      </c>
      <c r="G25" s="99" t="s">
        <v>15</v>
      </c>
      <c r="H25" s="100">
        <v>0</v>
      </c>
      <c r="I25" s="99" t="s">
        <v>34</v>
      </c>
      <c r="J25" s="99" t="s">
        <v>17</v>
      </c>
    </row>
    <row r="26" ht="22.5" customHeight="1" spans="1:10">
      <c r="A26" s="104"/>
      <c r="B26" s="99"/>
      <c r="C26" s="98"/>
      <c r="D26" s="105"/>
      <c r="E26" s="106"/>
      <c r="F26" s="101" t="s">
        <v>18</v>
      </c>
      <c r="G26" s="102" t="s">
        <v>19</v>
      </c>
      <c r="H26" s="103">
        <v>0</v>
      </c>
      <c r="I26" s="102"/>
      <c r="J26" s="102" t="s">
        <v>17</v>
      </c>
    </row>
    <row r="27" ht="22.5" customHeight="1" spans="1:10">
      <c r="A27" s="104"/>
      <c r="B27" s="99"/>
      <c r="C27" s="98"/>
      <c r="D27" s="105"/>
      <c r="E27" s="106"/>
      <c r="F27" s="98" t="s">
        <v>35</v>
      </c>
      <c r="G27" s="99" t="s">
        <v>36</v>
      </c>
      <c r="H27" s="100">
        <v>0</v>
      </c>
      <c r="I27" s="99" t="s">
        <v>53</v>
      </c>
      <c r="J27" s="99" t="s">
        <v>17</v>
      </c>
    </row>
    <row r="28" ht="22.5" customHeight="1" spans="1:10">
      <c r="A28" s="107" t="s">
        <v>54</v>
      </c>
      <c r="B28" s="108" t="s">
        <v>55</v>
      </c>
      <c r="C28" s="109" t="s">
        <v>50</v>
      </c>
      <c r="D28" s="110">
        <v>7</v>
      </c>
      <c r="E28" s="111">
        <f>SUM(H28:H34)/D28</f>
        <v>0</v>
      </c>
      <c r="F28" s="101" t="s">
        <v>14</v>
      </c>
      <c r="G28" s="102" t="s">
        <v>15</v>
      </c>
      <c r="H28" s="103">
        <v>0</v>
      </c>
      <c r="I28" s="102" t="s">
        <v>34</v>
      </c>
      <c r="J28" s="102" t="s">
        <v>17</v>
      </c>
    </row>
    <row r="29" ht="22.5" customHeight="1" spans="1:10">
      <c r="A29" s="107"/>
      <c r="B29" s="108"/>
      <c r="C29" s="109"/>
      <c r="D29" s="110"/>
      <c r="E29" s="111"/>
      <c r="F29" s="98" t="s">
        <v>18</v>
      </c>
      <c r="G29" s="99" t="s">
        <v>19</v>
      </c>
      <c r="H29" s="100">
        <v>0</v>
      </c>
      <c r="I29" s="99"/>
      <c r="J29" s="99" t="s">
        <v>17</v>
      </c>
    </row>
    <row r="30" ht="22.5" customHeight="1" spans="1:10">
      <c r="A30" s="107"/>
      <c r="B30" s="108"/>
      <c r="C30" s="109"/>
      <c r="D30" s="110"/>
      <c r="E30" s="111"/>
      <c r="F30" s="101" t="s">
        <v>43</v>
      </c>
      <c r="G30" s="102" t="s">
        <v>44</v>
      </c>
      <c r="H30" s="103">
        <v>0</v>
      </c>
      <c r="I30" s="102"/>
      <c r="J30" s="102" t="s">
        <v>17</v>
      </c>
    </row>
    <row r="31" ht="22.5" customHeight="1" spans="1:10">
      <c r="A31" s="107"/>
      <c r="B31" s="108"/>
      <c r="C31" s="109"/>
      <c r="D31" s="110"/>
      <c r="E31" s="111"/>
      <c r="F31" s="98" t="s">
        <v>27</v>
      </c>
      <c r="G31" s="99" t="s">
        <v>28</v>
      </c>
      <c r="H31" s="100">
        <v>0</v>
      </c>
      <c r="I31" s="99" t="s">
        <v>56</v>
      </c>
      <c r="J31" s="99" t="s">
        <v>17</v>
      </c>
    </row>
    <row r="32" ht="22.5" customHeight="1" spans="1:10">
      <c r="A32" s="107"/>
      <c r="B32" s="108"/>
      <c r="C32" s="109"/>
      <c r="D32" s="110"/>
      <c r="E32" s="111"/>
      <c r="F32" s="101" t="s">
        <v>22</v>
      </c>
      <c r="G32" s="102" t="s">
        <v>23</v>
      </c>
      <c r="H32" s="103">
        <v>0</v>
      </c>
      <c r="I32" s="102"/>
      <c r="J32" s="102" t="s">
        <v>17</v>
      </c>
    </row>
    <row r="33" ht="22.5" customHeight="1" spans="1:10">
      <c r="A33" s="107"/>
      <c r="B33" s="108"/>
      <c r="C33" s="109"/>
      <c r="D33" s="110"/>
      <c r="E33" s="111"/>
      <c r="F33" s="98" t="s">
        <v>24</v>
      </c>
      <c r="G33" s="99" t="s">
        <v>57</v>
      </c>
      <c r="H33" s="100">
        <v>0</v>
      </c>
      <c r="I33" s="99"/>
      <c r="J33" s="99" t="s">
        <v>17</v>
      </c>
    </row>
    <row r="34" ht="22.5" customHeight="1" spans="1:10">
      <c r="A34" s="107"/>
      <c r="B34" s="108"/>
      <c r="C34" s="109"/>
      <c r="D34" s="110"/>
      <c r="E34" s="111"/>
      <c r="F34" s="101" t="s">
        <v>24</v>
      </c>
      <c r="G34" s="102" t="s">
        <v>58</v>
      </c>
      <c r="H34" s="103">
        <v>0</v>
      </c>
      <c r="I34" s="102"/>
      <c r="J34" s="102" t="s">
        <v>17</v>
      </c>
    </row>
    <row r="35" ht="22.5" customHeight="1" spans="1:10">
      <c r="A35" s="104" t="s">
        <v>59</v>
      </c>
      <c r="B35" s="99" t="s">
        <v>60</v>
      </c>
      <c r="C35" s="98" t="s">
        <v>61</v>
      </c>
      <c r="D35" s="105">
        <v>3</v>
      </c>
      <c r="E35" s="106">
        <f>SUM(H35:H37)/D35</f>
        <v>0</v>
      </c>
      <c r="F35" s="98" t="s">
        <v>14</v>
      </c>
      <c r="G35" s="99" t="s">
        <v>15</v>
      </c>
      <c r="H35" s="100">
        <v>0</v>
      </c>
      <c r="I35" s="99" t="s">
        <v>34</v>
      </c>
      <c r="J35" s="99" t="s">
        <v>17</v>
      </c>
    </row>
    <row r="36" ht="22.5" customHeight="1" spans="1:10">
      <c r="A36" s="104"/>
      <c r="B36" s="99"/>
      <c r="C36" s="98"/>
      <c r="D36" s="105"/>
      <c r="E36" s="106"/>
      <c r="F36" s="101" t="s">
        <v>18</v>
      </c>
      <c r="G36" s="102" t="s">
        <v>19</v>
      </c>
      <c r="H36" s="103">
        <v>0</v>
      </c>
      <c r="I36" s="102"/>
      <c r="J36" s="102" t="s">
        <v>17</v>
      </c>
    </row>
    <row r="37" ht="22.5" customHeight="1" spans="1:10">
      <c r="A37" s="104"/>
      <c r="B37" s="99"/>
      <c r="C37" s="98"/>
      <c r="D37" s="105"/>
      <c r="E37" s="106"/>
      <c r="F37" s="98" t="s">
        <v>35</v>
      </c>
      <c r="G37" s="99" t="s">
        <v>36</v>
      </c>
      <c r="H37" s="100">
        <v>0</v>
      </c>
      <c r="I37" s="99" t="s">
        <v>37</v>
      </c>
      <c r="J37" s="99" t="s">
        <v>17</v>
      </c>
    </row>
    <row r="38" ht="22.5" customHeight="1" spans="1:10">
      <c r="A38" s="107" t="s">
        <v>62</v>
      </c>
      <c r="B38" s="108" t="s">
        <v>63</v>
      </c>
      <c r="C38" s="109" t="s">
        <v>61</v>
      </c>
      <c r="D38" s="110">
        <v>3</v>
      </c>
      <c r="E38" s="111">
        <f>SUM(H38:H40)/D38</f>
        <v>0</v>
      </c>
      <c r="F38" s="101" t="s">
        <v>14</v>
      </c>
      <c r="G38" s="102" t="s">
        <v>15</v>
      </c>
      <c r="H38" s="103">
        <v>0</v>
      </c>
      <c r="I38" s="102" t="s">
        <v>34</v>
      </c>
      <c r="J38" s="102" t="s">
        <v>17</v>
      </c>
    </row>
    <row r="39" ht="22.5" customHeight="1" spans="1:10">
      <c r="A39" s="107"/>
      <c r="B39" s="108"/>
      <c r="C39" s="109"/>
      <c r="D39" s="110"/>
      <c r="E39" s="111"/>
      <c r="F39" s="98" t="s">
        <v>18</v>
      </c>
      <c r="G39" s="99" t="s">
        <v>19</v>
      </c>
      <c r="H39" s="100">
        <v>0</v>
      </c>
      <c r="I39" s="99"/>
      <c r="J39" s="99" t="s">
        <v>17</v>
      </c>
    </row>
    <row r="40" ht="22.5" customHeight="1" spans="1:10">
      <c r="A40" s="107"/>
      <c r="B40" s="108"/>
      <c r="C40" s="109"/>
      <c r="D40" s="110"/>
      <c r="E40" s="111"/>
      <c r="F40" s="101" t="s">
        <v>35</v>
      </c>
      <c r="G40" s="102" t="s">
        <v>36</v>
      </c>
      <c r="H40" s="103">
        <v>0</v>
      </c>
      <c r="I40" s="102" t="s">
        <v>53</v>
      </c>
      <c r="J40" s="102" t="s">
        <v>17</v>
      </c>
    </row>
    <row r="41" ht="22.5" customHeight="1" spans="1:10">
      <c r="A41" s="104" t="s">
        <v>64</v>
      </c>
      <c r="B41" s="99" t="s">
        <v>65</v>
      </c>
      <c r="C41" s="98" t="s">
        <v>61</v>
      </c>
      <c r="D41" s="105">
        <v>7</v>
      </c>
      <c r="E41" s="106">
        <f>SUM(H41:H47)/D41</f>
        <v>0</v>
      </c>
      <c r="F41" s="98" t="s">
        <v>14</v>
      </c>
      <c r="G41" s="99" t="s">
        <v>15</v>
      </c>
      <c r="H41" s="100">
        <v>0</v>
      </c>
      <c r="I41" s="99" t="s">
        <v>34</v>
      </c>
      <c r="J41" s="99" t="s">
        <v>17</v>
      </c>
    </row>
    <row r="42" ht="22.5" customHeight="1" spans="1:10">
      <c r="A42" s="104"/>
      <c r="B42" s="99"/>
      <c r="C42" s="98"/>
      <c r="D42" s="105"/>
      <c r="E42" s="106"/>
      <c r="F42" s="101" t="s">
        <v>18</v>
      </c>
      <c r="G42" s="102" t="s">
        <v>19</v>
      </c>
      <c r="H42" s="103">
        <v>0</v>
      </c>
      <c r="I42" s="102"/>
      <c r="J42" s="102" t="s">
        <v>17</v>
      </c>
    </row>
    <row r="43" ht="22.5" customHeight="1" spans="1:10">
      <c r="A43" s="104"/>
      <c r="B43" s="99"/>
      <c r="C43" s="98"/>
      <c r="D43" s="105"/>
      <c r="E43" s="106"/>
      <c r="F43" s="98" t="s">
        <v>43</v>
      </c>
      <c r="G43" s="99" t="s">
        <v>44</v>
      </c>
      <c r="H43" s="100">
        <v>0</v>
      </c>
      <c r="I43" s="99"/>
      <c r="J43" s="99" t="s">
        <v>17</v>
      </c>
    </row>
    <row r="44" ht="22.5" customHeight="1" spans="1:10">
      <c r="A44" s="104"/>
      <c r="B44" s="99"/>
      <c r="C44" s="98"/>
      <c r="D44" s="105"/>
      <c r="E44" s="106"/>
      <c r="F44" s="101" t="s">
        <v>27</v>
      </c>
      <c r="G44" s="102" t="s">
        <v>28</v>
      </c>
      <c r="H44" s="103">
        <v>0</v>
      </c>
      <c r="I44" s="102" t="s">
        <v>66</v>
      </c>
      <c r="J44" s="102" t="s">
        <v>17</v>
      </c>
    </row>
    <row r="45" ht="22.5" customHeight="1" spans="1:10">
      <c r="A45" s="104"/>
      <c r="B45" s="99"/>
      <c r="C45" s="98"/>
      <c r="D45" s="105"/>
      <c r="E45" s="106"/>
      <c r="F45" s="98" t="s">
        <v>22</v>
      </c>
      <c r="G45" s="99" t="s">
        <v>23</v>
      </c>
      <c r="H45" s="100">
        <v>0</v>
      </c>
      <c r="I45" s="99"/>
      <c r="J45" s="99" t="s">
        <v>17</v>
      </c>
    </row>
    <row r="46" ht="22.5" customHeight="1" spans="1:10">
      <c r="A46" s="104"/>
      <c r="B46" s="99"/>
      <c r="C46" s="98"/>
      <c r="D46" s="105"/>
      <c r="E46" s="106"/>
      <c r="F46" s="101" t="s">
        <v>24</v>
      </c>
      <c r="G46" s="102" t="s">
        <v>67</v>
      </c>
      <c r="H46" s="103">
        <v>0</v>
      </c>
      <c r="I46" s="102"/>
      <c r="J46" s="102" t="s">
        <v>17</v>
      </c>
    </row>
    <row r="47" ht="22.5" customHeight="1" spans="1:10">
      <c r="A47" s="104"/>
      <c r="B47" s="99"/>
      <c r="C47" s="98"/>
      <c r="D47" s="105"/>
      <c r="E47" s="106"/>
      <c r="F47" s="98" t="s">
        <v>24</v>
      </c>
      <c r="G47" s="99" t="s">
        <v>68</v>
      </c>
      <c r="H47" s="100">
        <v>0</v>
      </c>
      <c r="I47" s="99"/>
      <c r="J47" s="99" t="s">
        <v>17</v>
      </c>
    </row>
    <row r="48" ht="22.5" customHeight="1" spans="1:10">
      <c r="A48" s="107" t="s">
        <v>69</v>
      </c>
      <c r="B48" s="108" t="s">
        <v>70</v>
      </c>
      <c r="C48" s="109" t="s">
        <v>71</v>
      </c>
      <c r="D48" s="110">
        <v>10</v>
      </c>
      <c r="E48" s="111">
        <f>SUM(H48:H57)/D48</f>
        <v>0</v>
      </c>
      <c r="F48" s="101" t="s">
        <v>14</v>
      </c>
      <c r="G48" s="102" t="s">
        <v>15</v>
      </c>
      <c r="H48" s="103">
        <v>0</v>
      </c>
      <c r="I48" s="102" t="s">
        <v>72</v>
      </c>
      <c r="J48" s="102" t="s">
        <v>17</v>
      </c>
    </row>
    <row r="49" ht="22.5" customHeight="1" spans="1:10">
      <c r="A49" s="107"/>
      <c r="B49" s="108"/>
      <c r="C49" s="109"/>
      <c r="D49" s="110"/>
      <c r="E49" s="111"/>
      <c r="F49" s="98" t="s">
        <v>18</v>
      </c>
      <c r="G49" s="99" t="s">
        <v>19</v>
      </c>
      <c r="H49" s="100">
        <v>0</v>
      </c>
      <c r="I49" s="99"/>
      <c r="J49" s="99" t="s">
        <v>17</v>
      </c>
    </row>
    <row r="50" ht="22.5" customHeight="1" spans="1:10">
      <c r="A50" s="107"/>
      <c r="B50" s="108"/>
      <c r="C50" s="109"/>
      <c r="D50" s="110"/>
      <c r="E50" s="111"/>
      <c r="F50" s="101" t="s">
        <v>73</v>
      </c>
      <c r="G50" s="102" t="s">
        <v>74</v>
      </c>
      <c r="H50" s="103">
        <v>0</v>
      </c>
      <c r="I50" s="102"/>
      <c r="J50" s="102" t="s">
        <v>17</v>
      </c>
    </row>
    <row r="51" ht="39" customHeight="1" spans="1:10">
      <c r="A51" s="107"/>
      <c r="B51" s="108"/>
      <c r="C51" s="109"/>
      <c r="D51" s="110"/>
      <c r="E51" s="111"/>
      <c r="F51" s="98" t="s">
        <v>75</v>
      </c>
      <c r="G51" s="99" t="s">
        <v>76</v>
      </c>
      <c r="H51" s="100">
        <v>0</v>
      </c>
      <c r="I51" s="99" t="s">
        <v>77</v>
      </c>
      <c r="J51" s="99" t="s">
        <v>17</v>
      </c>
    </row>
    <row r="52" ht="22.5" customHeight="1" spans="1:10">
      <c r="A52" s="107"/>
      <c r="B52" s="108"/>
      <c r="C52" s="109"/>
      <c r="D52" s="110"/>
      <c r="E52" s="111"/>
      <c r="F52" s="101" t="s">
        <v>27</v>
      </c>
      <c r="G52" s="102" t="s">
        <v>28</v>
      </c>
      <c r="H52" s="103">
        <v>0</v>
      </c>
      <c r="I52" s="102" t="s">
        <v>78</v>
      </c>
      <c r="J52" s="102" t="s">
        <v>17</v>
      </c>
    </row>
    <row r="53" ht="22.5" customHeight="1" spans="1:10">
      <c r="A53" s="107"/>
      <c r="B53" s="108"/>
      <c r="C53" s="109"/>
      <c r="D53" s="110"/>
      <c r="E53" s="111"/>
      <c r="F53" s="98" t="s">
        <v>43</v>
      </c>
      <c r="G53" s="99" t="s">
        <v>44</v>
      </c>
      <c r="H53" s="100">
        <v>0</v>
      </c>
      <c r="I53" s="99"/>
      <c r="J53" s="99" t="s">
        <v>17</v>
      </c>
    </row>
    <row r="54" ht="22.5" customHeight="1" spans="1:10">
      <c r="A54" s="107"/>
      <c r="B54" s="108"/>
      <c r="C54" s="109"/>
      <c r="D54" s="110"/>
      <c r="E54" s="111"/>
      <c r="F54" s="101" t="s">
        <v>22</v>
      </c>
      <c r="G54" s="102" t="s">
        <v>23</v>
      </c>
      <c r="H54" s="103">
        <v>0</v>
      </c>
      <c r="I54" s="102"/>
      <c r="J54" s="102" t="s">
        <v>17</v>
      </c>
    </row>
    <row r="55" ht="22.5" customHeight="1" spans="1:10">
      <c r="A55" s="107"/>
      <c r="B55" s="108"/>
      <c r="C55" s="109"/>
      <c r="D55" s="110"/>
      <c r="E55" s="111"/>
      <c r="F55" s="98" t="s">
        <v>24</v>
      </c>
      <c r="G55" s="99" t="s">
        <v>79</v>
      </c>
      <c r="H55" s="100">
        <v>0</v>
      </c>
      <c r="I55" s="99"/>
      <c r="J55" s="99" t="s">
        <v>17</v>
      </c>
    </row>
    <row r="56" ht="22.5" customHeight="1" spans="1:10">
      <c r="A56" s="107"/>
      <c r="B56" s="108"/>
      <c r="C56" s="109"/>
      <c r="D56" s="110"/>
      <c r="E56" s="111"/>
      <c r="F56" s="101" t="s">
        <v>24</v>
      </c>
      <c r="G56" s="102" t="s">
        <v>80</v>
      </c>
      <c r="H56" s="103">
        <v>0</v>
      </c>
      <c r="I56" s="102"/>
      <c r="J56" s="102" t="s">
        <v>17</v>
      </c>
    </row>
    <row r="57" ht="22.5" customHeight="1" spans="1:10">
      <c r="A57" s="107"/>
      <c r="B57" s="108"/>
      <c r="C57" s="109"/>
      <c r="D57" s="110"/>
      <c r="E57" s="111"/>
      <c r="F57" s="98" t="s">
        <v>24</v>
      </c>
      <c r="G57" s="99" t="s">
        <v>81</v>
      </c>
      <c r="H57" s="100">
        <v>0</v>
      </c>
      <c r="I57" s="99"/>
      <c r="J57" s="99" t="s">
        <v>17</v>
      </c>
    </row>
    <row r="58" ht="22.5" customHeight="1" spans="1:10">
      <c r="A58" s="104" t="s">
        <v>82</v>
      </c>
      <c r="B58" s="99" t="s">
        <v>83</v>
      </c>
      <c r="C58" s="98" t="s">
        <v>61</v>
      </c>
      <c r="D58" s="105">
        <v>4</v>
      </c>
      <c r="E58" s="106">
        <f>SUM(H58:H61)/D58</f>
        <v>0</v>
      </c>
      <c r="F58" s="101" t="s">
        <v>14</v>
      </c>
      <c r="G58" s="102" t="s">
        <v>15</v>
      </c>
      <c r="H58" s="103">
        <v>0</v>
      </c>
      <c r="I58" s="102" t="s">
        <v>72</v>
      </c>
      <c r="J58" s="102" t="s">
        <v>17</v>
      </c>
    </row>
    <row r="59" ht="22.5" customHeight="1" spans="1:10">
      <c r="A59" s="104"/>
      <c r="B59" s="99"/>
      <c r="C59" s="98"/>
      <c r="D59" s="105"/>
      <c r="E59" s="106"/>
      <c r="F59" s="98" t="s">
        <v>18</v>
      </c>
      <c r="G59" s="99" t="s">
        <v>19</v>
      </c>
      <c r="H59" s="100">
        <v>0</v>
      </c>
      <c r="I59" s="99"/>
      <c r="J59" s="99" t="s">
        <v>17</v>
      </c>
    </row>
    <row r="60" ht="22.5" customHeight="1" spans="1:10">
      <c r="A60" s="104"/>
      <c r="B60" s="99"/>
      <c r="C60" s="98"/>
      <c r="D60" s="105"/>
      <c r="E60" s="106"/>
      <c r="F60" s="101" t="s">
        <v>35</v>
      </c>
      <c r="G60" s="102" t="s">
        <v>36</v>
      </c>
      <c r="H60" s="103">
        <v>0</v>
      </c>
      <c r="I60" s="102" t="s">
        <v>37</v>
      </c>
      <c r="J60" s="102" t="s">
        <v>17</v>
      </c>
    </row>
    <row r="61" ht="22.5" customHeight="1" spans="1:10">
      <c r="A61" s="104"/>
      <c r="B61" s="99"/>
      <c r="C61" s="98"/>
      <c r="D61" s="105"/>
      <c r="E61" s="106"/>
      <c r="F61" s="98" t="s">
        <v>75</v>
      </c>
      <c r="G61" s="99" t="s">
        <v>84</v>
      </c>
      <c r="H61" s="100">
        <v>0</v>
      </c>
      <c r="I61" s="99" t="s">
        <v>85</v>
      </c>
      <c r="J61" s="99" t="s">
        <v>17</v>
      </c>
    </row>
    <row r="62" ht="22.5" customHeight="1" spans="1:10">
      <c r="A62" s="107" t="s">
        <v>86</v>
      </c>
      <c r="B62" s="108" t="s">
        <v>87</v>
      </c>
      <c r="C62" s="109" t="s">
        <v>61</v>
      </c>
      <c r="D62" s="110">
        <v>4</v>
      </c>
      <c r="E62" s="111">
        <f>SUM(H62:H65)/D62</f>
        <v>0</v>
      </c>
      <c r="F62" s="101" t="s">
        <v>14</v>
      </c>
      <c r="G62" s="102" t="s">
        <v>15</v>
      </c>
      <c r="H62" s="103">
        <v>0</v>
      </c>
      <c r="I62" s="102" t="s">
        <v>72</v>
      </c>
      <c r="J62" s="102" t="s">
        <v>17</v>
      </c>
    </row>
    <row r="63" ht="22.5" customHeight="1" spans="1:10">
      <c r="A63" s="107"/>
      <c r="B63" s="108"/>
      <c r="C63" s="109"/>
      <c r="D63" s="110"/>
      <c r="E63" s="111"/>
      <c r="F63" s="98" t="s">
        <v>18</v>
      </c>
      <c r="G63" s="99" t="s">
        <v>19</v>
      </c>
      <c r="H63" s="100">
        <v>0</v>
      </c>
      <c r="I63" s="99"/>
      <c r="J63" s="99" t="s">
        <v>17</v>
      </c>
    </row>
    <row r="64" ht="22.5" customHeight="1" spans="1:10">
      <c r="A64" s="107"/>
      <c r="B64" s="108"/>
      <c r="C64" s="109"/>
      <c r="D64" s="110"/>
      <c r="E64" s="111"/>
      <c r="F64" s="101" t="s">
        <v>35</v>
      </c>
      <c r="G64" s="102" t="s">
        <v>36</v>
      </c>
      <c r="H64" s="103">
        <v>0</v>
      </c>
      <c r="I64" s="102" t="s">
        <v>53</v>
      </c>
      <c r="J64" s="102" t="s">
        <v>17</v>
      </c>
    </row>
    <row r="65" ht="22.5" customHeight="1" spans="1:10">
      <c r="A65" s="107"/>
      <c r="B65" s="108"/>
      <c r="C65" s="109"/>
      <c r="D65" s="110"/>
      <c r="E65" s="111"/>
      <c r="F65" s="98" t="s">
        <v>75</v>
      </c>
      <c r="G65" s="99" t="s">
        <v>88</v>
      </c>
      <c r="H65" s="100">
        <v>0</v>
      </c>
      <c r="I65" s="99" t="s">
        <v>85</v>
      </c>
      <c r="J65" s="99" t="s">
        <v>17</v>
      </c>
    </row>
    <row r="66" ht="22.5" customHeight="1" spans="1:10">
      <c r="A66" s="104" t="s">
        <v>89</v>
      </c>
      <c r="B66" s="99" t="s">
        <v>90</v>
      </c>
      <c r="C66" s="98" t="s">
        <v>61</v>
      </c>
      <c r="D66" s="105">
        <v>9</v>
      </c>
      <c r="E66" s="106">
        <f>SUM(H66:H74)/D66</f>
        <v>0</v>
      </c>
      <c r="F66" s="101" t="s">
        <v>14</v>
      </c>
      <c r="G66" s="102" t="s">
        <v>15</v>
      </c>
      <c r="H66" s="103">
        <v>0</v>
      </c>
      <c r="I66" s="102" t="s">
        <v>72</v>
      </c>
      <c r="J66" s="102" t="s">
        <v>17</v>
      </c>
    </row>
    <row r="67" ht="22.5" customHeight="1" spans="1:10">
      <c r="A67" s="104"/>
      <c r="B67" s="99"/>
      <c r="C67" s="98"/>
      <c r="D67" s="105"/>
      <c r="E67" s="106"/>
      <c r="F67" s="98" t="s">
        <v>18</v>
      </c>
      <c r="G67" s="99" t="s">
        <v>19</v>
      </c>
      <c r="H67" s="100">
        <v>0</v>
      </c>
      <c r="I67" s="99"/>
      <c r="J67" s="99" t="s">
        <v>17</v>
      </c>
    </row>
    <row r="68" ht="22.5" customHeight="1" spans="1:10">
      <c r="A68" s="104"/>
      <c r="B68" s="99"/>
      <c r="C68" s="98"/>
      <c r="D68" s="105"/>
      <c r="E68" s="106"/>
      <c r="F68" s="101" t="s">
        <v>73</v>
      </c>
      <c r="G68" s="102" t="s">
        <v>74</v>
      </c>
      <c r="H68" s="103">
        <v>0</v>
      </c>
      <c r="I68" s="102"/>
      <c r="J68" s="102" t="s">
        <v>17</v>
      </c>
    </row>
    <row r="69" ht="22.5" customHeight="1" spans="1:10">
      <c r="A69" s="104"/>
      <c r="B69" s="99"/>
      <c r="C69" s="98"/>
      <c r="D69" s="105"/>
      <c r="E69" s="106"/>
      <c r="F69" s="98" t="s">
        <v>75</v>
      </c>
      <c r="G69" s="99" t="s">
        <v>91</v>
      </c>
      <c r="H69" s="100">
        <v>0</v>
      </c>
      <c r="I69" s="99" t="s">
        <v>85</v>
      </c>
      <c r="J69" s="99" t="s">
        <v>17</v>
      </c>
    </row>
    <row r="70" ht="22.5" customHeight="1" spans="1:10">
      <c r="A70" s="104"/>
      <c r="B70" s="99"/>
      <c r="C70" s="98"/>
      <c r="D70" s="105"/>
      <c r="E70" s="106"/>
      <c r="F70" s="101" t="s">
        <v>43</v>
      </c>
      <c r="G70" s="102" t="s">
        <v>44</v>
      </c>
      <c r="H70" s="103">
        <v>0</v>
      </c>
      <c r="I70" s="102"/>
      <c r="J70" s="102" t="s">
        <v>17</v>
      </c>
    </row>
    <row r="71" ht="22.5" customHeight="1" spans="1:10">
      <c r="A71" s="104"/>
      <c r="B71" s="99"/>
      <c r="C71" s="98"/>
      <c r="D71" s="105"/>
      <c r="E71" s="106"/>
      <c r="F71" s="98" t="s">
        <v>22</v>
      </c>
      <c r="G71" s="99" t="s">
        <v>23</v>
      </c>
      <c r="H71" s="100">
        <v>0</v>
      </c>
      <c r="I71" s="99"/>
      <c r="J71" s="99" t="s">
        <v>17</v>
      </c>
    </row>
    <row r="72" ht="22.5" customHeight="1" spans="1:10">
      <c r="A72" s="104"/>
      <c r="B72" s="99"/>
      <c r="C72" s="98"/>
      <c r="D72" s="105"/>
      <c r="E72" s="106"/>
      <c r="F72" s="101" t="s">
        <v>24</v>
      </c>
      <c r="G72" s="102" t="s">
        <v>92</v>
      </c>
      <c r="H72" s="103">
        <v>0</v>
      </c>
      <c r="I72" s="102"/>
      <c r="J72" s="102" t="s">
        <v>17</v>
      </c>
    </row>
    <row r="73" ht="22.5" customHeight="1" spans="1:10">
      <c r="A73" s="104"/>
      <c r="B73" s="99"/>
      <c r="C73" s="98"/>
      <c r="D73" s="105"/>
      <c r="E73" s="106"/>
      <c r="F73" s="98" t="s">
        <v>24</v>
      </c>
      <c r="G73" s="99" t="s">
        <v>93</v>
      </c>
      <c r="H73" s="100">
        <v>0</v>
      </c>
      <c r="I73" s="99"/>
      <c r="J73" s="99" t="s">
        <v>17</v>
      </c>
    </row>
    <row r="74" ht="22.5" customHeight="1" spans="1:10">
      <c r="A74" s="104"/>
      <c r="B74" s="99"/>
      <c r="C74" s="98"/>
      <c r="D74" s="105"/>
      <c r="E74" s="106"/>
      <c r="F74" s="101" t="s">
        <v>24</v>
      </c>
      <c r="G74" s="102" t="s">
        <v>94</v>
      </c>
      <c r="H74" s="103">
        <v>0</v>
      </c>
      <c r="I74" s="102"/>
      <c r="J74" s="102" t="s">
        <v>17</v>
      </c>
    </row>
    <row r="75" ht="22.5" customHeight="1" spans="1:10">
      <c r="A75" s="107" t="s">
        <v>95</v>
      </c>
      <c r="B75" s="108" t="s">
        <v>96</v>
      </c>
      <c r="C75" s="109" t="s">
        <v>97</v>
      </c>
      <c r="D75" s="110">
        <v>3</v>
      </c>
      <c r="E75" s="111">
        <f>SUM(H75:H77)/D75</f>
        <v>0</v>
      </c>
      <c r="F75" s="98" t="s">
        <v>14</v>
      </c>
      <c r="G75" s="99" t="s">
        <v>15</v>
      </c>
      <c r="H75" s="100">
        <v>0</v>
      </c>
      <c r="I75" s="99" t="s">
        <v>72</v>
      </c>
      <c r="J75" s="99" t="s">
        <v>17</v>
      </c>
    </row>
    <row r="76" ht="22.5" customHeight="1" spans="1:10">
      <c r="A76" s="107"/>
      <c r="B76" s="108"/>
      <c r="C76" s="109"/>
      <c r="D76" s="110"/>
      <c r="E76" s="111"/>
      <c r="F76" s="101" t="s">
        <v>18</v>
      </c>
      <c r="G76" s="102" t="s">
        <v>19</v>
      </c>
      <c r="H76" s="103">
        <v>0</v>
      </c>
      <c r="I76" s="102"/>
      <c r="J76" s="102" t="s">
        <v>17</v>
      </c>
    </row>
    <row r="77" ht="22.5" customHeight="1" spans="1:10">
      <c r="A77" s="107"/>
      <c r="B77" s="108"/>
      <c r="C77" s="109"/>
      <c r="D77" s="110"/>
      <c r="E77" s="111"/>
      <c r="F77" s="98" t="s">
        <v>35</v>
      </c>
      <c r="G77" s="99" t="s">
        <v>36</v>
      </c>
      <c r="H77" s="100">
        <v>0</v>
      </c>
      <c r="I77" s="99" t="s">
        <v>37</v>
      </c>
      <c r="J77" s="99" t="s">
        <v>17</v>
      </c>
    </row>
    <row r="78" ht="22.5" customHeight="1" spans="1:10">
      <c r="A78" s="104" t="s">
        <v>98</v>
      </c>
      <c r="B78" s="99" t="s">
        <v>99</v>
      </c>
      <c r="C78" s="98" t="s">
        <v>97</v>
      </c>
      <c r="D78" s="105">
        <v>3</v>
      </c>
      <c r="E78" s="106">
        <f>SUM(H78:H80)/D78</f>
        <v>0</v>
      </c>
      <c r="F78" s="101" t="s">
        <v>14</v>
      </c>
      <c r="G78" s="102" t="s">
        <v>15</v>
      </c>
      <c r="H78" s="103">
        <v>0</v>
      </c>
      <c r="I78" s="102" t="s">
        <v>72</v>
      </c>
      <c r="J78" s="102" t="s">
        <v>17</v>
      </c>
    </row>
    <row r="79" ht="22.5" customHeight="1" spans="1:10">
      <c r="A79" s="104"/>
      <c r="B79" s="99"/>
      <c r="C79" s="98"/>
      <c r="D79" s="105"/>
      <c r="E79" s="106"/>
      <c r="F79" s="98" t="s">
        <v>18</v>
      </c>
      <c r="G79" s="99" t="s">
        <v>19</v>
      </c>
      <c r="H79" s="100">
        <v>0</v>
      </c>
      <c r="I79" s="99"/>
      <c r="J79" s="99" t="s">
        <v>17</v>
      </c>
    </row>
    <row r="80" ht="22.5" customHeight="1" spans="1:10">
      <c r="A80" s="104"/>
      <c r="B80" s="99"/>
      <c r="C80" s="98"/>
      <c r="D80" s="105"/>
      <c r="E80" s="106"/>
      <c r="F80" s="101" t="s">
        <v>35</v>
      </c>
      <c r="G80" s="102" t="s">
        <v>36</v>
      </c>
      <c r="H80" s="103">
        <v>0</v>
      </c>
      <c r="I80" s="102" t="s">
        <v>40</v>
      </c>
      <c r="J80" s="102" t="s">
        <v>17</v>
      </c>
    </row>
    <row r="81" ht="22.5" customHeight="1" spans="1:10">
      <c r="A81" s="107" t="s">
        <v>100</v>
      </c>
      <c r="B81" s="108" t="s">
        <v>101</v>
      </c>
      <c r="C81" s="109" t="s">
        <v>102</v>
      </c>
      <c r="D81" s="110">
        <v>8</v>
      </c>
      <c r="E81" s="111">
        <f>SUM(H81:H88)/D81</f>
        <v>0</v>
      </c>
      <c r="F81" s="98" t="s">
        <v>14</v>
      </c>
      <c r="G81" s="99" t="s">
        <v>15</v>
      </c>
      <c r="H81" s="100">
        <v>0</v>
      </c>
      <c r="I81" s="99" t="s">
        <v>72</v>
      </c>
      <c r="J81" s="99" t="s">
        <v>17</v>
      </c>
    </row>
    <row r="82" ht="22.5" customHeight="1" spans="1:10">
      <c r="A82" s="107"/>
      <c r="B82" s="108"/>
      <c r="C82" s="109"/>
      <c r="D82" s="110"/>
      <c r="E82" s="111"/>
      <c r="F82" s="101" t="s">
        <v>18</v>
      </c>
      <c r="G82" s="102" t="s">
        <v>19</v>
      </c>
      <c r="H82" s="103">
        <v>0</v>
      </c>
      <c r="I82" s="102"/>
      <c r="J82" s="102" t="s">
        <v>17</v>
      </c>
    </row>
    <row r="83" ht="22.5" customHeight="1" spans="1:10">
      <c r="A83" s="107"/>
      <c r="B83" s="108"/>
      <c r="C83" s="109"/>
      <c r="D83" s="110"/>
      <c r="E83" s="111"/>
      <c r="F83" s="98" t="s">
        <v>73</v>
      </c>
      <c r="G83" s="99" t="s">
        <v>74</v>
      </c>
      <c r="H83" s="100">
        <v>0</v>
      </c>
      <c r="I83" s="99"/>
      <c r="J83" s="99" t="s">
        <v>17</v>
      </c>
    </row>
    <row r="84" ht="22.5" customHeight="1" spans="1:10">
      <c r="A84" s="107"/>
      <c r="B84" s="108"/>
      <c r="C84" s="109"/>
      <c r="D84" s="110"/>
      <c r="E84" s="111"/>
      <c r="F84" s="101" t="s">
        <v>43</v>
      </c>
      <c r="G84" s="102" t="s">
        <v>44</v>
      </c>
      <c r="H84" s="103">
        <v>0</v>
      </c>
      <c r="I84" s="102"/>
      <c r="J84" s="102" t="s">
        <v>17</v>
      </c>
    </row>
    <row r="85" ht="22.5" customHeight="1" spans="1:10">
      <c r="A85" s="107"/>
      <c r="B85" s="108"/>
      <c r="C85" s="109"/>
      <c r="D85" s="110"/>
      <c r="E85" s="111"/>
      <c r="F85" s="98" t="s">
        <v>22</v>
      </c>
      <c r="G85" s="99" t="s">
        <v>23</v>
      </c>
      <c r="H85" s="100">
        <v>0</v>
      </c>
      <c r="I85" s="99"/>
      <c r="J85" s="99" t="s">
        <v>17</v>
      </c>
    </row>
    <row r="86" ht="22.5" customHeight="1" spans="1:10">
      <c r="A86" s="107"/>
      <c r="B86" s="108"/>
      <c r="C86" s="109"/>
      <c r="D86" s="110"/>
      <c r="E86" s="111"/>
      <c r="F86" s="101" t="s">
        <v>24</v>
      </c>
      <c r="G86" s="102" t="s">
        <v>103</v>
      </c>
      <c r="H86" s="103">
        <v>0</v>
      </c>
      <c r="I86" s="102"/>
      <c r="J86" s="102" t="s">
        <v>17</v>
      </c>
    </row>
    <row r="87" ht="22.5" customHeight="1" spans="1:10">
      <c r="A87" s="107"/>
      <c r="B87" s="108"/>
      <c r="C87" s="109"/>
      <c r="D87" s="110"/>
      <c r="E87" s="111"/>
      <c r="F87" s="98" t="s">
        <v>24</v>
      </c>
      <c r="G87" s="99" t="s">
        <v>104</v>
      </c>
      <c r="H87" s="100">
        <v>0</v>
      </c>
      <c r="I87" s="99"/>
      <c r="J87" s="99" t="s">
        <v>17</v>
      </c>
    </row>
    <row r="88" ht="22.5" customHeight="1" spans="1:10">
      <c r="A88" s="107"/>
      <c r="B88" s="108"/>
      <c r="C88" s="109"/>
      <c r="D88" s="110"/>
      <c r="E88" s="111"/>
      <c r="F88" s="101" t="s">
        <v>24</v>
      </c>
      <c r="G88" s="102" t="s">
        <v>105</v>
      </c>
      <c r="H88" s="103">
        <v>0</v>
      </c>
      <c r="I88" s="102"/>
      <c r="J88" s="102" t="s">
        <v>17</v>
      </c>
    </row>
    <row r="89" ht="39" customHeight="1" spans="1:10">
      <c r="A89" s="104" t="s">
        <v>106</v>
      </c>
      <c r="B89" s="99" t="s">
        <v>107</v>
      </c>
      <c r="C89" s="98" t="s">
        <v>108</v>
      </c>
      <c r="D89" s="105">
        <v>4</v>
      </c>
      <c r="E89" s="106">
        <f>SUM(H89:H92)/D89</f>
        <v>0</v>
      </c>
      <c r="F89" s="98" t="s">
        <v>14</v>
      </c>
      <c r="G89" s="99" t="s">
        <v>15</v>
      </c>
      <c r="H89" s="100">
        <v>0</v>
      </c>
      <c r="I89" s="99" t="s">
        <v>109</v>
      </c>
      <c r="J89" s="99" t="s">
        <v>17</v>
      </c>
    </row>
    <row r="90" ht="22.5" customHeight="1" spans="1:10">
      <c r="A90" s="104"/>
      <c r="B90" s="99"/>
      <c r="C90" s="98"/>
      <c r="D90" s="105"/>
      <c r="E90" s="106"/>
      <c r="F90" s="101" t="s">
        <v>18</v>
      </c>
      <c r="G90" s="102" t="s">
        <v>19</v>
      </c>
      <c r="H90" s="103">
        <v>0</v>
      </c>
      <c r="I90" s="102"/>
      <c r="J90" s="102" t="s">
        <v>17</v>
      </c>
    </row>
    <row r="91" ht="22.5" customHeight="1" spans="1:10">
      <c r="A91" s="104"/>
      <c r="B91" s="99"/>
      <c r="C91" s="98"/>
      <c r="D91" s="105"/>
      <c r="E91" s="106"/>
      <c r="F91" s="98" t="s">
        <v>35</v>
      </c>
      <c r="G91" s="99" t="s">
        <v>36</v>
      </c>
      <c r="H91" s="100">
        <v>0</v>
      </c>
      <c r="I91" s="99" t="s">
        <v>110</v>
      </c>
      <c r="J91" s="99" t="s">
        <v>17</v>
      </c>
    </row>
    <row r="92" ht="22.5" customHeight="1" spans="1:10">
      <c r="A92" s="104"/>
      <c r="B92" s="99"/>
      <c r="C92" s="98"/>
      <c r="D92" s="105"/>
      <c r="E92" s="106"/>
      <c r="F92" s="101" t="s">
        <v>75</v>
      </c>
      <c r="G92" s="102" t="s">
        <v>111</v>
      </c>
      <c r="H92" s="103">
        <v>0</v>
      </c>
      <c r="I92" s="102" t="s">
        <v>112</v>
      </c>
      <c r="J92" s="102" t="s">
        <v>17</v>
      </c>
    </row>
    <row r="93" ht="22.5" customHeight="1" spans="1:10">
      <c r="A93" s="107" t="s">
        <v>113</v>
      </c>
      <c r="B93" s="108" t="s">
        <v>114</v>
      </c>
      <c r="C93" s="109" t="s">
        <v>108</v>
      </c>
      <c r="D93" s="110">
        <v>4</v>
      </c>
      <c r="E93" s="111">
        <f>SUM(H93:H96)/D93</f>
        <v>0</v>
      </c>
      <c r="F93" s="98" t="s">
        <v>14</v>
      </c>
      <c r="G93" s="99" t="s">
        <v>15</v>
      </c>
      <c r="H93" s="100">
        <v>0</v>
      </c>
      <c r="I93" s="99" t="s">
        <v>72</v>
      </c>
      <c r="J93" s="99" t="s">
        <v>17</v>
      </c>
    </row>
    <row r="94" ht="22.5" customHeight="1" spans="1:10">
      <c r="A94" s="107"/>
      <c r="B94" s="108"/>
      <c r="C94" s="109"/>
      <c r="D94" s="110"/>
      <c r="E94" s="111"/>
      <c r="F94" s="101" t="s">
        <v>18</v>
      </c>
      <c r="G94" s="102" t="s">
        <v>19</v>
      </c>
      <c r="H94" s="103">
        <v>0</v>
      </c>
      <c r="I94" s="102"/>
      <c r="J94" s="102" t="s">
        <v>17</v>
      </c>
    </row>
    <row r="95" ht="22.5" customHeight="1" spans="1:10">
      <c r="A95" s="107"/>
      <c r="B95" s="108"/>
      <c r="C95" s="109"/>
      <c r="D95" s="110"/>
      <c r="E95" s="111"/>
      <c r="F95" s="98" t="s">
        <v>35</v>
      </c>
      <c r="G95" s="99" t="s">
        <v>36</v>
      </c>
      <c r="H95" s="100">
        <v>0</v>
      </c>
      <c r="I95" s="99" t="s">
        <v>115</v>
      </c>
      <c r="J95" s="99" t="s">
        <v>17</v>
      </c>
    </row>
    <row r="96" ht="22.5" customHeight="1" spans="1:10">
      <c r="A96" s="107"/>
      <c r="B96" s="108"/>
      <c r="C96" s="109"/>
      <c r="D96" s="110"/>
      <c r="E96" s="111"/>
      <c r="F96" s="101" t="s">
        <v>75</v>
      </c>
      <c r="G96" s="102" t="s">
        <v>116</v>
      </c>
      <c r="H96" s="103">
        <v>0</v>
      </c>
      <c r="I96" s="102" t="s">
        <v>112</v>
      </c>
      <c r="J96" s="102" t="s">
        <v>17</v>
      </c>
    </row>
    <row r="97" ht="22.5" customHeight="1" spans="1:10">
      <c r="A97" s="104" t="s">
        <v>117</v>
      </c>
      <c r="B97" s="99" t="s">
        <v>118</v>
      </c>
      <c r="C97" s="98" t="s">
        <v>108</v>
      </c>
      <c r="D97" s="105">
        <v>9</v>
      </c>
      <c r="E97" s="106">
        <f>SUM(H97:H105)/D97</f>
        <v>0</v>
      </c>
      <c r="F97" s="98" t="s">
        <v>14</v>
      </c>
      <c r="G97" s="99" t="s">
        <v>15</v>
      </c>
      <c r="H97" s="100">
        <v>0</v>
      </c>
      <c r="I97" s="99" t="s">
        <v>72</v>
      </c>
      <c r="J97" s="99" t="s">
        <v>17</v>
      </c>
    </row>
    <row r="98" ht="22.5" customHeight="1" spans="1:10">
      <c r="A98" s="104"/>
      <c r="B98" s="99"/>
      <c r="C98" s="98"/>
      <c r="D98" s="105"/>
      <c r="E98" s="106"/>
      <c r="F98" s="101" t="s">
        <v>18</v>
      </c>
      <c r="G98" s="102" t="s">
        <v>19</v>
      </c>
      <c r="H98" s="103">
        <v>0</v>
      </c>
      <c r="I98" s="102"/>
      <c r="J98" s="102" t="s">
        <v>17</v>
      </c>
    </row>
    <row r="99" ht="22.5" customHeight="1" spans="1:10">
      <c r="A99" s="104"/>
      <c r="B99" s="99"/>
      <c r="C99" s="98"/>
      <c r="D99" s="105"/>
      <c r="E99" s="106"/>
      <c r="F99" s="98" t="s">
        <v>73</v>
      </c>
      <c r="G99" s="99" t="s">
        <v>74</v>
      </c>
      <c r="H99" s="100">
        <v>0</v>
      </c>
      <c r="I99" s="99"/>
      <c r="J99" s="99" t="s">
        <v>17</v>
      </c>
    </row>
    <row r="100" ht="22.5" customHeight="1" spans="1:10">
      <c r="A100" s="104"/>
      <c r="B100" s="99"/>
      <c r="C100" s="98"/>
      <c r="D100" s="105"/>
      <c r="E100" s="106"/>
      <c r="F100" s="101" t="s">
        <v>75</v>
      </c>
      <c r="G100" s="102" t="s">
        <v>119</v>
      </c>
      <c r="H100" s="103">
        <v>0</v>
      </c>
      <c r="I100" s="102" t="s">
        <v>112</v>
      </c>
      <c r="J100" s="102" t="s">
        <v>17</v>
      </c>
    </row>
    <row r="101" ht="22.5" customHeight="1" spans="1:10">
      <c r="A101" s="104"/>
      <c r="B101" s="99"/>
      <c r="C101" s="98"/>
      <c r="D101" s="105"/>
      <c r="E101" s="106"/>
      <c r="F101" s="98" t="s">
        <v>43</v>
      </c>
      <c r="G101" s="99" t="s">
        <v>44</v>
      </c>
      <c r="H101" s="100">
        <v>0</v>
      </c>
      <c r="I101" s="99"/>
      <c r="J101" s="99" t="s">
        <v>17</v>
      </c>
    </row>
    <row r="102" ht="22.5" customHeight="1" spans="1:10">
      <c r="A102" s="104"/>
      <c r="B102" s="99"/>
      <c r="C102" s="98"/>
      <c r="D102" s="105"/>
      <c r="E102" s="106"/>
      <c r="F102" s="101" t="s">
        <v>22</v>
      </c>
      <c r="G102" s="102" t="s">
        <v>23</v>
      </c>
      <c r="H102" s="103">
        <v>0</v>
      </c>
      <c r="I102" s="102"/>
      <c r="J102" s="102" t="s">
        <v>17</v>
      </c>
    </row>
    <row r="103" ht="39" customHeight="1" spans="1:10">
      <c r="A103" s="104"/>
      <c r="B103" s="99"/>
      <c r="C103" s="98"/>
      <c r="D103" s="105"/>
      <c r="E103" s="106"/>
      <c r="F103" s="98" t="s">
        <v>27</v>
      </c>
      <c r="G103" s="99" t="s">
        <v>28</v>
      </c>
      <c r="H103" s="100">
        <v>0</v>
      </c>
      <c r="I103" s="99" t="s">
        <v>120</v>
      </c>
      <c r="J103" s="99" t="s">
        <v>17</v>
      </c>
    </row>
    <row r="104" ht="22.5" customHeight="1" spans="1:10">
      <c r="A104" s="104"/>
      <c r="B104" s="99"/>
      <c r="C104" s="98"/>
      <c r="D104" s="105"/>
      <c r="E104" s="106"/>
      <c r="F104" s="101" t="s">
        <v>24</v>
      </c>
      <c r="G104" s="102" t="s">
        <v>121</v>
      </c>
      <c r="H104" s="103">
        <v>0</v>
      </c>
      <c r="I104" s="102"/>
      <c r="J104" s="102" t="s">
        <v>17</v>
      </c>
    </row>
    <row r="105" ht="22.5" customHeight="1" spans="1:10">
      <c r="A105" s="104"/>
      <c r="B105" s="99"/>
      <c r="C105" s="98"/>
      <c r="D105" s="105"/>
      <c r="E105" s="106"/>
      <c r="F105" s="98" t="s">
        <v>24</v>
      </c>
      <c r="G105" s="99" t="s">
        <v>122</v>
      </c>
      <c r="H105" s="100">
        <v>0</v>
      </c>
      <c r="I105" s="99"/>
      <c r="J105" s="99" t="s">
        <v>17</v>
      </c>
    </row>
    <row r="106" ht="22.5" customHeight="1" spans="1:10">
      <c r="A106" s="107" t="s">
        <v>123</v>
      </c>
      <c r="B106" s="108" t="s">
        <v>124</v>
      </c>
      <c r="C106" s="109" t="s">
        <v>97</v>
      </c>
      <c r="D106" s="110">
        <v>3</v>
      </c>
      <c r="E106" s="111">
        <f>SUM(H106:H108)/D106</f>
        <v>0</v>
      </c>
      <c r="F106" s="101" t="s">
        <v>14</v>
      </c>
      <c r="G106" s="102" t="s">
        <v>15</v>
      </c>
      <c r="H106" s="103">
        <v>0</v>
      </c>
      <c r="I106" s="102" t="s">
        <v>125</v>
      </c>
      <c r="J106" s="102" t="s">
        <v>17</v>
      </c>
    </row>
    <row r="107" ht="22.5" customHeight="1" spans="1:10">
      <c r="A107" s="107"/>
      <c r="B107" s="108"/>
      <c r="C107" s="109"/>
      <c r="D107" s="110"/>
      <c r="E107" s="111"/>
      <c r="F107" s="98" t="s">
        <v>18</v>
      </c>
      <c r="G107" s="99" t="s">
        <v>19</v>
      </c>
      <c r="H107" s="100">
        <v>0</v>
      </c>
      <c r="I107" s="99"/>
      <c r="J107" s="99" t="s">
        <v>17</v>
      </c>
    </row>
    <row r="108" ht="22.5" customHeight="1" spans="1:10">
      <c r="A108" s="107"/>
      <c r="B108" s="108"/>
      <c r="C108" s="109"/>
      <c r="D108" s="110"/>
      <c r="E108" s="111"/>
      <c r="F108" s="101" t="s">
        <v>35</v>
      </c>
      <c r="G108" s="102" t="s">
        <v>36</v>
      </c>
      <c r="H108" s="103">
        <v>0</v>
      </c>
      <c r="I108" s="102" t="s">
        <v>126</v>
      </c>
      <c r="J108" s="102" t="s">
        <v>17</v>
      </c>
    </row>
    <row r="109" ht="22.5" customHeight="1" spans="1:10">
      <c r="A109" s="104" t="s">
        <v>127</v>
      </c>
      <c r="B109" s="99" t="s">
        <v>128</v>
      </c>
      <c r="C109" s="98" t="s">
        <v>129</v>
      </c>
      <c r="D109" s="105">
        <v>3</v>
      </c>
      <c r="E109" s="106">
        <f>SUM(H109:H111)/D109</f>
        <v>0</v>
      </c>
      <c r="F109" s="98" t="s">
        <v>14</v>
      </c>
      <c r="G109" s="99" t="s">
        <v>15</v>
      </c>
      <c r="H109" s="100">
        <v>0</v>
      </c>
      <c r="I109" s="99" t="s">
        <v>72</v>
      </c>
      <c r="J109" s="99" t="s">
        <v>17</v>
      </c>
    </row>
    <row r="110" ht="22.5" customHeight="1" spans="1:10">
      <c r="A110" s="104"/>
      <c r="B110" s="99"/>
      <c r="C110" s="98"/>
      <c r="D110" s="105"/>
      <c r="E110" s="106"/>
      <c r="F110" s="101" t="s">
        <v>18</v>
      </c>
      <c r="G110" s="102" t="s">
        <v>19</v>
      </c>
      <c r="H110" s="103">
        <v>0</v>
      </c>
      <c r="I110" s="102"/>
      <c r="J110" s="102" t="s">
        <v>17</v>
      </c>
    </row>
    <row r="111" ht="22.5" customHeight="1" spans="1:10">
      <c r="A111" s="104"/>
      <c r="B111" s="99"/>
      <c r="C111" s="98"/>
      <c r="D111" s="105"/>
      <c r="E111" s="106"/>
      <c r="F111" s="98" t="s">
        <v>35</v>
      </c>
      <c r="G111" s="99" t="s">
        <v>36</v>
      </c>
      <c r="H111" s="100">
        <v>0</v>
      </c>
      <c r="I111" s="99" t="s">
        <v>40</v>
      </c>
      <c r="J111" s="99" t="s">
        <v>17</v>
      </c>
    </row>
    <row r="112" ht="22.5" customHeight="1" spans="1:10">
      <c r="A112" s="107" t="s">
        <v>130</v>
      </c>
      <c r="B112" s="108" t="s">
        <v>131</v>
      </c>
      <c r="C112" s="109" t="s">
        <v>129</v>
      </c>
      <c r="D112" s="110">
        <v>7</v>
      </c>
      <c r="E112" s="111">
        <f>SUM(H112:H118)/D112</f>
        <v>0</v>
      </c>
      <c r="F112" s="101" t="s">
        <v>14</v>
      </c>
      <c r="G112" s="102" t="s">
        <v>15</v>
      </c>
      <c r="H112" s="103">
        <v>0</v>
      </c>
      <c r="I112" s="102" t="s">
        <v>72</v>
      </c>
      <c r="J112" s="102" t="s">
        <v>17</v>
      </c>
    </row>
    <row r="113" ht="22.5" customHeight="1" spans="1:10">
      <c r="A113" s="107"/>
      <c r="B113" s="108"/>
      <c r="C113" s="109"/>
      <c r="D113" s="110"/>
      <c r="E113" s="111"/>
      <c r="F113" s="98" t="s">
        <v>18</v>
      </c>
      <c r="G113" s="99" t="s">
        <v>19</v>
      </c>
      <c r="H113" s="100">
        <v>0</v>
      </c>
      <c r="I113" s="99"/>
      <c r="J113" s="99" t="s">
        <v>17</v>
      </c>
    </row>
    <row r="114" ht="22.5" customHeight="1" spans="1:10">
      <c r="A114" s="107"/>
      <c r="B114" s="108"/>
      <c r="C114" s="109"/>
      <c r="D114" s="110"/>
      <c r="E114" s="111"/>
      <c r="F114" s="101" t="s">
        <v>43</v>
      </c>
      <c r="G114" s="102" t="s">
        <v>44</v>
      </c>
      <c r="H114" s="103">
        <v>0</v>
      </c>
      <c r="I114" s="102"/>
      <c r="J114" s="102" t="s">
        <v>17</v>
      </c>
    </row>
    <row r="115" ht="22.5" customHeight="1" spans="1:10">
      <c r="A115" s="107"/>
      <c r="B115" s="108"/>
      <c r="C115" s="109"/>
      <c r="D115" s="110"/>
      <c r="E115" s="111"/>
      <c r="F115" s="98" t="s">
        <v>73</v>
      </c>
      <c r="G115" s="99" t="s">
        <v>74</v>
      </c>
      <c r="H115" s="100">
        <v>0</v>
      </c>
      <c r="I115" s="99"/>
      <c r="J115" s="99" t="s">
        <v>17</v>
      </c>
    </row>
    <row r="116" ht="22.5" customHeight="1" spans="1:10">
      <c r="A116" s="107"/>
      <c r="B116" s="108"/>
      <c r="C116" s="109"/>
      <c r="D116" s="110"/>
      <c r="E116" s="111"/>
      <c r="F116" s="101" t="s">
        <v>22</v>
      </c>
      <c r="G116" s="102" t="s">
        <v>23</v>
      </c>
      <c r="H116" s="103">
        <v>0</v>
      </c>
      <c r="I116" s="102"/>
      <c r="J116" s="102" t="s">
        <v>17</v>
      </c>
    </row>
    <row r="117" ht="22.5" customHeight="1" spans="1:10">
      <c r="A117" s="107"/>
      <c r="B117" s="108"/>
      <c r="C117" s="109"/>
      <c r="D117" s="110"/>
      <c r="E117" s="111"/>
      <c r="F117" s="98" t="s">
        <v>24</v>
      </c>
      <c r="G117" s="99" t="s">
        <v>132</v>
      </c>
      <c r="H117" s="100">
        <v>0</v>
      </c>
      <c r="I117" s="99"/>
      <c r="J117" s="99" t="s">
        <v>17</v>
      </c>
    </row>
    <row r="118" ht="22.5" customHeight="1" spans="1:10">
      <c r="A118" s="107"/>
      <c r="B118" s="108"/>
      <c r="C118" s="109"/>
      <c r="D118" s="110"/>
      <c r="E118" s="111"/>
      <c r="F118" s="101" t="s">
        <v>24</v>
      </c>
      <c r="G118" s="102" t="s">
        <v>133</v>
      </c>
      <c r="H118" s="103">
        <v>0</v>
      </c>
      <c r="I118" s="102"/>
      <c r="J118" s="102" t="s">
        <v>17</v>
      </c>
    </row>
    <row r="119" ht="22.5" customHeight="1" spans="1:10">
      <c r="A119" s="104" t="s">
        <v>134</v>
      </c>
      <c r="B119" s="99" t="s">
        <v>135</v>
      </c>
      <c r="C119" s="98" t="s">
        <v>136</v>
      </c>
      <c r="D119" s="105">
        <v>4</v>
      </c>
      <c r="E119" s="106">
        <f>SUM(H119:H122)/D119</f>
        <v>0</v>
      </c>
      <c r="F119" s="98" t="s">
        <v>14</v>
      </c>
      <c r="G119" s="99" t="s">
        <v>15</v>
      </c>
      <c r="H119" s="100">
        <v>0</v>
      </c>
      <c r="I119" s="99" t="s">
        <v>137</v>
      </c>
      <c r="J119" s="99" t="s">
        <v>17</v>
      </c>
    </row>
    <row r="120" ht="22.5" customHeight="1" spans="1:10">
      <c r="A120" s="104"/>
      <c r="B120" s="99"/>
      <c r="C120" s="98"/>
      <c r="D120" s="105"/>
      <c r="E120" s="106"/>
      <c r="F120" s="101" t="s">
        <v>18</v>
      </c>
      <c r="G120" s="102" t="s">
        <v>19</v>
      </c>
      <c r="H120" s="103">
        <v>0</v>
      </c>
      <c r="I120" s="102"/>
      <c r="J120" s="102" t="s">
        <v>17</v>
      </c>
    </row>
    <row r="121" ht="22.5" customHeight="1" spans="1:10">
      <c r="A121" s="104"/>
      <c r="B121" s="99"/>
      <c r="C121" s="98"/>
      <c r="D121" s="105"/>
      <c r="E121" s="106"/>
      <c r="F121" s="98" t="s">
        <v>35</v>
      </c>
      <c r="G121" s="99" t="s">
        <v>36</v>
      </c>
      <c r="H121" s="100">
        <v>0</v>
      </c>
      <c r="I121" s="99" t="s">
        <v>40</v>
      </c>
      <c r="J121" s="99" t="s">
        <v>17</v>
      </c>
    </row>
    <row r="122" ht="22.5" customHeight="1" spans="1:10">
      <c r="A122" s="104"/>
      <c r="B122" s="99"/>
      <c r="C122" s="98"/>
      <c r="D122" s="105"/>
      <c r="E122" s="106"/>
      <c r="F122" s="101" t="s">
        <v>75</v>
      </c>
      <c r="G122" s="102" t="s">
        <v>138</v>
      </c>
      <c r="H122" s="103">
        <v>0</v>
      </c>
      <c r="I122" s="102" t="s">
        <v>139</v>
      </c>
      <c r="J122" s="102" t="s">
        <v>17</v>
      </c>
    </row>
    <row r="123" ht="22.5" customHeight="1" spans="1:10">
      <c r="A123" s="107" t="s">
        <v>140</v>
      </c>
      <c r="B123" s="108" t="s">
        <v>141</v>
      </c>
      <c r="C123" s="109" t="s">
        <v>136</v>
      </c>
      <c r="D123" s="110">
        <v>4</v>
      </c>
      <c r="E123" s="111">
        <f>SUM(H123:H126)/D123</f>
        <v>0</v>
      </c>
      <c r="F123" s="98" t="s">
        <v>14</v>
      </c>
      <c r="G123" s="99" t="s">
        <v>15</v>
      </c>
      <c r="H123" s="100">
        <v>0</v>
      </c>
      <c r="I123" s="99" t="s">
        <v>72</v>
      </c>
      <c r="J123" s="99" t="s">
        <v>17</v>
      </c>
    </row>
    <row r="124" ht="22.5" customHeight="1" spans="1:10">
      <c r="A124" s="107"/>
      <c r="B124" s="108"/>
      <c r="C124" s="109"/>
      <c r="D124" s="110"/>
      <c r="E124" s="111"/>
      <c r="F124" s="101" t="s">
        <v>18</v>
      </c>
      <c r="G124" s="102" t="s">
        <v>19</v>
      </c>
      <c r="H124" s="103">
        <v>0</v>
      </c>
      <c r="I124" s="102"/>
      <c r="J124" s="102" t="s">
        <v>17</v>
      </c>
    </row>
    <row r="125" ht="22.5" customHeight="1" spans="1:10">
      <c r="A125" s="107"/>
      <c r="B125" s="108"/>
      <c r="C125" s="109"/>
      <c r="D125" s="110"/>
      <c r="E125" s="111"/>
      <c r="F125" s="98" t="s">
        <v>35</v>
      </c>
      <c r="G125" s="99" t="s">
        <v>36</v>
      </c>
      <c r="H125" s="100">
        <v>0</v>
      </c>
      <c r="I125" s="99" t="s">
        <v>142</v>
      </c>
      <c r="J125" s="99" t="s">
        <v>17</v>
      </c>
    </row>
    <row r="126" ht="22.5" customHeight="1" spans="1:10">
      <c r="A126" s="107"/>
      <c r="B126" s="108"/>
      <c r="C126" s="109"/>
      <c r="D126" s="110"/>
      <c r="E126" s="111"/>
      <c r="F126" s="101" t="s">
        <v>75</v>
      </c>
      <c r="G126" s="102" t="s">
        <v>143</v>
      </c>
      <c r="H126" s="103">
        <v>0</v>
      </c>
      <c r="I126" s="102" t="s">
        <v>139</v>
      </c>
      <c r="J126" s="102" t="s">
        <v>17</v>
      </c>
    </row>
    <row r="127" ht="22.5" customHeight="1" spans="1:10">
      <c r="A127" s="104" t="s">
        <v>144</v>
      </c>
      <c r="B127" s="99" t="s">
        <v>145</v>
      </c>
      <c r="C127" s="98" t="s">
        <v>136</v>
      </c>
      <c r="D127" s="105">
        <v>9</v>
      </c>
      <c r="E127" s="106">
        <f>SUM(H127:H135)/D127</f>
        <v>0</v>
      </c>
      <c r="F127" s="98" t="s">
        <v>14</v>
      </c>
      <c r="G127" s="99" t="s">
        <v>15</v>
      </c>
      <c r="H127" s="100">
        <v>0</v>
      </c>
      <c r="I127" s="99" t="s">
        <v>72</v>
      </c>
      <c r="J127" s="99" t="s">
        <v>17</v>
      </c>
    </row>
    <row r="128" ht="22.5" customHeight="1" spans="1:10">
      <c r="A128" s="104"/>
      <c r="B128" s="99"/>
      <c r="C128" s="98"/>
      <c r="D128" s="105"/>
      <c r="E128" s="106"/>
      <c r="F128" s="101" t="s">
        <v>18</v>
      </c>
      <c r="G128" s="102" t="s">
        <v>19</v>
      </c>
      <c r="H128" s="103">
        <v>0</v>
      </c>
      <c r="I128" s="102"/>
      <c r="J128" s="102" t="s">
        <v>17</v>
      </c>
    </row>
    <row r="129" ht="22.5" customHeight="1" spans="1:10">
      <c r="A129" s="104"/>
      <c r="B129" s="99"/>
      <c r="C129" s="98"/>
      <c r="D129" s="105"/>
      <c r="E129" s="106"/>
      <c r="F129" s="98" t="s">
        <v>73</v>
      </c>
      <c r="G129" s="99" t="s">
        <v>74</v>
      </c>
      <c r="H129" s="100">
        <v>0</v>
      </c>
      <c r="I129" s="99"/>
      <c r="J129" s="99" t="s">
        <v>17</v>
      </c>
    </row>
    <row r="130" ht="22.5" customHeight="1" spans="1:10">
      <c r="A130" s="104"/>
      <c r="B130" s="99"/>
      <c r="C130" s="98"/>
      <c r="D130" s="105"/>
      <c r="E130" s="106"/>
      <c r="F130" s="101" t="s">
        <v>75</v>
      </c>
      <c r="G130" s="102" t="s">
        <v>146</v>
      </c>
      <c r="H130" s="103">
        <v>0</v>
      </c>
      <c r="I130" s="102" t="s">
        <v>139</v>
      </c>
      <c r="J130" s="102" t="s">
        <v>17</v>
      </c>
    </row>
    <row r="131" ht="22.5" customHeight="1" spans="1:10">
      <c r="A131" s="104"/>
      <c r="B131" s="99"/>
      <c r="C131" s="98"/>
      <c r="D131" s="105"/>
      <c r="E131" s="106"/>
      <c r="F131" s="98" t="s">
        <v>43</v>
      </c>
      <c r="G131" s="99" t="s">
        <v>44</v>
      </c>
      <c r="H131" s="100">
        <v>0</v>
      </c>
      <c r="I131" s="99"/>
      <c r="J131" s="99" t="s">
        <v>17</v>
      </c>
    </row>
    <row r="132" ht="22.5" customHeight="1" spans="1:10">
      <c r="A132" s="104"/>
      <c r="B132" s="99"/>
      <c r="C132" s="98"/>
      <c r="D132" s="105"/>
      <c r="E132" s="106"/>
      <c r="F132" s="101" t="s">
        <v>22</v>
      </c>
      <c r="G132" s="102" t="s">
        <v>23</v>
      </c>
      <c r="H132" s="103">
        <v>0</v>
      </c>
      <c r="I132" s="102"/>
      <c r="J132" s="102" t="s">
        <v>17</v>
      </c>
    </row>
    <row r="133" ht="22.5" customHeight="1" spans="1:10">
      <c r="A133" s="104"/>
      <c r="B133" s="99"/>
      <c r="C133" s="98"/>
      <c r="D133" s="105"/>
      <c r="E133" s="106"/>
      <c r="F133" s="98" t="s">
        <v>24</v>
      </c>
      <c r="G133" s="99" t="s">
        <v>147</v>
      </c>
      <c r="H133" s="100">
        <v>0</v>
      </c>
      <c r="I133" s="99"/>
      <c r="J133" s="99" t="s">
        <v>17</v>
      </c>
    </row>
    <row r="134" ht="22.5" customHeight="1" spans="1:10">
      <c r="A134" s="104"/>
      <c r="B134" s="99"/>
      <c r="C134" s="98"/>
      <c r="D134" s="105"/>
      <c r="E134" s="106"/>
      <c r="F134" s="101" t="s">
        <v>24</v>
      </c>
      <c r="G134" s="102" t="s">
        <v>148</v>
      </c>
      <c r="H134" s="103">
        <v>0</v>
      </c>
      <c r="I134" s="102"/>
      <c r="J134" s="102" t="s">
        <v>17</v>
      </c>
    </row>
    <row r="135" ht="22.5" customHeight="1" spans="1:10">
      <c r="A135" s="104"/>
      <c r="B135" s="99"/>
      <c r="C135" s="98"/>
      <c r="D135" s="105"/>
      <c r="E135" s="106"/>
      <c r="F135" s="98" t="s">
        <v>24</v>
      </c>
      <c r="G135" s="99" t="s">
        <v>149</v>
      </c>
      <c r="H135" s="100">
        <v>0</v>
      </c>
      <c r="I135" s="99"/>
      <c r="J135" s="99" t="s">
        <v>17</v>
      </c>
    </row>
    <row r="136" ht="22.5" customHeight="1" spans="1:10">
      <c r="A136" s="107" t="s">
        <v>150</v>
      </c>
      <c r="B136" s="108" t="s">
        <v>151</v>
      </c>
      <c r="C136" s="109" t="s">
        <v>136</v>
      </c>
      <c r="D136" s="110">
        <v>3</v>
      </c>
      <c r="E136" s="111">
        <f>SUM(H136:H138)/D136</f>
        <v>0</v>
      </c>
      <c r="F136" s="101" t="s">
        <v>14</v>
      </c>
      <c r="G136" s="102" t="s">
        <v>15</v>
      </c>
      <c r="H136" s="103">
        <v>0</v>
      </c>
      <c r="I136" s="102" t="s">
        <v>152</v>
      </c>
      <c r="J136" s="102" t="s">
        <v>17</v>
      </c>
    </row>
    <row r="137" ht="22.5" customHeight="1" spans="1:10">
      <c r="A137" s="107"/>
      <c r="B137" s="108"/>
      <c r="C137" s="109"/>
      <c r="D137" s="110"/>
      <c r="E137" s="111"/>
      <c r="F137" s="98" t="s">
        <v>18</v>
      </c>
      <c r="G137" s="99" t="s">
        <v>19</v>
      </c>
      <c r="H137" s="100">
        <v>0</v>
      </c>
      <c r="I137" s="99"/>
      <c r="J137" s="99" t="s">
        <v>17</v>
      </c>
    </row>
    <row r="138" ht="22.5" customHeight="1" spans="1:10">
      <c r="A138" s="107"/>
      <c r="B138" s="108"/>
      <c r="C138" s="109"/>
      <c r="D138" s="110"/>
      <c r="E138" s="111"/>
      <c r="F138" s="101" t="s">
        <v>35</v>
      </c>
      <c r="G138" s="102" t="s">
        <v>36</v>
      </c>
      <c r="H138" s="103">
        <v>0</v>
      </c>
      <c r="I138" s="102" t="s">
        <v>37</v>
      </c>
      <c r="J138" s="102" t="s">
        <v>17</v>
      </c>
    </row>
    <row r="139" ht="22.5" customHeight="1" spans="1:10">
      <c r="A139" s="104" t="s">
        <v>153</v>
      </c>
      <c r="B139" s="99" t="s">
        <v>154</v>
      </c>
      <c r="C139" s="98" t="s">
        <v>136</v>
      </c>
      <c r="D139" s="105">
        <v>3</v>
      </c>
      <c r="E139" s="106">
        <f>SUM(H139:H141)/D139</f>
        <v>0</v>
      </c>
      <c r="F139" s="98" t="s">
        <v>14</v>
      </c>
      <c r="G139" s="99" t="s">
        <v>15</v>
      </c>
      <c r="H139" s="100">
        <v>0</v>
      </c>
      <c r="I139" s="99" t="s">
        <v>72</v>
      </c>
      <c r="J139" s="99" t="s">
        <v>17</v>
      </c>
    </row>
    <row r="140" ht="22.5" customHeight="1" spans="1:10">
      <c r="A140" s="104"/>
      <c r="B140" s="99"/>
      <c r="C140" s="98"/>
      <c r="D140" s="105"/>
      <c r="E140" s="106"/>
      <c r="F140" s="101" t="s">
        <v>18</v>
      </c>
      <c r="G140" s="102" t="s">
        <v>19</v>
      </c>
      <c r="H140" s="103">
        <v>0</v>
      </c>
      <c r="I140" s="102"/>
      <c r="J140" s="102" t="s">
        <v>17</v>
      </c>
    </row>
    <row r="141" ht="22.5" customHeight="1" spans="1:10">
      <c r="A141" s="104"/>
      <c r="B141" s="99"/>
      <c r="C141" s="98"/>
      <c r="D141" s="105"/>
      <c r="E141" s="106"/>
      <c r="F141" s="98" t="s">
        <v>35</v>
      </c>
      <c r="G141" s="99" t="s">
        <v>36</v>
      </c>
      <c r="H141" s="100">
        <v>0</v>
      </c>
      <c r="I141" s="99" t="s">
        <v>40</v>
      </c>
      <c r="J141" s="99" t="s">
        <v>17</v>
      </c>
    </row>
    <row r="142" ht="22.5" customHeight="1" spans="1:10">
      <c r="A142" s="107" t="s">
        <v>155</v>
      </c>
      <c r="B142" s="108" t="s">
        <v>156</v>
      </c>
      <c r="C142" s="109" t="s">
        <v>136</v>
      </c>
      <c r="D142" s="110">
        <v>8</v>
      </c>
      <c r="E142" s="111">
        <f>SUM(H142:H149)/D142</f>
        <v>0</v>
      </c>
      <c r="F142" s="101" t="s">
        <v>14</v>
      </c>
      <c r="G142" s="102" t="s">
        <v>15</v>
      </c>
      <c r="H142" s="103">
        <v>0</v>
      </c>
      <c r="I142" s="102" t="s">
        <v>72</v>
      </c>
      <c r="J142" s="102" t="s">
        <v>17</v>
      </c>
    </row>
    <row r="143" ht="22.5" customHeight="1" spans="1:10">
      <c r="A143" s="107"/>
      <c r="B143" s="108"/>
      <c r="C143" s="109"/>
      <c r="D143" s="110"/>
      <c r="E143" s="111"/>
      <c r="F143" s="98" t="s">
        <v>18</v>
      </c>
      <c r="G143" s="99" t="s">
        <v>19</v>
      </c>
      <c r="H143" s="100">
        <v>0</v>
      </c>
      <c r="I143" s="99"/>
      <c r="J143" s="99" t="s">
        <v>17</v>
      </c>
    </row>
    <row r="144" ht="22.5" customHeight="1" spans="1:10">
      <c r="A144" s="107"/>
      <c r="B144" s="108"/>
      <c r="C144" s="109"/>
      <c r="D144" s="110"/>
      <c r="E144" s="111"/>
      <c r="F144" s="101" t="s">
        <v>73</v>
      </c>
      <c r="G144" s="102" t="s">
        <v>74</v>
      </c>
      <c r="H144" s="103">
        <v>0</v>
      </c>
      <c r="I144" s="102"/>
      <c r="J144" s="102" t="s">
        <v>17</v>
      </c>
    </row>
    <row r="145" ht="22.5" customHeight="1" spans="1:10">
      <c r="A145" s="107"/>
      <c r="B145" s="108"/>
      <c r="C145" s="109"/>
      <c r="D145" s="110"/>
      <c r="E145" s="111"/>
      <c r="F145" s="98" t="s">
        <v>43</v>
      </c>
      <c r="G145" s="99" t="s">
        <v>44</v>
      </c>
      <c r="H145" s="100">
        <v>0</v>
      </c>
      <c r="I145" s="99"/>
      <c r="J145" s="99" t="s">
        <v>17</v>
      </c>
    </row>
    <row r="146" ht="22.5" customHeight="1" spans="1:10">
      <c r="A146" s="107"/>
      <c r="B146" s="108"/>
      <c r="C146" s="109"/>
      <c r="D146" s="110"/>
      <c r="E146" s="111"/>
      <c r="F146" s="101" t="s">
        <v>27</v>
      </c>
      <c r="G146" s="102" t="s">
        <v>28</v>
      </c>
      <c r="H146" s="103">
        <v>0</v>
      </c>
      <c r="I146" s="102" t="s">
        <v>157</v>
      </c>
      <c r="J146" s="102" t="s">
        <v>17</v>
      </c>
    </row>
    <row r="147" ht="22.5" customHeight="1" spans="1:10">
      <c r="A147" s="107"/>
      <c r="B147" s="108"/>
      <c r="C147" s="109"/>
      <c r="D147" s="110"/>
      <c r="E147" s="111"/>
      <c r="F147" s="98" t="s">
        <v>22</v>
      </c>
      <c r="G147" s="99" t="s">
        <v>23</v>
      </c>
      <c r="H147" s="100">
        <v>0</v>
      </c>
      <c r="I147" s="99"/>
      <c r="J147" s="99" t="s">
        <v>17</v>
      </c>
    </row>
    <row r="148" ht="22.5" customHeight="1" spans="1:10">
      <c r="A148" s="107"/>
      <c r="B148" s="108"/>
      <c r="C148" s="109"/>
      <c r="D148" s="110"/>
      <c r="E148" s="111"/>
      <c r="F148" s="101" t="s">
        <v>24</v>
      </c>
      <c r="G148" s="102" t="s">
        <v>158</v>
      </c>
      <c r="H148" s="103">
        <v>0</v>
      </c>
      <c r="I148" s="102"/>
      <c r="J148" s="102" t="s">
        <v>17</v>
      </c>
    </row>
    <row r="149" ht="22.5" customHeight="1" spans="1:10">
      <c r="A149" s="107"/>
      <c r="B149" s="108"/>
      <c r="C149" s="109"/>
      <c r="D149" s="110"/>
      <c r="E149" s="111"/>
      <c r="F149" s="98" t="s">
        <v>24</v>
      </c>
      <c r="G149" s="99" t="s">
        <v>159</v>
      </c>
      <c r="H149" s="100">
        <v>0</v>
      </c>
      <c r="I149" s="99"/>
      <c r="J149" s="99" t="s">
        <v>17</v>
      </c>
    </row>
    <row r="150" ht="22.5" customHeight="1" spans="1:10">
      <c r="A150" s="104" t="s">
        <v>160</v>
      </c>
      <c r="B150" s="99" t="s">
        <v>161</v>
      </c>
      <c r="C150" s="98" t="s">
        <v>162</v>
      </c>
      <c r="D150" s="105">
        <v>3</v>
      </c>
      <c r="E150" s="106">
        <f>SUM(H150:H152)/D150</f>
        <v>0</v>
      </c>
      <c r="F150" s="101" t="s">
        <v>14</v>
      </c>
      <c r="G150" s="102" t="s">
        <v>15</v>
      </c>
      <c r="H150" s="103">
        <v>0</v>
      </c>
      <c r="I150" s="102" t="s">
        <v>163</v>
      </c>
      <c r="J150" s="102" t="s">
        <v>17</v>
      </c>
    </row>
    <row r="151" ht="22.5" customHeight="1" spans="1:10">
      <c r="A151" s="104"/>
      <c r="B151" s="99"/>
      <c r="C151" s="98"/>
      <c r="D151" s="105"/>
      <c r="E151" s="106"/>
      <c r="F151" s="98" t="s">
        <v>18</v>
      </c>
      <c r="G151" s="99" t="s">
        <v>19</v>
      </c>
      <c r="H151" s="100">
        <v>0</v>
      </c>
      <c r="I151" s="99"/>
      <c r="J151" s="99" t="s">
        <v>17</v>
      </c>
    </row>
    <row r="152" ht="22.5" customHeight="1" spans="1:10">
      <c r="A152" s="104"/>
      <c r="B152" s="99"/>
      <c r="C152" s="98"/>
      <c r="D152" s="105"/>
      <c r="E152" s="106"/>
      <c r="F152" s="101" t="s">
        <v>35</v>
      </c>
      <c r="G152" s="102" t="s">
        <v>36</v>
      </c>
      <c r="H152" s="103">
        <v>0</v>
      </c>
      <c r="I152" s="102" t="s">
        <v>164</v>
      </c>
      <c r="J152" s="102" t="s">
        <v>17</v>
      </c>
    </row>
    <row r="153" ht="22.5" customHeight="1" spans="1:10">
      <c r="A153" s="107" t="s">
        <v>165</v>
      </c>
      <c r="B153" s="108" t="s">
        <v>166</v>
      </c>
      <c r="C153" s="109" t="s">
        <v>162</v>
      </c>
      <c r="D153" s="110">
        <v>10</v>
      </c>
      <c r="E153" s="111">
        <f>SUM(H153:H162)/D153</f>
        <v>0</v>
      </c>
      <c r="F153" s="98" t="s">
        <v>14</v>
      </c>
      <c r="G153" s="99" t="s">
        <v>15</v>
      </c>
      <c r="H153" s="100">
        <v>0</v>
      </c>
      <c r="I153" s="99" t="s">
        <v>72</v>
      </c>
      <c r="J153" s="99" t="s">
        <v>17</v>
      </c>
    </row>
    <row r="154" ht="22.5" customHeight="1" spans="1:10">
      <c r="A154" s="107"/>
      <c r="B154" s="108"/>
      <c r="C154" s="109"/>
      <c r="D154" s="110"/>
      <c r="E154" s="111"/>
      <c r="F154" s="101" t="s">
        <v>18</v>
      </c>
      <c r="G154" s="102" t="s">
        <v>19</v>
      </c>
      <c r="H154" s="103">
        <v>0</v>
      </c>
      <c r="I154" s="102"/>
      <c r="J154" s="102" t="s">
        <v>17</v>
      </c>
    </row>
    <row r="155" ht="22.5" customHeight="1" spans="1:10">
      <c r="A155" s="107"/>
      <c r="B155" s="108"/>
      <c r="C155" s="109"/>
      <c r="D155" s="110"/>
      <c r="E155" s="111"/>
      <c r="F155" s="98" t="s">
        <v>73</v>
      </c>
      <c r="G155" s="99" t="s">
        <v>74</v>
      </c>
      <c r="H155" s="100">
        <v>0</v>
      </c>
      <c r="I155" s="99"/>
      <c r="J155" s="99" t="s">
        <v>17</v>
      </c>
    </row>
    <row r="156" ht="22.5" customHeight="1" spans="1:10">
      <c r="A156" s="107"/>
      <c r="B156" s="108"/>
      <c r="C156" s="109"/>
      <c r="D156" s="110"/>
      <c r="E156" s="111"/>
      <c r="F156" s="101" t="s">
        <v>43</v>
      </c>
      <c r="G156" s="102" t="s">
        <v>44</v>
      </c>
      <c r="H156" s="103">
        <v>0</v>
      </c>
      <c r="I156" s="102"/>
      <c r="J156" s="102" t="s">
        <v>17</v>
      </c>
    </row>
    <row r="157" ht="22.5" customHeight="1" spans="1:10">
      <c r="A157" s="107"/>
      <c r="B157" s="108"/>
      <c r="C157" s="109"/>
      <c r="D157" s="110"/>
      <c r="E157" s="111"/>
      <c r="F157" s="98" t="s">
        <v>22</v>
      </c>
      <c r="G157" s="99" t="s">
        <v>23</v>
      </c>
      <c r="H157" s="100">
        <v>0</v>
      </c>
      <c r="I157" s="99"/>
      <c r="J157" s="99" t="s">
        <v>17</v>
      </c>
    </row>
    <row r="158" ht="22.5" customHeight="1" spans="1:10">
      <c r="A158" s="107"/>
      <c r="B158" s="108"/>
      <c r="C158" s="109"/>
      <c r="D158" s="110"/>
      <c r="E158" s="111"/>
      <c r="F158" s="101" t="s">
        <v>24</v>
      </c>
      <c r="G158" s="102" t="s">
        <v>167</v>
      </c>
      <c r="H158" s="103">
        <v>0</v>
      </c>
      <c r="I158" s="102"/>
      <c r="J158" s="102" t="s">
        <v>17</v>
      </c>
    </row>
    <row r="159" ht="22.5" customHeight="1" spans="1:10">
      <c r="A159" s="107"/>
      <c r="B159" s="108"/>
      <c r="C159" s="109"/>
      <c r="D159" s="110"/>
      <c r="E159" s="111"/>
      <c r="F159" s="98" t="s">
        <v>24</v>
      </c>
      <c r="G159" s="99" t="s">
        <v>168</v>
      </c>
      <c r="H159" s="100">
        <v>0</v>
      </c>
      <c r="I159" s="99"/>
      <c r="J159" s="99" t="s">
        <v>17</v>
      </c>
    </row>
    <row r="160" ht="22.5" customHeight="1" spans="1:10">
      <c r="A160" s="107"/>
      <c r="B160" s="108"/>
      <c r="C160" s="109"/>
      <c r="D160" s="110"/>
      <c r="E160" s="111"/>
      <c r="F160" s="101" t="s">
        <v>24</v>
      </c>
      <c r="G160" s="102" t="s">
        <v>169</v>
      </c>
      <c r="H160" s="103">
        <v>0</v>
      </c>
      <c r="I160" s="102"/>
      <c r="J160" s="102" t="s">
        <v>17</v>
      </c>
    </row>
    <row r="161" ht="22.5" customHeight="1" spans="1:10">
      <c r="A161" s="107"/>
      <c r="B161" s="108"/>
      <c r="C161" s="109"/>
      <c r="D161" s="110"/>
      <c r="E161" s="111"/>
      <c r="F161" s="98" t="s">
        <v>170</v>
      </c>
      <c r="G161" s="99" t="s">
        <v>171</v>
      </c>
      <c r="H161" s="100">
        <v>0</v>
      </c>
      <c r="I161" s="99" t="s">
        <v>172</v>
      </c>
      <c r="J161" s="99" t="s">
        <v>173</v>
      </c>
    </row>
    <row r="162" ht="22.5" customHeight="1" spans="1:10">
      <c r="A162" s="107"/>
      <c r="B162" s="108"/>
      <c r="C162" s="109"/>
      <c r="D162" s="110"/>
      <c r="E162" s="111"/>
      <c r="F162" s="101" t="s">
        <v>27</v>
      </c>
      <c r="G162" s="102" t="s">
        <v>28</v>
      </c>
      <c r="H162" s="103">
        <v>0</v>
      </c>
      <c r="I162" s="102" t="s">
        <v>174</v>
      </c>
      <c r="J162" s="102" t="s">
        <v>30</v>
      </c>
    </row>
    <row r="163" ht="22.5" customHeight="1" spans="1:10">
      <c r="A163" s="104" t="s">
        <v>175</v>
      </c>
      <c r="B163" s="99" t="s">
        <v>176</v>
      </c>
      <c r="C163" s="98" t="s">
        <v>177</v>
      </c>
      <c r="D163" s="105">
        <v>3</v>
      </c>
      <c r="E163" s="106">
        <f>SUM(H163:H165)/D163</f>
        <v>0</v>
      </c>
      <c r="F163" s="98" t="s">
        <v>14</v>
      </c>
      <c r="G163" s="99" t="s">
        <v>15</v>
      </c>
      <c r="H163" s="100">
        <v>0</v>
      </c>
      <c r="I163" s="99" t="s">
        <v>178</v>
      </c>
      <c r="J163" s="99" t="s">
        <v>17</v>
      </c>
    </row>
    <row r="164" ht="22.5" customHeight="1" spans="1:10">
      <c r="A164" s="104"/>
      <c r="B164" s="99"/>
      <c r="C164" s="98"/>
      <c r="D164" s="105"/>
      <c r="E164" s="106"/>
      <c r="F164" s="101" t="s">
        <v>18</v>
      </c>
      <c r="G164" s="102" t="s">
        <v>19</v>
      </c>
      <c r="H164" s="103">
        <v>0</v>
      </c>
      <c r="I164" s="102"/>
      <c r="J164" s="102" t="s">
        <v>17</v>
      </c>
    </row>
    <row r="165" ht="22.5" customHeight="1" spans="1:10">
      <c r="A165" s="104"/>
      <c r="B165" s="99"/>
      <c r="C165" s="98"/>
      <c r="D165" s="105"/>
      <c r="E165" s="106"/>
      <c r="F165" s="98" t="s">
        <v>35</v>
      </c>
      <c r="G165" s="99" t="s">
        <v>36</v>
      </c>
      <c r="H165" s="100">
        <v>0</v>
      </c>
      <c r="I165" s="99" t="s">
        <v>126</v>
      </c>
      <c r="J165" s="99" t="s">
        <v>17</v>
      </c>
    </row>
    <row r="166" ht="22.5" customHeight="1" spans="1:10">
      <c r="A166" s="107" t="s">
        <v>179</v>
      </c>
      <c r="B166" s="108" t="s">
        <v>180</v>
      </c>
      <c r="C166" s="109" t="s">
        <v>177</v>
      </c>
      <c r="D166" s="110">
        <v>3</v>
      </c>
      <c r="E166" s="111">
        <f>SUM(H166:H168)/D166</f>
        <v>0</v>
      </c>
      <c r="F166" s="101" t="s">
        <v>14</v>
      </c>
      <c r="G166" s="102" t="s">
        <v>15</v>
      </c>
      <c r="H166" s="103">
        <v>0</v>
      </c>
      <c r="I166" s="102" t="s">
        <v>178</v>
      </c>
      <c r="J166" s="102" t="s">
        <v>17</v>
      </c>
    </row>
    <row r="167" ht="22.5" customHeight="1" spans="1:10">
      <c r="A167" s="107"/>
      <c r="B167" s="108"/>
      <c r="C167" s="109"/>
      <c r="D167" s="110"/>
      <c r="E167" s="111"/>
      <c r="F167" s="98" t="s">
        <v>18</v>
      </c>
      <c r="G167" s="99" t="s">
        <v>19</v>
      </c>
      <c r="H167" s="100">
        <v>0</v>
      </c>
      <c r="I167" s="99"/>
      <c r="J167" s="99" t="s">
        <v>17</v>
      </c>
    </row>
    <row r="168" ht="22.5" customHeight="1" spans="1:10">
      <c r="A168" s="107"/>
      <c r="B168" s="108"/>
      <c r="C168" s="109"/>
      <c r="D168" s="110"/>
      <c r="E168" s="111"/>
      <c r="F168" s="101" t="s">
        <v>35</v>
      </c>
      <c r="G168" s="102" t="s">
        <v>36</v>
      </c>
      <c r="H168" s="103">
        <v>0</v>
      </c>
      <c r="I168" s="102" t="s">
        <v>181</v>
      </c>
      <c r="J168" s="102" t="s">
        <v>17</v>
      </c>
    </row>
    <row r="169" ht="22.5" customHeight="1" spans="1:10">
      <c r="A169" s="104" t="s">
        <v>182</v>
      </c>
      <c r="B169" s="99" t="s">
        <v>183</v>
      </c>
      <c r="C169" s="98" t="s">
        <v>177</v>
      </c>
      <c r="D169" s="105">
        <v>9</v>
      </c>
      <c r="E169" s="106">
        <f>SUM(H169:H177)/D169</f>
        <v>0</v>
      </c>
      <c r="F169" s="98" t="s">
        <v>14</v>
      </c>
      <c r="G169" s="99" t="s">
        <v>15</v>
      </c>
      <c r="H169" s="100">
        <v>0</v>
      </c>
      <c r="I169" s="99" t="s">
        <v>184</v>
      </c>
      <c r="J169" s="99" t="s">
        <v>17</v>
      </c>
    </row>
    <row r="170" ht="22.5" customHeight="1" spans="1:10">
      <c r="A170" s="104"/>
      <c r="B170" s="99"/>
      <c r="C170" s="98"/>
      <c r="D170" s="105"/>
      <c r="E170" s="106"/>
      <c r="F170" s="101" t="s">
        <v>18</v>
      </c>
      <c r="G170" s="102" t="s">
        <v>19</v>
      </c>
      <c r="H170" s="103">
        <v>0</v>
      </c>
      <c r="I170" s="102"/>
      <c r="J170" s="102" t="s">
        <v>17</v>
      </c>
    </row>
    <row r="171" ht="22.5" customHeight="1" spans="1:10">
      <c r="A171" s="104"/>
      <c r="B171" s="99"/>
      <c r="C171" s="98"/>
      <c r="D171" s="105"/>
      <c r="E171" s="106"/>
      <c r="F171" s="98" t="s">
        <v>73</v>
      </c>
      <c r="G171" s="99" t="s">
        <v>74</v>
      </c>
      <c r="H171" s="100">
        <v>0</v>
      </c>
      <c r="I171" s="99"/>
      <c r="J171" s="99" t="s">
        <v>17</v>
      </c>
    </row>
    <row r="172" ht="39" customHeight="1" spans="1:10">
      <c r="A172" s="104"/>
      <c r="B172" s="99"/>
      <c r="C172" s="98"/>
      <c r="D172" s="105"/>
      <c r="E172" s="106"/>
      <c r="F172" s="101" t="s">
        <v>75</v>
      </c>
      <c r="G172" s="102" t="s">
        <v>185</v>
      </c>
      <c r="H172" s="103">
        <v>0</v>
      </c>
      <c r="I172" s="102" t="s">
        <v>186</v>
      </c>
      <c r="J172" s="102" t="s">
        <v>17</v>
      </c>
    </row>
    <row r="173" ht="22.5" customHeight="1" spans="1:10">
      <c r="A173" s="104"/>
      <c r="B173" s="99"/>
      <c r="C173" s="98"/>
      <c r="D173" s="105"/>
      <c r="E173" s="106"/>
      <c r="F173" s="98" t="s">
        <v>43</v>
      </c>
      <c r="G173" s="99" t="s">
        <v>44</v>
      </c>
      <c r="H173" s="100">
        <v>0</v>
      </c>
      <c r="I173" s="99"/>
      <c r="J173" s="99" t="s">
        <v>17</v>
      </c>
    </row>
    <row r="174" ht="22.5" customHeight="1" spans="1:10">
      <c r="A174" s="104"/>
      <c r="B174" s="99"/>
      <c r="C174" s="98"/>
      <c r="D174" s="105"/>
      <c r="E174" s="106"/>
      <c r="F174" s="101" t="s">
        <v>22</v>
      </c>
      <c r="G174" s="102" t="s">
        <v>23</v>
      </c>
      <c r="H174" s="103">
        <v>0</v>
      </c>
      <c r="I174" s="102"/>
      <c r="J174" s="102" t="s">
        <v>17</v>
      </c>
    </row>
    <row r="175" ht="22.5" customHeight="1" spans="1:10">
      <c r="A175" s="104"/>
      <c r="B175" s="99"/>
      <c r="C175" s="98"/>
      <c r="D175" s="105"/>
      <c r="E175" s="106"/>
      <c r="F175" s="98" t="s">
        <v>24</v>
      </c>
      <c r="G175" s="99" t="s">
        <v>187</v>
      </c>
      <c r="H175" s="100">
        <v>0</v>
      </c>
      <c r="I175" s="99"/>
      <c r="J175" s="99" t="s">
        <v>17</v>
      </c>
    </row>
    <row r="176" ht="22.5" customHeight="1" spans="1:10">
      <c r="A176" s="104"/>
      <c r="B176" s="99"/>
      <c r="C176" s="98"/>
      <c r="D176" s="105"/>
      <c r="E176" s="106"/>
      <c r="F176" s="101" t="s">
        <v>24</v>
      </c>
      <c r="G176" s="102" t="s">
        <v>188</v>
      </c>
      <c r="H176" s="103">
        <v>0</v>
      </c>
      <c r="I176" s="102"/>
      <c r="J176" s="102" t="s">
        <v>17</v>
      </c>
    </row>
    <row r="177" ht="22.5" customHeight="1" spans="1:10">
      <c r="A177" s="104"/>
      <c r="B177" s="99"/>
      <c r="C177" s="98"/>
      <c r="D177" s="105"/>
      <c r="E177" s="106"/>
      <c r="F177" s="98" t="s">
        <v>24</v>
      </c>
      <c r="G177" s="99" t="s">
        <v>189</v>
      </c>
      <c r="H177" s="100">
        <v>0</v>
      </c>
      <c r="I177" s="99"/>
      <c r="J177" s="99" t="s">
        <v>17</v>
      </c>
    </row>
    <row r="178" ht="39" customHeight="1" spans="1:10">
      <c r="A178" s="107" t="s">
        <v>190</v>
      </c>
      <c r="B178" s="108" t="s">
        <v>191</v>
      </c>
      <c r="C178" s="109" t="s">
        <v>129</v>
      </c>
      <c r="D178" s="110">
        <v>9</v>
      </c>
      <c r="E178" s="111">
        <f>SUM(H178:H185)/D178</f>
        <v>0</v>
      </c>
      <c r="F178" s="101" t="s">
        <v>14</v>
      </c>
      <c r="G178" s="102" t="s">
        <v>15</v>
      </c>
      <c r="H178" s="103">
        <v>0</v>
      </c>
      <c r="I178" s="102" t="s">
        <v>192</v>
      </c>
      <c r="J178" s="102" t="s">
        <v>17</v>
      </c>
    </row>
    <row r="179" ht="22.5" customHeight="1" spans="1:10">
      <c r="A179" s="107"/>
      <c r="B179" s="108"/>
      <c r="C179" s="109"/>
      <c r="D179" s="110"/>
      <c r="E179" s="111"/>
      <c r="F179" s="98" t="s">
        <v>18</v>
      </c>
      <c r="G179" s="99" t="s">
        <v>19</v>
      </c>
      <c r="H179" s="100">
        <v>0</v>
      </c>
      <c r="I179" s="99"/>
      <c r="J179" s="99" t="s">
        <v>17</v>
      </c>
    </row>
    <row r="180" ht="22.5" customHeight="1" spans="1:10">
      <c r="A180" s="107"/>
      <c r="B180" s="108"/>
      <c r="C180" s="109"/>
      <c r="D180" s="110"/>
      <c r="E180" s="111"/>
      <c r="F180" s="101" t="s">
        <v>73</v>
      </c>
      <c r="G180" s="102" t="s">
        <v>74</v>
      </c>
      <c r="H180" s="103">
        <v>0</v>
      </c>
      <c r="I180" s="102"/>
      <c r="J180" s="102" t="s">
        <v>17</v>
      </c>
    </row>
    <row r="181" ht="22.5" customHeight="1" spans="1:10">
      <c r="A181" s="107"/>
      <c r="B181" s="108"/>
      <c r="C181" s="109"/>
      <c r="D181" s="110"/>
      <c r="E181" s="111"/>
      <c r="F181" s="98" t="s">
        <v>43</v>
      </c>
      <c r="G181" s="99" t="s">
        <v>44</v>
      </c>
      <c r="H181" s="100">
        <v>0</v>
      </c>
      <c r="I181" s="99"/>
      <c r="J181" s="99" t="s">
        <v>17</v>
      </c>
    </row>
    <row r="182" ht="22.5" customHeight="1" spans="1:10">
      <c r="A182" s="107"/>
      <c r="B182" s="108"/>
      <c r="C182" s="109"/>
      <c r="D182" s="110"/>
      <c r="E182" s="111"/>
      <c r="F182" s="101" t="s">
        <v>27</v>
      </c>
      <c r="G182" s="102" t="s">
        <v>28</v>
      </c>
      <c r="H182" s="103">
        <v>0</v>
      </c>
      <c r="I182" s="102" t="s">
        <v>193</v>
      </c>
      <c r="J182" s="102" t="s">
        <v>17</v>
      </c>
    </row>
    <row r="183" ht="22.5" customHeight="1" spans="1:10">
      <c r="A183" s="107"/>
      <c r="B183" s="108"/>
      <c r="C183" s="109"/>
      <c r="D183" s="110"/>
      <c r="E183" s="111"/>
      <c r="F183" s="98" t="s">
        <v>22</v>
      </c>
      <c r="G183" s="99" t="s">
        <v>23</v>
      </c>
      <c r="H183" s="100">
        <v>0</v>
      </c>
      <c r="I183" s="99"/>
      <c r="J183" s="99" t="s">
        <v>17</v>
      </c>
    </row>
    <row r="184" ht="22.5" customHeight="1" spans="1:10">
      <c r="A184" s="107"/>
      <c r="B184" s="108"/>
      <c r="C184" s="109"/>
      <c r="D184" s="110"/>
      <c r="E184" s="111"/>
      <c r="F184" s="101" t="s">
        <v>24</v>
      </c>
      <c r="G184" s="102" t="s">
        <v>194</v>
      </c>
      <c r="H184" s="103">
        <v>0</v>
      </c>
      <c r="I184" s="102"/>
      <c r="J184" s="102" t="s">
        <v>17</v>
      </c>
    </row>
    <row r="185" ht="22.5" customHeight="1" spans="1:10">
      <c r="A185" s="107"/>
      <c r="B185" s="108"/>
      <c r="C185" s="109"/>
      <c r="D185" s="110"/>
      <c r="E185" s="111"/>
      <c r="F185" s="98" t="s">
        <v>24</v>
      </c>
      <c r="G185" s="99" t="s">
        <v>195</v>
      </c>
      <c r="H185" s="100">
        <v>0</v>
      </c>
      <c r="I185" s="99"/>
      <c r="J185" s="99" t="s">
        <v>17</v>
      </c>
    </row>
    <row r="186" ht="22.5" customHeight="1" spans="1:10">
      <c r="A186" s="107"/>
      <c r="B186" s="108"/>
      <c r="C186" s="109"/>
      <c r="D186" s="110"/>
      <c r="E186" s="111"/>
      <c r="F186" s="101" t="s">
        <v>170</v>
      </c>
      <c r="G186" s="102" t="s">
        <v>171</v>
      </c>
      <c r="H186" s="103">
        <v>0</v>
      </c>
      <c r="I186" s="102" t="s">
        <v>172</v>
      </c>
      <c r="J186" s="102" t="s">
        <v>173</v>
      </c>
    </row>
    <row r="187" ht="22.5" customHeight="1" spans="1:10">
      <c r="A187" s="104" t="s">
        <v>196</v>
      </c>
      <c r="B187" s="99" t="s">
        <v>197</v>
      </c>
      <c r="C187" s="98" t="s">
        <v>198</v>
      </c>
      <c r="D187" s="105">
        <v>3</v>
      </c>
      <c r="E187" s="106">
        <f>SUM(H187:H189)/D187</f>
        <v>0</v>
      </c>
      <c r="F187" s="98" t="s">
        <v>14</v>
      </c>
      <c r="G187" s="99" t="s">
        <v>15</v>
      </c>
      <c r="H187" s="100">
        <v>0</v>
      </c>
      <c r="I187" s="99" t="s">
        <v>72</v>
      </c>
      <c r="J187" s="99" t="s">
        <v>17</v>
      </c>
    </row>
    <row r="188" ht="22.5" customHeight="1" spans="1:10">
      <c r="A188" s="104"/>
      <c r="B188" s="99"/>
      <c r="C188" s="98"/>
      <c r="D188" s="105"/>
      <c r="E188" s="106"/>
      <c r="F188" s="101" t="s">
        <v>18</v>
      </c>
      <c r="G188" s="102" t="s">
        <v>19</v>
      </c>
      <c r="H188" s="103">
        <v>0</v>
      </c>
      <c r="I188" s="102"/>
      <c r="J188" s="102" t="s">
        <v>17</v>
      </c>
    </row>
    <row r="189" ht="22.5" customHeight="1" spans="1:10">
      <c r="A189" s="104"/>
      <c r="B189" s="99"/>
      <c r="C189" s="98"/>
      <c r="D189" s="105"/>
      <c r="E189" s="106"/>
      <c r="F189" s="98" t="s">
        <v>35</v>
      </c>
      <c r="G189" s="99" t="s">
        <v>36</v>
      </c>
      <c r="H189" s="100">
        <v>0</v>
      </c>
      <c r="I189" s="99" t="s">
        <v>115</v>
      </c>
      <c r="J189" s="99" t="s">
        <v>17</v>
      </c>
    </row>
    <row r="190" ht="22.5" customHeight="1" spans="1:10">
      <c r="A190" s="107" t="s">
        <v>199</v>
      </c>
      <c r="B190" s="108" t="s">
        <v>200</v>
      </c>
      <c r="C190" s="109" t="s">
        <v>198</v>
      </c>
      <c r="D190" s="110">
        <v>3</v>
      </c>
      <c r="E190" s="111">
        <f>SUM(H190:H192)/D190</f>
        <v>0</v>
      </c>
      <c r="F190" s="101" t="s">
        <v>14</v>
      </c>
      <c r="G190" s="102" t="s">
        <v>15</v>
      </c>
      <c r="H190" s="103">
        <v>0</v>
      </c>
      <c r="I190" s="102" t="s">
        <v>72</v>
      </c>
      <c r="J190" s="102" t="s">
        <v>17</v>
      </c>
    </row>
    <row r="191" ht="22.5" customHeight="1" spans="1:10">
      <c r="A191" s="107"/>
      <c r="B191" s="108"/>
      <c r="C191" s="109"/>
      <c r="D191" s="110"/>
      <c r="E191" s="111"/>
      <c r="F191" s="98" t="s">
        <v>18</v>
      </c>
      <c r="G191" s="99" t="s">
        <v>19</v>
      </c>
      <c r="H191" s="100">
        <v>0</v>
      </c>
      <c r="I191" s="99"/>
      <c r="J191" s="99" t="s">
        <v>17</v>
      </c>
    </row>
    <row r="192" ht="22.5" customHeight="1" spans="1:10">
      <c r="A192" s="107"/>
      <c r="B192" s="108"/>
      <c r="C192" s="109"/>
      <c r="D192" s="110"/>
      <c r="E192" s="111"/>
      <c r="F192" s="101" t="s">
        <v>35</v>
      </c>
      <c r="G192" s="102" t="s">
        <v>36</v>
      </c>
      <c r="H192" s="103">
        <v>0</v>
      </c>
      <c r="I192" s="102" t="s">
        <v>142</v>
      </c>
      <c r="J192" s="102" t="s">
        <v>17</v>
      </c>
    </row>
    <row r="193" ht="22.5" customHeight="1" spans="1:10">
      <c r="A193" s="104" t="s">
        <v>201</v>
      </c>
      <c r="B193" s="99" t="s">
        <v>202</v>
      </c>
      <c r="C193" s="98" t="s">
        <v>198</v>
      </c>
      <c r="D193" s="105">
        <v>8</v>
      </c>
      <c r="E193" s="106">
        <f>SUM(H193:H200)/D193</f>
        <v>0</v>
      </c>
      <c r="F193" s="98" t="s">
        <v>14</v>
      </c>
      <c r="G193" s="99" t="s">
        <v>15</v>
      </c>
      <c r="H193" s="100">
        <v>0</v>
      </c>
      <c r="I193" s="99" t="s">
        <v>72</v>
      </c>
      <c r="J193" s="99" t="s">
        <v>17</v>
      </c>
    </row>
    <row r="194" ht="22.5" customHeight="1" spans="1:10">
      <c r="A194" s="104"/>
      <c r="B194" s="99"/>
      <c r="C194" s="98"/>
      <c r="D194" s="105"/>
      <c r="E194" s="106"/>
      <c r="F194" s="101" t="s">
        <v>18</v>
      </c>
      <c r="G194" s="102" t="s">
        <v>19</v>
      </c>
      <c r="H194" s="103">
        <v>0</v>
      </c>
      <c r="I194" s="102"/>
      <c r="J194" s="102" t="s">
        <v>17</v>
      </c>
    </row>
    <row r="195" ht="22.5" customHeight="1" spans="1:10">
      <c r="A195" s="104"/>
      <c r="B195" s="99"/>
      <c r="C195" s="98"/>
      <c r="D195" s="105"/>
      <c r="E195" s="106"/>
      <c r="F195" s="98" t="s">
        <v>73</v>
      </c>
      <c r="G195" s="99" t="s">
        <v>74</v>
      </c>
      <c r="H195" s="100">
        <v>0</v>
      </c>
      <c r="I195" s="99"/>
      <c r="J195" s="99" t="s">
        <v>17</v>
      </c>
    </row>
    <row r="196" ht="22.5" customHeight="1" spans="1:10">
      <c r="A196" s="104"/>
      <c r="B196" s="99"/>
      <c r="C196" s="98"/>
      <c r="D196" s="105"/>
      <c r="E196" s="106"/>
      <c r="F196" s="101" t="s">
        <v>43</v>
      </c>
      <c r="G196" s="102" t="s">
        <v>44</v>
      </c>
      <c r="H196" s="103">
        <v>0</v>
      </c>
      <c r="I196" s="102"/>
      <c r="J196" s="102" t="s">
        <v>17</v>
      </c>
    </row>
    <row r="197" ht="22.5" customHeight="1" spans="1:10">
      <c r="A197" s="104"/>
      <c r="B197" s="99"/>
      <c r="C197" s="98"/>
      <c r="D197" s="105"/>
      <c r="E197" s="106"/>
      <c r="F197" s="98" t="s">
        <v>22</v>
      </c>
      <c r="G197" s="99" t="s">
        <v>23</v>
      </c>
      <c r="H197" s="100">
        <v>0</v>
      </c>
      <c r="I197" s="99"/>
      <c r="J197" s="99" t="s">
        <v>17</v>
      </c>
    </row>
    <row r="198" ht="22.5" customHeight="1" spans="1:10">
      <c r="A198" s="104"/>
      <c r="B198" s="99"/>
      <c r="C198" s="98"/>
      <c r="D198" s="105"/>
      <c r="E198" s="106"/>
      <c r="F198" s="101" t="s">
        <v>24</v>
      </c>
      <c r="G198" s="102" t="s">
        <v>203</v>
      </c>
      <c r="H198" s="103">
        <v>0</v>
      </c>
      <c r="I198" s="102"/>
      <c r="J198" s="102" t="s">
        <v>17</v>
      </c>
    </row>
    <row r="199" ht="22.5" customHeight="1" spans="1:10">
      <c r="A199" s="104"/>
      <c r="B199" s="99"/>
      <c r="C199" s="98"/>
      <c r="D199" s="105"/>
      <c r="E199" s="106"/>
      <c r="F199" s="98" t="s">
        <v>24</v>
      </c>
      <c r="G199" s="99" t="s">
        <v>204</v>
      </c>
      <c r="H199" s="100">
        <v>0</v>
      </c>
      <c r="I199" s="99"/>
      <c r="J199" s="99" t="s">
        <v>17</v>
      </c>
    </row>
    <row r="200" ht="22.5" customHeight="1" spans="1:10">
      <c r="A200" s="104"/>
      <c r="B200" s="99"/>
      <c r="C200" s="98"/>
      <c r="D200" s="105"/>
      <c r="E200" s="106"/>
      <c r="F200" s="101" t="s">
        <v>24</v>
      </c>
      <c r="G200" s="102" t="s">
        <v>205</v>
      </c>
      <c r="H200" s="103">
        <v>0</v>
      </c>
      <c r="I200" s="102"/>
      <c r="J200" s="102" t="s">
        <v>17</v>
      </c>
    </row>
    <row r="201" ht="39" customHeight="1" spans="1:10">
      <c r="A201" s="107" t="s">
        <v>206</v>
      </c>
      <c r="B201" s="108" t="s">
        <v>207</v>
      </c>
      <c r="C201" s="109" t="s">
        <v>208</v>
      </c>
      <c r="D201" s="110">
        <v>3</v>
      </c>
      <c r="E201" s="111">
        <f>SUM(H201:H203)/D201</f>
        <v>0</v>
      </c>
      <c r="F201" s="98" t="s">
        <v>14</v>
      </c>
      <c r="G201" s="99" t="s">
        <v>15</v>
      </c>
      <c r="H201" s="100">
        <v>0</v>
      </c>
      <c r="I201" s="99" t="s">
        <v>209</v>
      </c>
      <c r="J201" s="99" t="s">
        <v>17</v>
      </c>
    </row>
    <row r="202" ht="22.5" customHeight="1" spans="1:10">
      <c r="A202" s="107"/>
      <c r="B202" s="108"/>
      <c r="C202" s="109"/>
      <c r="D202" s="110"/>
      <c r="E202" s="111"/>
      <c r="F202" s="101" t="s">
        <v>18</v>
      </c>
      <c r="G202" s="102" t="s">
        <v>19</v>
      </c>
      <c r="H202" s="103">
        <v>0</v>
      </c>
      <c r="I202" s="102"/>
      <c r="J202" s="102" t="s">
        <v>17</v>
      </c>
    </row>
    <row r="203" ht="22.5" customHeight="1" spans="1:10">
      <c r="A203" s="107"/>
      <c r="B203" s="108"/>
      <c r="C203" s="109"/>
      <c r="D203" s="110"/>
      <c r="E203" s="111"/>
      <c r="F203" s="98" t="s">
        <v>35</v>
      </c>
      <c r="G203" s="99" t="s">
        <v>36</v>
      </c>
      <c r="H203" s="100">
        <v>0</v>
      </c>
      <c r="I203" s="99" t="s">
        <v>210</v>
      </c>
      <c r="J203" s="99" t="s">
        <v>17</v>
      </c>
    </row>
    <row r="204" ht="55.5" customHeight="1" spans="1:10">
      <c r="A204" s="104" t="s">
        <v>211</v>
      </c>
      <c r="B204" s="99" t="s">
        <v>212</v>
      </c>
      <c r="C204" s="98" t="s">
        <v>208</v>
      </c>
      <c r="D204" s="105">
        <v>9</v>
      </c>
      <c r="E204" s="106">
        <f>SUM(H204:H212)/D204</f>
        <v>0</v>
      </c>
      <c r="F204" s="101" t="s">
        <v>14</v>
      </c>
      <c r="G204" s="102" t="s">
        <v>15</v>
      </c>
      <c r="H204" s="103">
        <v>0</v>
      </c>
      <c r="I204" s="102" t="s">
        <v>213</v>
      </c>
      <c r="J204" s="102" t="s">
        <v>17</v>
      </c>
    </row>
    <row r="205" ht="22.5" customHeight="1" spans="1:10">
      <c r="A205" s="104"/>
      <c r="B205" s="99"/>
      <c r="C205" s="98"/>
      <c r="D205" s="105"/>
      <c r="E205" s="106"/>
      <c r="F205" s="98" t="s">
        <v>18</v>
      </c>
      <c r="G205" s="99" t="s">
        <v>19</v>
      </c>
      <c r="H205" s="100">
        <v>0</v>
      </c>
      <c r="I205" s="99"/>
      <c r="J205" s="99" t="s">
        <v>17</v>
      </c>
    </row>
    <row r="206" ht="22.5" customHeight="1" spans="1:10">
      <c r="A206" s="104"/>
      <c r="B206" s="99"/>
      <c r="C206" s="98"/>
      <c r="D206" s="105"/>
      <c r="E206" s="106"/>
      <c r="F206" s="101" t="s">
        <v>73</v>
      </c>
      <c r="G206" s="102" t="s">
        <v>74</v>
      </c>
      <c r="H206" s="103">
        <v>0</v>
      </c>
      <c r="I206" s="102"/>
      <c r="J206" s="102" t="s">
        <v>17</v>
      </c>
    </row>
    <row r="207" ht="39" customHeight="1" spans="1:10">
      <c r="A207" s="104"/>
      <c r="B207" s="99"/>
      <c r="C207" s="98"/>
      <c r="D207" s="105"/>
      <c r="E207" s="106"/>
      <c r="F207" s="98" t="s">
        <v>75</v>
      </c>
      <c r="G207" s="99" t="s">
        <v>214</v>
      </c>
      <c r="H207" s="100">
        <v>0</v>
      </c>
      <c r="I207" s="99" t="s">
        <v>215</v>
      </c>
      <c r="J207" s="99" t="s">
        <v>17</v>
      </c>
    </row>
    <row r="208" ht="22.5" customHeight="1" spans="1:10">
      <c r="A208" s="104"/>
      <c r="B208" s="99"/>
      <c r="C208" s="98"/>
      <c r="D208" s="105"/>
      <c r="E208" s="106"/>
      <c r="F208" s="101" t="s">
        <v>43</v>
      </c>
      <c r="G208" s="102" t="s">
        <v>44</v>
      </c>
      <c r="H208" s="103">
        <v>0</v>
      </c>
      <c r="I208" s="102"/>
      <c r="J208" s="102" t="s">
        <v>17</v>
      </c>
    </row>
    <row r="209" ht="22.5" customHeight="1" spans="1:10">
      <c r="A209" s="104"/>
      <c r="B209" s="99"/>
      <c r="C209" s="98"/>
      <c r="D209" s="105"/>
      <c r="E209" s="106"/>
      <c r="F209" s="98" t="s">
        <v>22</v>
      </c>
      <c r="G209" s="99" t="s">
        <v>23</v>
      </c>
      <c r="H209" s="100">
        <v>0</v>
      </c>
      <c r="I209" s="99"/>
      <c r="J209" s="99" t="s">
        <v>17</v>
      </c>
    </row>
    <row r="210" ht="39" customHeight="1" spans="1:10">
      <c r="A210" s="104"/>
      <c r="B210" s="99"/>
      <c r="C210" s="98"/>
      <c r="D210" s="105"/>
      <c r="E210" s="106"/>
      <c r="F210" s="101" t="s">
        <v>27</v>
      </c>
      <c r="G210" s="102" t="s">
        <v>28</v>
      </c>
      <c r="H210" s="103">
        <v>0</v>
      </c>
      <c r="I210" s="102" t="s">
        <v>216</v>
      </c>
      <c r="J210" s="102" t="s">
        <v>17</v>
      </c>
    </row>
    <row r="211" ht="22.5" customHeight="1" spans="1:10">
      <c r="A211" s="104"/>
      <c r="B211" s="99"/>
      <c r="C211" s="98"/>
      <c r="D211" s="105"/>
      <c r="E211" s="106"/>
      <c r="F211" s="98" t="s">
        <v>24</v>
      </c>
      <c r="G211" s="99" t="s">
        <v>217</v>
      </c>
      <c r="H211" s="100">
        <v>0</v>
      </c>
      <c r="I211" s="99"/>
      <c r="J211" s="99" t="s">
        <v>17</v>
      </c>
    </row>
    <row r="212" ht="22.5" customHeight="1" spans="1:10">
      <c r="A212" s="104"/>
      <c r="B212" s="99"/>
      <c r="C212" s="98"/>
      <c r="D212" s="105"/>
      <c r="E212" s="106"/>
      <c r="F212" s="101" t="s">
        <v>24</v>
      </c>
      <c r="G212" s="102" t="s">
        <v>218</v>
      </c>
      <c r="H212" s="103">
        <v>0</v>
      </c>
      <c r="I212" s="102"/>
      <c r="J212" s="102" t="s">
        <v>17</v>
      </c>
    </row>
    <row r="213" ht="22.5" customHeight="1" spans="1:10">
      <c r="A213" s="107" t="s">
        <v>219</v>
      </c>
      <c r="B213" s="108" t="s">
        <v>220</v>
      </c>
      <c r="C213" s="109" t="s">
        <v>33</v>
      </c>
      <c r="D213" s="110">
        <v>3</v>
      </c>
      <c r="E213" s="111">
        <f>SUM(H213:H215)/D213</f>
        <v>0</v>
      </c>
      <c r="F213" s="98" t="s">
        <v>14</v>
      </c>
      <c r="G213" s="99" t="s">
        <v>15</v>
      </c>
      <c r="H213" s="100">
        <v>0</v>
      </c>
      <c r="I213" s="99" t="s">
        <v>221</v>
      </c>
      <c r="J213" s="99" t="s">
        <v>17</v>
      </c>
    </row>
    <row r="214" ht="22.5" customHeight="1" spans="1:10">
      <c r="A214" s="107"/>
      <c r="B214" s="108"/>
      <c r="C214" s="109"/>
      <c r="D214" s="110"/>
      <c r="E214" s="111"/>
      <c r="F214" s="101" t="s">
        <v>18</v>
      </c>
      <c r="G214" s="102" t="s">
        <v>19</v>
      </c>
      <c r="H214" s="103">
        <v>0</v>
      </c>
      <c r="I214" s="102"/>
      <c r="J214" s="102" t="s">
        <v>17</v>
      </c>
    </row>
    <row r="215" ht="22.5" customHeight="1" spans="1:10">
      <c r="A215" s="107"/>
      <c r="B215" s="108"/>
      <c r="C215" s="109"/>
      <c r="D215" s="110"/>
      <c r="E215" s="111"/>
      <c r="F215" s="98" t="s">
        <v>35</v>
      </c>
      <c r="G215" s="99" t="s">
        <v>36</v>
      </c>
      <c r="H215" s="100">
        <v>0</v>
      </c>
      <c r="I215" s="99" t="s">
        <v>37</v>
      </c>
      <c r="J215" s="99" t="s">
        <v>17</v>
      </c>
    </row>
    <row r="216" ht="22.5" customHeight="1" spans="1:10">
      <c r="A216" s="104" t="s">
        <v>222</v>
      </c>
      <c r="B216" s="99" t="s">
        <v>223</v>
      </c>
      <c r="C216" s="98" t="s">
        <v>33</v>
      </c>
      <c r="D216" s="105">
        <v>3</v>
      </c>
      <c r="E216" s="106">
        <f>SUM(H216:H218)/D216</f>
        <v>0</v>
      </c>
      <c r="F216" s="101" t="s">
        <v>14</v>
      </c>
      <c r="G216" s="102" t="s">
        <v>15</v>
      </c>
      <c r="H216" s="103">
        <v>0</v>
      </c>
      <c r="I216" s="102" t="s">
        <v>72</v>
      </c>
      <c r="J216" s="102" t="s">
        <v>17</v>
      </c>
    </row>
    <row r="217" ht="22.5" customHeight="1" spans="1:10">
      <c r="A217" s="104"/>
      <c r="B217" s="99"/>
      <c r="C217" s="98"/>
      <c r="D217" s="105"/>
      <c r="E217" s="106"/>
      <c r="F217" s="98" t="s">
        <v>18</v>
      </c>
      <c r="G217" s="99" t="s">
        <v>19</v>
      </c>
      <c r="H217" s="100">
        <v>0</v>
      </c>
      <c r="I217" s="99"/>
      <c r="J217" s="99" t="s">
        <v>17</v>
      </c>
    </row>
    <row r="218" ht="22.5" customHeight="1" spans="1:10">
      <c r="A218" s="104"/>
      <c r="B218" s="99"/>
      <c r="C218" s="98"/>
      <c r="D218" s="105"/>
      <c r="E218" s="106"/>
      <c r="F218" s="101" t="s">
        <v>35</v>
      </c>
      <c r="G218" s="102" t="s">
        <v>36</v>
      </c>
      <c r="H218" s="103">
        <v>0</v>
      </c>
      <c r="I218" s="102" t="s">
        <v>40</v>
      </c>
      <c r="J218" s="102" t="s">
        <v>17</v>
      </c>
    </row>
    <row r="219" ht="22.5" customHeight="1" spans="1:10">
      <c r="A219" s="107" t="s">
        <v>224</v>
      </c>
      <c r="B219" s="108" t="s">
        <v>225</v>
      </c>
      <c r="C219" s="109" t="s">
        <v>33</v>
      </c>
      <c r="D219" s="110">
        <v>10</v>
      </c>
      <c r="E219" s="111">
        <f>SUM(H219:H228)/D219</f>
        <v>0</v>
      </c>
      <c r="F219" s="98" t="s">
        <v>14</v>
      </c>
      <c r="G219" s="99" t="s">
        <v>15</v>
      </c>
      <c r="H219" s="100">
        <v>0</v>
      </c>
      <c r="I219" s="99" t="s">
        <v>72</v>
      </c>
      <c r="J219" s="99" t="s">
        <v>17</v>
      </c>
    </row>
    <row r="220" ht="22.5" customHeight="1" spans="1:10">
      <c r="A220" s="107"/>
      <c r="B220" s="108"/>
      <c r="C220" s="109"/>
      <c r="D220" s="110"/>
      <c r="E220" s="111"/>
      <c r="F220" s="101" t="s">
        <v>18</v>
      </c>
      <c r="G220" s="102" t="s">
        <v>19</v>
      </c>
      <c r="H220" s="103">
        <v>0</v>
      </c>
      <c r="I220" s="102"/>
      <c r="J220" s="102" t="s">
        <v>17</v>
      </c>
    </row>
    <row r="221" ht="22.5" customHeight="1" spans="1:10">
      <c r="A221" s="107"/>
      <c r="B221" s="108"/>
      <c r="C221" s="109"/>
      <c r="D221" s="110"/>
      <c r="E221" s="111"/>
      <c r="F221" s="98" t="s">
        <v>73</v>
      </c>
      <c r="G221" s="99" t="s">
        <v>74</v>
      </c>
      <c r="H221" s="100">
        <v>0</v>
      </c>
      <c r="I221" s="99"/>
      <c r="J221" s="99" t="s">
        <v>17</v>
      </c>
    </row>
    <row r="222" ht="22.5" customHeight="1" spans="1:10">
      <c r="A222" s="107"/>
      <c r="B222" s="108"/>
      <c r="C222" s="109"/>
      <c r="D222" s="110"/>
      <c r="E222" s="111"/>
      <c r="F222" s="101" t="s">
        <v>43</v>
      </c>
      <c r="G222" s="102" t="s">
        <v>44</v>
      </c>
      <c r="H222" s="103">
        <v>0</v>
      </c>
      <c r="I222" s="102"/>
      <c r="J222" s="102" t="s">
        <v>17</v>
      </c>
    </row>
    <row r="223" ht="22.5" customHeight="1" spans="1:10">
      <c r="A223" s="107"/>
      <c r="B223" s="108"/>
      <c r="C223" s="109"/>
      <c r="D223" s="110"/>
      <c r="E223" s="111"/>
      <c r="F223" s="98" t="s">
        <v>170</v>
      </c>
      <c r="G223" s="99" t="s">
        <v>171</v>
      </c>
      <c r="H223" s="100">
        <v>0</v>
      </c>
      <c r="I223" s="99" t="s">
        <v>226</v>
      </c>
      <c r="J223" s="99" t="s">
        <v>17</v>
      </c>
    </row>
    <row r="224" ht="22.5" customHeight="1" spans="1:10">
      <c r="A224" s="107"/>
      <c r="B224" s="108"/>
      <c r="C224" s="109"/>
      <c r="D224" s="110"/>
      <c r="E224" s="111"/>
      <c r="F224" s="101" t="s">
        <v>27</v>
      </c>
      <c r="G224" s="102" t="s">
        <v>28</v>
      </c>
      <c r="H224" s="103">
        <v>0</v>
      </c>
      <c r="I224" s="102" t="s">
        <v>227</v>
      </c>
      <c r="J224" s="102" t="s">
        <v>17</v>
      </c>
    </row>
    <row r="225" ht="22.5" customHeight="1" spans="1:10">
      <c r="A225" s="107"/>
      <c r="B225" s="108"/>
      <c r="C225" s="109"/>
      <c r="D225" s="110"/>
      <c r="E225" s="111"/>
      <c r="F225" s="98" t="s">
        <v>22</v>
      </c>
      <c r="G225" s="99" t="s">
        <v>23</v>
      </c>
      <c r="H225" s="100">
        <v>0</v>
      </c>
      <c r="I225" s="99"/>
      <c r="J225" s="99" t="s">
        <v>17</v>
      </c>
    </row>
    <row r="226" ht="22.5" customHeight="1" spans="1:10">
      <c r="A226" s="107"/>
      <c r="B226" s="108"/>
      <c r="C226" s="109"/>
      <c r="D226" s="110"/>
      <c r="E226" s="111"/>
      <c r="F226" s="101" t="s">
        <v>24</v>
      </c>
      <c r="G226" s="102" t="s">
        <v>228</v>
      </c>
      <c r="H226" s="103">
        <v>0</v>
      </c>
      <c r="I226" s="102"/>
      <c r="J226" s="102" t="s">
        <v>17</v>
      </c>
    </row>
    <row r="227" ht="22.5" customHeight="1" spans="1:10">
      <c r="A227" s="107"/>
      <c r="B227" s="108"/>
      <c r="C227" s="109"/>
      <c r="D227" s="110"/>
      <c r="E227" s="111"/>
      <c r="F227" s="98" t="s">
        <v>24</v>
      </c>
      <c r="G227" s="99" t="s">
        <v>229</v>
      </c>
      <c r="H227" s="100">
        <v>0</v>
      </c>
      <c r="I227" s="99"/>
      <c r="J227" s="99" t="s">
        <v>17</v>
      </c>
    </row>
    <row r="228" ht="22.5" customHeight="1" spans="1:10">
      <c r="A228" s="107"/>
      <c r="B228" s="108"/>
      <c r="C228" s="109"/>
      <c r="D228" s="110"/>
      <c r="E228" s="111"/>
      <c r="F228" s="101" t="s">
        <v>24</v>
      </c>
      <c r="G228" s="102" t="s">
        <v>230</v>
      </c>
      <c r="H228" s="103">
        <v>0</v>
      </c>
      <c r="I228" s="102"/>
      <c r="J228" s="102" t="s">
        <v>17</v>
      </c>
    </row>
    <row r="229" ht="22.5" customHeight="1" spans="1:10">
      <c r="A229" s="104" t="s">
        <v>231</v>
      </c>
      <c r="B229" s="99" t="s">
        <v>232</v>
      </c>
      <c r="C229" s="98" t="s">
        <v>33</v>
      </c>
      <c r="D229" s="105">
        <v>4</v>
      </c>
      <c r="E229" s="106">
        <f>SUM(H229:H232)/D229</f>
        <v>0</v>
      </c>
      <c r="F229" s="98" t="s">
        <v>14</v>
      </c>
      <c r="G229" s="99" t="s">
        <v>15</v>
      </c>
      <c r="H229" s="100">
        <v>0</v>
      </c>
      <c r="I229" s="99" t="s">
        <v>72</v>
      </c>
      <c r="J229" s="99" t="s">
        <v>17</v>
      </c>
    </row>
    <row r="230" ht="22.5" customHeight="1" spans="1:10">
      <c r="A230" s="104"/>
      <c r="B230" s="99"/>
      <c r="C230" s="98"/>
      <c r="D230" s="105"/>
      <c r="E230" s="106"/>
      <c r="F230" s="101" t="s">
        <v>18</v>
      </c>
      <c r="G230" s="102" t="s">
        <v>19</v>
      </c>
      <c r="H230" s="103">
        <v>0</v>
      </c>
      <c r="I230" s="102"/>
      <c r="J230" s="102" t="s">
        <v>17</v>
      </c>
    </row>
    <row r="231" ht="22.5" customHeight="1" spans="1:10">
      <c r="A231" s="104"/>
      <c r="B231" s="99"/>
      <c r="C231" s="98"/>
      <c r="D231" s="105"/>
      <c r="E231" s="106"/>
      <c r="F231" s="98" t="s">
        <v>35</v>
      </c>
      <c r="G231" s="99" t="s">
        <v>36</v>
      </c>
      <c r="H231" s="100">
        <v>0</v>
      </c>
      <c r="I231" s="99" t="s">
        <v>37</v>
      </c>
      <c r="J231" s="99" t="s">
        <v>17</v>
      </c>
    </row>
    <row r="232" ht="39" customHeight="1" spans="1:10">
      <c r="A232" s="104"/>
      <c r="B232" s="99"/>
      <c r="C232" s="98"/>
      <c r="D232" s="105"/>
      <c r="E232" s="106"/>
      <c r="F232" s="101" t="s">
        <v>75</v>
      </c>
      <c r="G232" s="102" t="s">
        <v>233</v>
      </c>
      <c r="H232" s="103">
        <v>0</v>
      </c>
      <c r="I232" s="102" t="s">
        <v>234</v>
      </c>
      <c r="J232" s="102" t="s">
        <v>17</v>
      </c>
    </row>
    <row r="233" ht="22.5" customHeight="1" spans="1:10">
      <c r="A233" s="107" t="s">
        <v>235</v>
      </c>
      <c r="B233" s="108" t="s">
        <v>236</v>
      </c>
      <c r="C233" s="109" t="s">
        <v>33</v>
      </c>
      <c r="D233" s="110">
        <v>4</v>
      </c>
      <c r="E233" s="111">
        <f>SUM(H233:H236)/D233</f>
        <v>0</v>
      </c>
      <c r="F233" s="98" t="s">
        <v>14</v>
      </c>
      <c r="G233" s="99" t="s">
        <v>15</v>
      </c>
      <c r="H233" s="100">
        <v>0</v>
      </c>
      <c r="I233" s="99" t="s">
        <v>72</v>
      </c>
      <c r="J233" s="99" t="s">
        <v>17</v>
      </c>
    </row>
    <row r="234" ht="22.5" customHeight="1" spans="1:10">
      <c r="A234" s="107"/>
      <c r="B234" s="108"/>
      <c r="C234" s="109"/>
      <c r="D234" s="110"/>
      <c r="E234" s="111"/>
      <c r="F234" s="101" t="s">
        <v>18</v>
      </c>
      <c r="G234" s="102" t="s">
        <v>19</v>
      </c>
      <c r="H234" s="103">
        <v>0</v>
      </c>
      <c r="I234" s="102"/>
      <c r="J234" s="102" t="s">
        <v>17</v>
      </c>
    </row>
    <row r="235" ht="22.5" customHeight="1" spans="1:10">
      <c r="A235" s="107"/>
      <c r="B235" s="108"/>
      <c r="C235" s="109"/>
      <c r="D235" s="110"/>
      <c r="E235" s="111"/>
      <c r="F235" s="98" t="s">
        <v>35</v>
      </c>
      <c r="G235" s="99" t="s">
        <v>36</v>
      </c>
      <c r="H235" s="100">
        <v>0</v>
      </c>
      <c r="I235" s="99" t="s">
        <v>53</v>
      </c>
      <c r="J235" s="99" t="s">
        <v>17</v>
      </c>
    </row>
    <row r="236" ht="39" customHeight="1" spans="1:10">
      <c r="A236" s="107"/>
      <c r="B236" s="108"/>
      <c r="C236" s="109"/>
      <c r="D236" s="110"/>
      <c r="E236" s="111"/>
      <c r="F236" s="101" t="s">
        <v>75</v>
      </c>
      <c r="G236" s="102" t="s">
        <v>237</v>
      </c>
      <c r="H236" s="103">
        <v>0</v>
      </c>
      <c r="I236" s="102" t="s">
        <v>234</v>
      </c>
      <c r="J236" s="102" t="s">
        <v>17</v>
      </c>
    </row>
    <row r="237" ht="22.5" customHeight="1" spans="1:10">
      <c r="A237" s="104" t="s">
        <v>238</v>
      </c>
      <c r="B237" s="99" t="s">
        <v>239</v>
      </c>
      <c r="C237" s="98" t="s">
        <v>33</v>
      </c>
      <c r="D237" s="105">
        <v>9</v>
      </c>
      <c r="E237" s="106">
        <f>SUM(H237:H245)/D237</f>
        <v>0</v>
      </c>
      <c r="F237" s="98" t="s">
        <v>14</v>
      </c>
      <c r="G237" s="99" t="s">
        <v>15</v>
      </c>
      <c r="H237" s="100">
        <v>0</v>
      </c>
      <c r="I237" s="99" t="s">
        <v>72</v>
      </c>
      <c r="J237" s="99" t="s">
        <v>17</v>
      </c>
    </row>
    <row r="238" ht="22.5" customHeight="1" spans="1:10">
      <c r="A238" s="104"/>
      <c r="B238" s="99"/>
      <c r="C238" s="98"/>
      <c r="D238" s="105"/>
      <c r="E238" s="106"/>
      <c r="F238" s="101" t="s">
        <v>18</v>
      </c>
      <c r="G238" s="102" t="s">
        <v>19</v>
      </c>
      <c r="H238" s="103">
        <v>0</v>
      </c>
      <c r="I238" s="102"/>
      <c r="J238" s="102" t="s">
        <v>17</v>
      </c>
    </row>
    <row r="239" ht="22.5" customHeight="1" spans="1:10">
      <c r="A239" s="104"/>
      <c r="B239" s="99"/>
      <c r="C239" s="98"/>
      <c r="D239" s="105"/>
      <c r="E239" s="106"/>
      <c r="F239" s="98" t="s">
        <v>73</v>
      </c>
      <c r="G239" s="99" t="s">
        <v>74</v>
      </c>
      <c r="H239" s="100">
        <v>0</v>
      </c>
      <c r="I239" s="99"/>
      <c r="J239" s="99" t="s">
        <v>17</v>
      </c>
    </row>
    <row r="240" ht="39" customHeight="1" spans="1:10">
      <c r="A240" s="104"/>
      <c r="B240" s="99"/>
      <c r="C240" s="98"/>
      <c r="D240" s="105"/>
      <c r="E240" s="106"/>
      <c r="F240" s="101" t="s">
        <v>75</v>
      </c>
      <c r="G240" s="102" t="s">
        <v>240</v>
      </c>
      <c r="H240" s="103">
        <v>0</v>
      </c>
      <c r="I240" s="102" t="s">
        <v>234</v>
      </c>
      <c r="J240" s="102" t="s">
        <v>17</v>
      </c>
    </row>
    <row r="241" ht="22.5" customHeight="1" spans="1:10">
      <c r="A241" s="104"/>
      <c r="B241" s="99"/>
      <c r="C241" s="98"/>
      <c r="D241" s="105"/>
      <c r="E241" s="106"/>
      <c r="F241" s="98" t="s">
        <v>43</v>
      </c>
      <c r="G241" s="99" t="s">
        <v>44</v>
      </c>
      <c r="H241" s="100">
        <v>0</v>
      </c>
      <c r="I241" s="99"/>
      <c r="J241" s="99" t="s">
        <v>17</v>
      </c>
    </row>
    <row r="242" ht="22.5" customHeight="1" spans="1:10">
      <c r="A242" s="104"/>
      <c r="B242" s="99"/>
      <c r="C242" s="98"/>
      <c r="D242" s="105"/>
      <c r="E242" s="106"/>
      <c r="F242" s="101" t="s">
        <v>22</v>
      </c>
      <c r="G242" s="102" t="s">
        <v>23</v>
      </c>
      <c r="H242" s="103">
        <v>0</v>
      </c>
      <c r="I242" s="102"/>
      <c r="J242" s="102" t="s">
        <v>17</v>
      </c>
    </row>
    <row r="243" ht="22.5" customHeight="1" spans="1:10">
      <c r="A243" s="104"/>
      <c r="B243" s="99"/>
      <c r="C243" s="98"/>
      <c r="D243" s="105"/>
      <c r="E243" s="106"/>
      <c r="F243" s="98" t="s">
        <v>24</v>
      </c>
      <c r="G243" s="99" t="s">
        <v>241</v>
      </c>
      <c r="H243" s="100">
        <v>0</v>
      </c>
      <c r="I243" s="99"/>
      <c r="J243" s="99" t="s">
        <v>17</v>
      </c>
    </row>
    <row r="244" ht="22.5" customHeight="1" spans="1:10">
      <c r="A244" s="104"/>
      <c r="B244" s="99"/>
      <c r="C244" s="98"/>
      <c r="D244" s="105"/>
      <c r="E244" s="106"/>
      <c r="F244" s="101" t="s">
        <v>24</v>
      </c>
      <c r="G244" s="102" t="s">
        <v>242</v>
      </c>
      <c r="H244" s="103">
        <v>0</v>
      </c>
      <c r="I244" s="102"/>
      <c r="J244" s="102" t="s">
        <v>17</v>
      </c>
    </row>
    <row r="245" ht="22.5" customHeight="1" spans="1:10">
      <c r="A245" s="104"/>
      <c r="B245" s="99"/>
      <c r="C245" s="98"/>
      <c r="D245" s="105"/>
      <c r="E245" s="106"/>
      <c r="F245" s="98" t="s">
        <v>24</v>
      </c>
      <c r="G245" s="99" t="s">
        <v>243</v>
      </c>
      <c r="H245" s="100">
        <v>0</v>
      </c>
      <c r="I245" s="99"/>
      <c r="J245" s="99" t="s">
        <v>17</v>
      </c>
    </row>
    <row r="246" ht="22.5" customHeight="1" spans="1:10">
      <c r="A246" s="107" t="s">
        <v>244</v>
      </c>
      <c r="B246" s="108" t="s">
        <v>245</v>
      </c>
      <c r="C246" s="109" t="s">
        <v>50</v>
      </c>
      <c r="D246" s="110">
        <v>3</v>
      </c>
      <c r="E246" s="111">
        <f>SUM(H246:H248)/D246</f>
        <v>0</v>
      </c>
      <c r="F246" s="101" t="s">
        <v>14</v>
      </c>
      <c r="G246" s="102" t="s">
        <v>15</v>
      </c>
      <c r="H246" s="103">
        <v>0</v>
      </c>
      <c r="I246" s="102" t="s">
        <v>246</v>
      </c>
      <c r="J246" s="102" t="s">
        <v>17</v>
      </c>
    </row>
    <row r="247" ht="22.5" customHeight="1" spans="1:10">
      <c r="A247" s="107"/>
      <c r="B247" s="108"/>
      <c r="C247" s="109"/>
      <c r="D247" s="110"/>
      <c r="E247" s="111"/>
      <c r="F247" s="98" t="s">
        <v>18</v>
      </c>
      <c r="G247" s="99" t="s">
        <v>19</v>
      </c>
      <c r="H247" s="100">
        <v>0</v>
      </c>
      <c r="I247" s="99"/>
      <c r="J247" s="99" t="s">
        <v>17</v>
      </c>
    </row>
    <row r="248" ht="22.5" customHeight="1" spans="1:10">
      <c r="A248" s="107"/>
      <c r="B248" s="108"/>
      <c r="C248" s="109"/>
      <c r="D248" s="110"/>
      <c r="E248" s="111"/>
      <c r="F248" s="101" t="s">
        <v>35</v>
      </c>
      <c r="G248" s="102" t="s">
        <v>36</v>
      </c>
      <c r="H248" s="103">
        <v>0</v>
      </c>
      <c r="I248" s="102" t="s">
        <v>247</v>
      </c>
      <c r="J248" s="102" t="s">
        <v>17</v>
      </c>
    </row>
    <row r="249" ht="22.5" customHeight="1" spans="1:10">
      <c r="A249" s="104" t="s">
        <v>248</v>
      </c>
      <c r="B249" s="99" t="s">
        <v>249</v>
      </c>
      <c r="C249" s="98" t="s">
        <v>50</v>
      </c>
      <c r="D249" s="105">
        <v>9</v>
      </c>
      <c r="E249" s="106">
        <f>SUM(H249:H257)/D249</f>
        <v>0</v>
      </c>
      <c r="F249" s="98" t="s">
        <v>14</v>
      </c>
      <c r="G249" s="99" t="s">
        <v>15</v>
      </c>
      <c r="H249" s="100">
        <v>0</v>
      </c>
      <c r="I249" s="99" t="s">
        <v>72</v>
      </c>
      <c r="J249" s="99" t="s">
        <v>17</v>
      </c>
    </row>
    <row r="250" ht="22.5" customHeight="1" spans="1:10">
      <c r="A250" s="104"/>
      <c r="B250" s="99"/>
      <c r="C250" s="98"/>
      <c r="D250" s="105"/>
      <c r="E250" s="106"/>
      <c r="F250" s="101" t="s">
        <v>18</v>
      </c>
      <c r="G250" s="102" t="s">
        <v>19</v>
      </c>
      <c r="H250" s="103">
        <v>0</v>
      </c>
      <c r="I250" s="102"/>
      <c r="J250" s="102" t="s">
        <v>17</v>
      </c>
    </row>
    <row r="251" ht="22.5" customHeight="1" spans="1:10">
      <c r="A251" s="104"/>
      <c r="B251" s="99"/>
      <c r="C251" s="98"/>
      <c r="D251" s="105"/>
      <c r="E251" s="106"/>
      <c r="F251" s="98" t="s">
        <v>73</v>
      </c>
      <c r="G251" s="99" t="s">
        <v>74</v>
      </c>
      <c r="H251" s="100">
        <v>0</v>
      </c>
      <c r="I251" s="99"/>
      <c r="J251" s="99" t="s">
        <v>17</v>
      </c>
    </row>
    <row r="252" ht="22.5" customHeight="1" spans="1:10">
      <c r="A252" s="104"/>
      <c r="B252" s="99"/>
      <c r="C252" s="98"/>
      <c r="D252" s="105"/>
      <c r="E252" s="106"/>
      <c r="F252" s="101" t="s">
        <v>43</v>
      </c>
      <c r="G252" s="102" t="s">
        <v>44</v>
      </c>
      <c r="H252" s="103">
        <v>0</v>
      </c>
      <c r="I252" s="102"/>
      <c r="J252" s="102" t="s">
        <v>17</v>
      </c>
    </row>
    <row r="253" ht="22.5" customHeight="1" spans="1:10">
      <c r="A253" s="104"/>
      <c r="B253" s="99"/>
      <c r="C253" s="98"/>
      <c r="D253" s="105"/>
      <c r="E253" s="106"/>
      <c r="F253" s="98" t="s">
        <v>22</v>
      </c>
      <c r="G253" s="99" t="s">
        <v>23</v>
      </c>
      <c r="H253" s="100">
        <v>0</v>
      </c>
      <c r="I253" s="99"/>
      <c r="J253" s="99" t="s">
        <v>17</v>
      </c>
    </row>
    <row r="254" ht="22.5" customHeight="1" spans="1:10">
      <c r="A254" s="104"/>
      <c r="B254" s="99"/>
      <c r="C254" s="98"/>
      <c r="D254" s="105"/>
      <c r="E254" s="106"/>
      <c r="F254" s="101" t="s">
        <v>27</v>
      </c>
      <c r="G254" s="102" t="s">
        <v>28</v>
      </c>
      <c r="H254" s="103">
        <v>0</v>
      </c>
      <c r="I254" s="102" t="s">
        <v>250</v>
      </c>
      <c r="J254" s="102" t="s">
        <v>17</v>
      </c>
    </row>
    <row r="255" ht="22.5" customHeight="1" spans="1:10">
      <c r="A255" s="104"/>
      <c r="B255" s="99"/>
      <c r="C255" s="98"/>
      <c r="D255" s="105"/>
      <c r="E255" s="106"/>
      <c r="F255" s="98" t="s">
        <v>24</v>
      </c>
      <c r="G255" s="99" t="s">
        <v>251</v>
      </c>
      <c r="H255" s="100">
        <v>0</v>
      </c>
      <c r="I255" s="99"/>
      <c r="J255" s="99" t="s">
        <v>17</v>
      </c>
    </row>
    <row r="256" ht="22.5" customHeight="1" spans="1:10">
      <c r="A256" s="104"/>
      <c r="B256" s="99"/>
      <c r="C256" s="98"/>
      <c r="D256" s="105"/>
      <c r="E256" s="106"/>
      <c r="F256" s="101" t="s">
        <v>24</v>
      </c>
      <c r="G256" s="102" t="s">
        <v>252</v>
      </c>
      <c r="H256" s="103">
        <v>0</v>
      </c>
      <c r="I256" s="102"/>
      <c r="J256" s="102" t="s">
        <v>17</v>
      </c>
    </row>
    <row r="257" ht="22.5" customHeight="1" spans="1:10">
      <c r="A257" s="104"/>
      <c r="B257" s="99"/>
      <c r="C257" s="98"/>
      <c r="D257" s="105"/>
      <c r="E257" s="106"/>
      <c r="F257" s="98" t="s">
        <v>24</v>
      </c>
      <c r="G257" s="99" t="s">
        <v>253</v>
      </c>
      <c r="H257" s="100">
        <v>0</v>
      </c>
      <c r="I257" s="99"/>
      <c r="J257" s="99" t="s">
        <v>17</v>
      </c>
    </row>
    <row r="258" ht="22.5" customHeight="1" spans="1:10">
      <c r="A258" s="107" t="s">
        <v>254</v>
      </c>
      <c r="B258" s="108" t="s">
        <v>255</v>
      </c>
      <c r="C258" s="109" t="s">
        <v>71</v>
      </c>
      <c r="D258" s="110">
        <v>3</v>
      </c>
      <c r="E258" s="111">
        <f>SUM(H258:H260)/D258</f>
        <v>0</v>
      </c>
      <c r="F258" s="101" t="s">
        <v>14</v>
      </c>
      <c r="G258" s="102" t="s">
        <v>15</v>
      </c>
      <c r="H258" s="103">
        <v>0</v>
      </c>
      <c r="I258" s="102" t="s">
        <v>256</v>
      </c>
      <c r="J258" s="102" t="s">
        <v>17</v>
      </c>
    </row>
    <row r="259" ht="22.5" customHeight="1" spans="1:10">
      <c r="A259" s="107"/>
      <c r="B259" s="108"/>
      <c r="C259" s="109"/>
      <c r="D259" s="110"/>
      <c r="E259" s="111"/>
      <c r="F259" s="98" t="s">
        <v>18</v>
      </c>
      <c r="G259" s="99" t="s">
        <v>19</v>
      </c>
      <c r="H259" s="100">
        <v>0</v>
      </c>
      <c r="I259" s="99"/>
      <c r="J259" s="99" t="s">
        <v>17</v>
      </c>
    </row>
    <row r="260" ht="22.5" customHeight="1" spans="1:10">
      <c r="A260" s="107"/>
      <c r="B260" s="108"/>
      <c r="C260" s="109"/>
      <c r="D260" s="110"/>
      <c r="E260" s="111"/>
      <c r="F260" s="101" t="s">
        <v>35</v>
      </c>
      <c r="G260" s="102" t="s">
        <v>36</v>
      </c>
      <c r="H260" s="103">
        <v>0</v>
      </c>
      <c r="I260" s="102" t="s">
        <v>257</v>
      </c>
      <c r="J260" s="102" t="s">
        <v>17</v>
      </c>
    </row>
    <row r="261" ht="22.5" customHeight="1" spans="1:10">
      <c r="A261" s="104" t="s">
        <v>258</v>
      </c>
      <c r="B261" s="99" t="s">
        <v>259</v>
      </c>
      <c r="C261" s="98" t="s">
        <v>71</v>
      </c>
      <c r="D261" s="105">
        <v>3</v>
      </c>
      <c r="E261" s="106">
        <f>SUM(H261:H263)/D261</f>
        <v>0</v>
      </c>
      <c r="F261" s="98" t="s">
        <v>14</v>
      </c>
      <c r="G261" s="99" t="s">
        <v>15</v>
      </c>
      <c r="H261" s="100">
        <v>0</v>
      </c>
      <c r="I261" s="99" t="s">
        <v>72</v>
      </c>
      <c r="J261" s="99" t="s">
        <v>17</v>
      </c>
    </row>
    <row r="262" ht="22.5" customHeight="1" spans="1:10">
      <c r="A262" s="104"/>
      <c r="B262" s="99"/>
      <c r="C262" s="98"/>
      <c r="D262" s="105"/>
      <c r="E262" s="106"/>
      <c r="F262" s="101" t="s">
        <v>18</v>
      </c>
      <c r="G262" s="102" t="s">
        <v>19</v>
      </c>
      <c r="H262" s="103">
        <v>0</v>
      </c>
      <c r="I262" s="102"/>
      <c r="J262" s="102" t="s">
        <v>17</v>
      </c>
    </row>
    <row r="263" ht="22.5" customHeight="1" spans="1:10">
      <c r="A263" s="104"/>
      <c r="B263" s="99"/>
      <c r="C263" s="98"/>
      <c r="D263" s="105"/>
      <c r="E263" s="106"/>
      <c r="F263" s="98" t="s">
        <v>35</v>
      </c>
      <c r="G263" s="99" t="s">
        <v>36</v>
      </c>
      <c r="H263" s="100">
        <v>0</v>
      </c>
      <c r="I263" s="99" t="s">
        <v>260</v>
      </c>
      <c r="J263" s="99" t="s">
        <v>17</v>
      </c>
    </row>
    <row r="264" ht="22.5" customHeight="1" spans="1:10">
      <c r="A264" s="107" t="s">
        <v>261</v>
      </c>
      <c r="B264" s="108" t="s">
        <v>262</v>
      </c>
      <c r="C264" s="109" t="s">
        <v>71</v>
      </c>
      <c r="D264" s="110">
        <v>8</v>
      </c>
      <c r="E264" s="111" cm="1">
        <f t="array" ref="E264">SUM(H264:H271/D264)</f>
        <v>0</v>
      </c>
      <c r="F264" s="101" t="s">
        <v>14</v>
      </c>
      <c r="G264" s="102" t="s">
        <v>15</v>
      </c>
      <c r="H264" s="103">
        <v>0</v>
      </c>
      <c r="I264" s="102" t="s">
        <v>72</v>
      </c>
      <c r="J264" s="102" t="s">
        <v>17</v>
      </c>
    </row>
    <row r="265" ht="22.5" customHeight="1" spans="1:10">
      <c r="A265" s="107"/>
      <c r="B265" s="108"/>
      <c r="C265" s="109"/>
      <c r="D265" s="110"/>
      <c r="E265" s="111"/>
      <c r="F265" s="98" t="s">
        <v>18</v>
      </c>
      <c r="G265" s="99" t="s">
        <v>19</v>
      </c>
      <c r="H265" s="100">
        <v>0</v>
      </c>
      <c r="I265" s="99"/>
      <c r="J265" s="99" t="s">
        <v>17</v>
      </c>
    </row>
    <row r="266" ht="22.5" customHeight="1" spans="1:10">
      <c r="A266" s="107"/>
      <c r="B266" s="108"/>
      <c r="C266" s="109"/>
      <c r="D266" s="110"/>
      <c r="E266" s="111"/>
      <c r="F266" s="101" t="s">
        <v>73</v>
      </c>
      <c r="G266" s="102" t="s">
        <v>74</v>
      </c>
      <c r="H266" s="103">
        <v>0</v>
      </c>
      <c r="I266" s="102"/>
      <c r="J266" s="102" t="s">
        <v>17</v>
      </c>
    </row>
    <row r="267" ht="22.5" customHeight="1" spans="1:10">
      <c r="A267" s="107"/>
      <c r="B267" s="108"/>
      <c r="C267" s="109"/>
      <c r="D267" s="110"/>
      <c r="E267" s="111"/>
      <c r="F267" s="98" t="s">
        <v>43</v>
      </c>
      <c r="G267" s="99" t="s">
        <v>44</v>
      </c>
      <c r="H267" s="100">
        <v>0</v>
      </c>
      <c r="I267" s="99"/>
      <c r="J267" s="99" t="s">
        <v>17</v>
      </c>
    </row>
    <row r="268" ht="22.5" customHeight="1" spans="1:10">
      <c r="A268" s="107"/>
      <c r="B268" s="108"/>
      <c r="C268" s="109"/>
      <c r="D268" s="110"/>
      <c r="E268" s="111"/>
      <c r="F268" s="101" t="s">
        <v>22</v>
      </c>
      <c r="G268" s="102" t="s">
        <v>23</v>
      </c>
      <c r="H268" s="103">
        <v>0</v>
      </c>
      <c r="I268" s="102"/>
      <c r="J268" s="102" t="s">
        <v>17</v>
      </c>
    </row>
    <row r="269" ht="22.5" customHeight="1" spans="1:10">
      <c r="A269" s="107"/>
      <c r="B269" s="108"/>
      <c r="C269" s="109"/>
      <c r="D269" s="110"/>
      <c r="E269" s="111"/>
      <c r="F269" s="98" t="s">
        <v>24</v>
      </c>
      <c r="G269" s="99" t="s">
        <v>263</v>
      </c>
      <c r="H269" s="100">
        <v>0</v>
      </c>
      <c r="I269" s="99"/>
      <c r="J269" s="99" t="s">
        <v>17</v>
      </c>
    </row>
    <row r="270" ht="22.5" customHeight="1" spans="1:10">
      <c r="A270" s="107"/>
      <c r="B270" s="108"/>
      <c r="C270" s="109"/>
      <c r="D270" s="110"/>
      <c r="E270" s="111"/>
      <c r="F270" s="101" t="s">
        <v>24</v>
      </c>
      <c r="G270" s="102" t="s">
        <v>264</v>
      </c>
      <c r="H270" s="103">
        <v>0</v>
      </c>
      <c r="I270" s="102"/>
      <c r="J270" s="102" t="s">
        <v>17</v>
      </c>
    </row>
    <row r="271" ht="22.5" customHeight="1" spans="1:10">
      <c r="A271" s="107"/>
      <c r="B271" s="108"/>
      <c r="C271" s="109"/>
      <c r="D271" s="110"/>
      <c r="E271" s="111"/>
      <c r="F271" s="98" t="s">
        <v>24</v>
      </c>
      <c r="G271" s="99" t="s">
        <v>265</v>
      </c>
      <c r="H271" s="100">
        <v>0</v>
      </c>
      <c r="I271" s="99"/>
      <c r="J271" s="99" t="s">
        <v>17</v>
      </c>
    </row>
    <row r="272" ht="22.5" customHeight="1" spans="1:10">
      <c r="A272" s="104" t="s">
        <v>266</v>
      </c>
      <c r="B272" s="99" t="s">
        <v>267</v>
      </c>
      <c r="C272" s="98" t="s">
        <v>268</v>
      </c>
      <c r="D272" s="105">
        <v>3</v>
      </c>
      <c r="E272" s="106">
        <f>SUM(H272:H274)/D272</f>
        <v>0</v>
      </c>
      <c r="F272" s="101" t="s">
        <v>14</v>
      </c>
      <c r="G272" s="102" t="s">
        <v>15</v>
      </c>
      <c r="H272" s="103">
        <v>0</v>
      </c>
      <c r="I272" s="102" t="s">
        <v>269</v>
      </c>
      <c r="J272" s="102" t="s">
        <v>17</v>
      </c>
    </row>
    <row r="273" ht="22.5" customHeight="1" spans="1:10">
      <c r="A273" s="104"/>
      <c r="B273" s="99"/>
      <c r="C273" s="98"/>
      <c r="D273" s="105"/>
      <c r="E273" s="106"/>
      <c r="F273" s="98" t="s">
        <v>18</v>
      </c>
      <c r="G273" s="99" t="s">
        <v>19</v>
      </c>
      <c r="H273" s="100">
        <v>0</v>
      </c>
      <c r="I273" s="99"/>
      <c r="J273" s="99" t="s">
        <v>17</v>
      </c>
    </row>
    <row r="274" ht="22.5" customHeight="1" spans="1:10">
      <c r="A274" s="104"/>
      <c r="B274" s="99"/>
      <c r="C274" s="98"/>
      <c r="D274" s="105"/>
      <c r="E274" s="106"/>
      <c r="F274" s="101" t="s">
        <v>35</v>
      </c>
      <c r="G274" s="102" t="s">
        <v>36</v>
      </c>
      <c r="H274" s="103">
        <v>0</v>
      </c>
      <c r="I274" s="102" t="s">
        <v>270</v>
      </c>
      <c r="J274" s="102" t="s">
        <v>17</v>
      </c>
    </row>
    <row r="275" ht="22.5" customHeight="1" spans="1:10">
      <c r="A275" s="107" t="s">
        <v>271</v>
      </c>
      <c r="B275" s="108" t="s">
        <v>272</v>
      </c>
      <c r="C275" s="109" t="s">
        <v>268</v>
      </c>
      <c r="D275" s="110">
        <v>9</v>
      </c>
      <c r="E275" s="111" cm="1">
        <f t="array" ref="E275">SUM(H275:H283/D275)</f>
        <v>0</v>
      </c>
      <c r="F275" s="98" t="s">
        <v>14</v>
      </c>
      <c r="G275" s="99" t="s">
        <v>15</v>
      </c>
      <c r="H275" s="100">
        <v>0</v>
      </c>
      <c r="I275" s="99" t="s">
        <v>72</v>
      </c>
      <c r="J275" s="99" t="s">
        <v>17</v>
      </c>
    </row>
    <row r="276" ht="22.5" customHeight="1" spans="1:10">
      <c r="A276" s="107"/>
      <c r="B276" s="108"/>
      <c r="C276" s="109"/>
      <c r="D276" s="110"/>
      <c r="E276" s="111"/>
      <c r="F276" s="101" t="s">
        <v>18</v>
      </c>
      <c r="G276" s="102" t="s">
        <v>19</v>
      </c>
      <c r="H276" s="103">
        <v>0</v>
      </c>
      <c r="I276" s="102"/>
      <c r="J276" s="102" t="s">
        <v>17</v>
      </c>
    </row>
    <row r="277" ht="22.5" customHeight="1" spans="1:10">
      <c r="A277" s="107"/>
      <c r="B277" s="108"/>
      <c r="C277" s="109"/>
      <c r="D277" s="110"/>
      <c r="E277" s="111"/>
      <c r="F277" s="98" t="s">
        <v>73</v>
      </c>
      <c r="G277" s="99" t="s">
        <v>74</v>
      </c>
      <c r="H277" s="100">
        <v>0</v>
      </c>
      <c r="I277" s="99"/>
      <c r="J277" s="99" t="s">
        <v>17</v>
      </c>
    </row>
    <row r="278" ht="22.5" customHeight="1" spans="1:10">
      <c r="A278" s="107"/>
      <c r="B278" s="108"/>
      <c r="C278" s="109"/>
      <c r="D278" s="110"/>
      <c r="E278" s="111"/>
      <c r="F278" s="101" t="s">
        <v>43</v>
      </c>
      <c r="G278" s="102" t="s">
        <v>44</v>
      </c>
      <c r="H278" s="103">
        <v>0</v>
      </c>
      <c r="I278" s="102"/>
      <c r="J278" s="102" t="s">
        <v>17</v>
      </c>
    </row>
    <row r="279" ht="22.5" customHeight="1" spans="1:10">
      <c r="A279" s="107"/>
      <c r="B279" s="108"/>
      <c r="C279" s="109"/>
      <c r="D279" s="110"/>
      <c r="E279" s="111"/>
      <c r="F279" s="98" t="s">
        <v>22</v>
      </c>
      <c r="G279" s="99" t="s">
        <v>23</v>
      </c>
      <c r="H279" s="100">
        <v>0</v>
      </c>
      <c r="I279" s="99"/>
      <c r="J279" s="99" t="s">
        <v>17</v>
      </c>
    </row>
    <row r="280" ht="22.5" customHeight="1" spans="1:10">
      <c r="A280" s="107"/>
      <c r="B280" s="108"/>
      <c r="C280" s="109"/>
      <c r="D280" s="110"/>
      <c r="E280" s="111"/>
      <c r="F280" s="101" t="s">
        <v>24</v>
      </c>
      <c r="G280" s="102" t="s">
        <v>273</v>
      </c>
      <c r="H280" s="103">
        <v>0</v>
      </c>
      <c r="I280" s="102"/>
      <c r="J280" s="102" t="s">
        <v>17</v>
      </c>
    </row>
    <row r="281" ht="22.5" customHeight="1" spans="1:10">
      <c r="A281" s="107"/>
      <c r="B281" s="108"/>
      <c r="C281" s="109"/>
      <c r="D281" s="110"/>
      <c r="E281" s="111"/>
      <c r="F281" s="98" t="s">
        <v>24</v>
      </c>
      <c r="G281" s="99" t="s">
        <v>274</v>
      </c>
      <c r="H281" s="100">
        <v>0</v>
      </c>
      <c r="I281" s="99"/>
      <c r="J281" s="99" t="s">
        <v>17</v>
      </c>
    </row>
    <row r="282" ht="22.5" customHeight="1" spans="1:10">
      <c r="A282" s="107"/>
      <c r="B282" s="108"/>
      <c r="C282" s="109"/>
      <c r="D282" s="110"/>
      <c r="E282" s="111"/>
      <c r="F282" s="101" t="s">
        <v>24</v>
      </c>
      <c r="G282" s="102" t="s">
        <v>275</v>
      </c>
      <c r="H282" s="103">
        <v>0</v>
      </c>
      <c r="I282" s="102"/>
      <c r="J282" s="102" t="s">
        <v>17</v>
      </c>
    </row>
    <row r="283" ht="22.5" customHeight="1" spans="1:10">
      <c r="A283" s="107"/>
      <c r="B283" s="108"/>
      <c r="C283" s="109"/>
      <c r="D283" s="110"/>
      <c r="E283" s="111"/>
      <c r="F283" s="98" t="s">
        <v>170</v>
      </c>
      <c r="G283" s="99" t="s">
        <v>171</v>
      </c>
      <c r="H283" s="100">
        <v>0</v>
      </c>
      <c r="I283" s="99" t="s">
        <v>172</v>
      </c>
      <c r="J283" s="99" t="s">
        <v>173</v>
      </c>
    </row>
    <row r="284" ht="22.5" customHeight="1" spans="1:10">
      <c r="A284" s="104" t="s">
        <v>276</v>
      </c>
      <c r="B284" s="99" t="s">
        <v>277</v>
      </c>
      <c r="C284" s="98" t="s">
        <v>97</v>
      </c>
      <c r="D284" s="105">
        <v>3</v>
      </c>
      <c r="E284" s="106">
        <f>SUM(H284:H286)/D284</f>
        <v>0</v>
      </c>
      <c r="F284" s="101" t="s">
        <v>14</v>
      </c>
      <c r="G284" s="102" t="s">
        <v>15</v>
      </c>
      <c r="H284" s="103">
        <v>0</v>
      </c>
      <c r="I284" s="102" t="s">
        <v>72</v>
      </c>
      <c r="J284" s="102" t="s">
        <v>17</v>
      </c>
    </row>
    <row r="285" ht="22.5" customHeight="1" spans="1:10">
      <c r="A285" s="104"/>
      <c r="B285" s="99"/>
      <c r="C285" s="98"/>
      <c r="D285" s="105"/>
      <c r="E285" s="106"/>
      <c r="F285" s="98" t="s">
        <v>18</v>
      </c>
      <c r="G285" s="99" t="s">
        <v>19</v>
      </c>
      <c r="H285" s="100">
        <v>0</v>
      </c>
      <c r="I285" s="99"/>
      <c r="J285" s="99" t="s">
        <v>17</v>
      </c>
    </row>
    <row r="286" ht="22.5" customHeight="1" spans="1:10">
      <c r="A286" s="104"/>
      <c r="B286" s="99"/>
      <c r="C286" s="98"/>
      <c r="D286" s="105"/>
      <c r="E286" s="106"/>
      <c r="F286" s="101" t="s">
        <v>35</v>
      </c>
      <c r="G286" s="102" t="s">
        <v>36</v>
      </c>
      <c r="H286" s="103">
        <v>0</v>
      </c>
      <c r="I286" s="102" t="s">
        <v>126</v>
      </c>
      <c r="J286" s="102" t="s">
        <v>17</v>
      </c>
    </row>
    <row r="287" ht="22.5" customHeight="1" spans="1:10">
      <c r="A287" s="107" t="s">
        <v>278</v>
      </c>
      <c r="B287" s="108" t="s">
        <v>279</v>
      </c>
      <c r="C287" s="109" t="s">
        <v>97</v>
      </c>
      <c r="D287" s="110">
        <v>4</v>
      </c>
      <c r="E287" s="111">
        <f>SUM(H287:H290)/D287</f>
        <v>0</v>
      </c>
      <c r="F287" s="98" t="s">
        <v>14</v>
      </c>
      <c r="G287" s="99" t="s">
        <v>15</v>
      </c>
      <c r="H287" s="100">
        <v>0</v>
      </c>
      <c r="I287" s="99" t="s">
        <v>72</v>
      </c>
      <c r="J287" s="99" t="s">
        <v>17</v>
      </c>
    </row>
    <row r="288" ht="22.5" customHeight="1" spans="1:10">
      <c r="A288" s="107"/>
      <c r="B288" s="108"/>
      <c r="C288" s="109"/>
      <c r="D288" s="110"/>
      <c r="E288" s="111"/>
      <c r="F288" s="101" t="s">
        <v>18</v>
      </c>
      <c r="G288" s="102" t="s">
        <v>19</v>
      </c>
      <c r="H288" s="103">
        <v>0</v>
      </c>
      <c r="I288" s="102"/>
      <c r="J288" s="102" t="s">
        <v>17</v>
      </c>
    </row>
    <row r="289" ht="22.5" customHeight="1" spans="1:10">
      <c r="A289" s="107"/>
      <c r="B289" s="108"/>
      <c r="C289" s="109"/>
      <c r="D289" s="110"/>
      <c r="E289" s="111"/>
      <c r="F289" s="98" t="s">
        <v>35</v>
      </c>
      <c r="G289" s="99" t="s">
        <v>36</v>
      </c>
      <c r="H289" s="100">
        <v>0</v>
      </c>
      <c r="I289" s="99" t="s">
        <v>40</v>
      </c>
      <c r="J289" s="99" t="s">
        <v>17</v>
      </c>
    </row>
    <row r="290" ht="22.5" customHeight="1" spans="1:10">
      <c r="A290" s="107"/>
      <c r="B290" s="108"/>
      <c r="C290" s="109"/>
      <c r="D290" s="110"/>
      <c r="E290" s="111"/>
      <c r="F290" s="101" t="s">
        <v>75</v>
      </c>
      <c r="G290" s="102" t="s">
        <v>280</v>
      </c>
      <c r="H290" s="103">
        <v>0</v>
      </c>
      <c r="I290" s="102" t="s">
        <v>281</v>
      </c>
      <c r="J290" s="102" t="s">
        <v>17</v>
      </c>
    </row>
    <row r="291" ht="22.5" customHeight="1" spans="1:10">
      <c r="A291" s="104" t="s">
        <v>282</v>
      </c>
      <c r="B291" s="99" t="s">
        <v>283</v>
      </c>
      <c r="C291" s="98" t="s">
        <v>97</v>
      </c>
      <c r="D291" s="105">
        <v>9</v>
      </c>
      <c r="E291" s="106" cm="1">
        <f t="array" ref="E291">SUM(H291:H299/D291)</f>
        <v>0</v>
      </c>
      <c r="F291" s="98" t="s">
        <v>14</v>
      </c>
      <c r="G291" s="99" t="s">
        <v>15</v>
      </c>
      <c r="H291" s="100">
        <v>0</v>
      </c>
      <c r="I291" s="99" t="s">
        <v>72</v>
      </c>
      <c r="J291" s="99" t="s">
        <v>17</v>
      </c>
    </row>
    <row r="292" ht="22.5" customHeight="1" spans="1:10">
      <c r="A292" s="104"/>
      <c r="B292" s="99"/>
      <c r="C292" s="98"/>
      <c r="D292" s="105"/>
      <c r="E292" s="106"/>
      <c r="F292" s="101" t="s">
        <v>18</v>
      </c>
      <c r="G292" s="102" t="s">
        <v>19</v>
      </c>
      <c r="H292" s="103">
        <v>0</v>
      </c>
      <c r="I292" s="102"/>
      <c r="J292" s="102" t="s">
        <v>17</v>
      </c>
    </row>
    <row r="293" ht="22.5" customHeight="1" spans="1:10">
      <c r="A293" s="104"/>
      <c r="B293" s="99"/>
      <c r="C293" s="98"/>
      <c r="D293" s="105"/>
      <c r="E293" s="106"/>
      <c r="F293" s="98" t="s">
        <v>73</v>
      </c>
      <c r="G293" s="99" t="s">
        <v>74</v>
      </c>
      <c r="H293" s="100">
        <v>0</v>
      </c>
      <c r="I293" s="99"/>
      <c r="J293" s="99" t="s">
        <v>17</v>
      </c>
    </row>
    <row r="294" ht="22.5" customHeight="1" spans="1:10">
      <c r="A294" s="104"/>
      <c r="B294" s="99"/>
      <c r="C294" s="98"/>
      <c r="D294" s="105"/>
      <c r="E294" s="106"/>
      <c r="F294" s="101" t="s">
        <v>75</v>
      </c>
      <c r="G294" s="102" t="s">
        <v>284</v>
      </c>
      <c r="H294" s="103">
        <v>0</v>
      </c>
      <c r="I294" s="102" t="s">
        <v>281</v>
      </c>
      <c r="J294" s="102" t="s">
        <v>17</v>
      </c>
    </row>
    <row r="295" ht="22.5" customHeight="1" spans="1:10">
      <c r="A295" s="104"/>
      <c r="B295" s="99"/>
      <c r="C295" s="98"/>
      <c r="D295" s="105"/>
      <c r="E295" s="106"/>
      <c r="F295" s="98" t="s">
        <v>43</v>
      </c>
      <c r="G295" s="99" t="s">
        <v>44</v>
      </c>
      <c r="H295" s="100">
        <v>0</v>
      </c>
      <c r="I295" s="99"/>
      <c r="J295" s="99" t="s">
        <v>17</v>
      </c>
    </row>
    <row r="296" ht="22.5" customHeight="1" spans="1:10">
      <c r="A296" s="104"/>
      <c r="B296" s="99"/>
      <c r="C296" s="98"/>
      <c r="D296" s="105"/>
      <c r="E296" s="106"/>
      <c r="F296" s="101" t="s">
        <v>22</v>
      </c>
      <c r="G296" s="102" t="s">
        <v>23</v>
      </c>
      <c r="H296" s="103">
        <v>0</v>
      </c>
      <c r="I296" s="102"/>
      <c r="J296" s="102" t="s">
        <v>17</v>
      </c>
    </row>
    <row r="297" ht="22.5" customHeight="1" spans="1:10">
      <c r="A297" s="104"/>
      <c r="B297" s="99"/>
      <c r="C297" s="98"/>
      <c r="D297" s="105"/>
      <c r="E297" s="106"/>
      <c r="F297" s="98" t="s">
        <v>24</v>
      </c>
      <c r="G297" s="99" t="s">
        <v>285</v>
      </c>
      <c r="H297" s="100">
        <v>0</v>
      </c>
      <c r="I297" s="99"/>
      <c r="J297" s="99" t="s">
        <v>17</v>
      </c>
    </row>
    <row r="298" ht="22.5" customHeight="1" spans="1:10">
      <c r="A298" s="104"/>
      <c r="B298" s="99"/>
      <c r="C298" s="98"/>
      <c r="D298" s="105"/>
      <c r="E298" s="106"/>
      <c r="F298" s="101" t="s">
        <v>24</v>
      </c>
      <c r="G298" s="102" t="s">
        <v>286</v>
      </c>
      <c r="H298" s="103">
        <v>0</v>
      </c>
      <c r="I298" s="102"/>
      <c r="J298" s="102" t="s">
        <v>17</v>
      </c>
    </row>
    <row r="299" ht="22.5" customHeight="1" spans="1:10">
      <c r="A299" s="104"/>
      <c r="B299" s="99"/>
      <c r="C299" s="98"/>
      <c r="D299" s="105"/>
      <c r="E299" s="106"/>
      <c r="F299" s="98" t="s">
        <v>24</v>
      </c>
      <c r="G299" s="99" t="s">
        <v>287</v>
      </c>
      <c r="H299" s="100">
        <v>0</v>
      </c>
      <c r="I299" s="99"/>
      <c r="J299" s="99" t="s">
        <v>17</v>
      </c>
    </row>
    <row r="300" ht="22.5" customHeight="1" spans="1:10">
      <c r="A300" s="107" t="s">
        <v>288</v>
      </c>
      <c r="B300" s="108" t="s">
        <v>289</v>
      </c>
      <c r="C300" s="109" t="s">
        <v>97</v>
      </c>
      <c r="D300" s="110">
        <v>4</v>
      </c>
      <c r="E300" s="111">
        <f>SUM(H300:H303)/D300</f>
        <v>0</v>
      </c>
      <c r="F300" s="101" t="s">
        <v>14</v>
      </c>
      <c r="G300" s="102" t="s">
        <v>15</v>
      </c>
      <c r="H300" s="103">
        <v>0</v>
      </c>
      <c r="I300" s="102" t="s">
        <v>72</v>
      </c>
      <c r="J300" s="102" t="s">
        <v>17</v>
      </c>
    </row>
    <row r="301" ht="22.5" customHeight="1" spans="1:10">
      <c r="A301" s="107"/>
      <c r="B301" s="108"/>
      <c r="C301" s="109"/>
      <c r="D301" s="110"/>
      <c r="E301" s="111"/>
      <c r="F301" s="98" t="s">
        <v>18</v>
      </c>
      <c r="G301" s="99" t="s">
        <v>19</v>
      </c>
      <c r="H301" s="100">
        <v>0</v>
      </c>
      <c r="I301" s="99"/>
      <c r="J301" s="99" t="s">
        <v>17</v>
      </c>
    </row>
    <row r="302" ht="22.5" customHeight="1" spans="1:10">
      <c r="A302" s="107"/>
      <c r="B302" s="108"/>
      <c r="C302" s="109"/>
      <c r="D302" s="110"/>
      <c r="E302" s="111"/>
      <c r="F302" s="101" t="s">
        <v>35</v>
      </c>
      <c r="G302" s="102" t="s">
        <v>36</v>
      </c>
      <c r="H302" s="103">
        <v>0</v>
      </c>
      <c r="I302" s="102" t="s">
        <v>40</v>
      </c>
      <c r="J302" s="102" t="s">
        <v>17</v>
      </c>
    </row>
    <row r="303" ht="22.5" customHeight="1" spans="1:10">
      <c r="A303" s="107"/>
      <c r="B303" s="108"/>
      <c r="C303" s="109"/>
      <c r="D303" s="110"/>
      <c r="E303" s="111"/>
      <c r="F303" s="98" t="s">
        <v>75</v>
      </c>
      <c r="G303" s="99" t="s">
        <v>290</v>
      </c>
      <c r="H303" s="100">
        <v>0</v>
      </c>
      <c r="I303" s="99" t="s">
        <v>291</v>
      </c>
      <c r="J303" s="99" t="s">
        <v>30</v>
      </c>
    </row>
    <row r="304" ht="22.5" customHeight="1" spans="1:10">
      <c r="A304" s="104" t="s">
        <v>292</v>
      </c>
      <c r="B304" s="99" t="s">
        <v>293</v>
      </c>
      <c r="C304" s="98" t="s">
        <v>97</v>
      </c>
      <c r="D304" s="105">
        <v>8</v>
      </c>
      <c r="E304" s="106">
        <f>SUM(H304:H311)/D304</f>
        <v>0</v>
      </c>
      <c r="F304" s="101" t="s">
        <v>14</v>
      </c>
      <c r="G304" s="102" t="s">
        <v>15</v>
      </c>
      <c r="H304" s="103">
        <v>0</v>
      </c>
      <c r="I304" s="102" t="s">
        <v>72</v>
      </c>
      <c r="J304" s="102" t="s">
        <v>17</v>
      </c>
    </row>
    <row r="305" ht="22.5" customHeight="1" spans="1:10">
      <c r="A305" s="104"/>
      <c r="B305" s="99"/>
      <c r="C305" s="98"/>
      <c r="D305" s="105"/>
      <c r="E305" s="106"/>
      <c r="F305" s="98" t="s">
        <v>18</v>
      </c>
      <c r="G305" s="99" t="s">
        <v>19</v>
      </c>
      <c r="H305" s="100">
        <v>0</v>
      </c>
      <c r="I305" s="99"/>
      <c r="J305" s="99" t="s">
        <v>17</v>
      </c>
    </row>
    <row r="306" ht="22.5" customHeight="1" spans="1:10">
      <c r="A306" s="104"/>
      <c r="B306" s="99"/>
      <c r="C306" s="98"/>
      <c r="D306" s="105"/>
      <c r="E306" s="106"/>
      <c r="F306" s="101" t="s">
        <v>43</v>
      </c>
      <c r="G306" s="102" t="s">
        <v>44</v>
      </c>
      <c r="H306" s="103">
        <v>0</v>
      </c>
      <c r="I306" s="102"/>
      <c r="J306" s="102" t="s">
        <v>17</v>
      </c>
    </row>
    <row r="307" ht="22.5" customHeight="1" spans="1:10">
      <c r="A307" s="104"/>
      <c r="B307" s="99"/>
      <c r="C307" s="98"/>
      <c r="D307" s="105"/>
      <c r="E307" s="106"/>
      <c r="F307" s="98" t="s">
        <v>73</v>
      </c>
      <c r="G307" s="99" t="s">
        <v>74</v>
      </c>
      <c r="H307" s="100">
        <v>0</v>
      </c>
      <c r="I307" s="99"/>
      <c r="J307" s="99" t="s">
        <v>17</v>
      </c>
    </row>
    <row r="308" ht="22.5" customHeight="1" spans="1:10">
      <c r="A308" s="104"/>
      <c r="B308" s="99"/>
      <c r="C308" s="98"/>
      <c r="D308" s="105"/>
      <c r="E308" s="106"/>
      <c r="F308" s="101" t="s">
        <v>22</v>
      </c>
      <c r="G308" s="102" t="s">
        <v>23</v>
      </c>
      <c r="H308" s="103">
        <v>0</v>
      </c>
      <c r="I308" s="102"/>
      <c r="J308" s="102" t="s">
        <v>17</v>
      </c>
    </row>
    <row r="309" ht="22.5" customHeight="1" spans="1:10">
      <c r="A309" s="104"/>
      <c r="B309" s="99"/>
      <c r="C309" s="98"/>
      <c r="D309" s="105"/>
      <c r="E309" s="106"/>
      <c r="F309" s="98" t="s">
        <v>24</v>
      </c>
      <c r="G309" s="99" t="s">
        <v>294</v>
      </c>
      <c r="H309" s="100">
        <v>0</v>
      </c>
      <c r="I309" s="99"/>
      <c r="J309" s="99" t="s">
        <v>17</v>
      </c>
    </row>
    <row r="310" ht="22.5" customHeight="1" spans="1:10">
      <c r="A310" s="104"/>
      <c r="B310" s="99"/>
      <c r="C310" s="98"/>
      <c r="D310" s="105"/>
      <c r="E310" s="106"/>
      <c r="F310" s="101" t="s">
        <v>24</v>
      </c>
      <c r="G310" s="102" t="s">
        <v>295</v>
      </c>
      <c r="H310" s="103">
        <v>0</v>
      </c>
      <c r="I310" s="102"/>
      <c r="J310" s="102" t="s">
        <v>17</v>
      </c>
    </row>
    <row r="311" ht="22.5" customHeight="1" spans="1:10">
      <c r="A311" s="104"/>
      <c r="B311" s="99"/>
      <c r="C311" s="98"/>
      <c r="D311" s="105"/>
      <c r="E311" s="106"/>
      <c r="F311" s="98" t="s">
        <v>75</v>
      </c>
      <c r="G311" s="99" t="s">
        <v>296</v>
      </c>
      <c r="H311" s="100">
        <v>0</v>
      </c>
      <c r="I311" s="99" t="s">
        <v>291</v>
      </c>
      <c r="J311" s="99" t="s">
        <v>30</v>
      </c>
    </row>
    <row r="312" ht="22.5" customHeight="1" spans="1:10">
      <c r="A312" s="107" t="s">
        <v>297</v>
      </c>
      <c r="B312" s="108" t="s">
        <v>298</v>
      </c>
      <c r="C312" s="109" t="s">
        <v>299</v>
      </c>
      <c r="D312" s="110">
        <v>8</v>
      </c>
      <c r="E312" s="111">
        <f>SUM(H312:H319)/D312</f>
        <v>0</v>
      </c>
      <c r="F312" s="101" t="s">
        <v>14</v>
      </c>
      <c r="G312" s="102" t="s">
        <v>15</v>
      </c>
      <c r="H312" s="103">
        <v>0</v>
      </c>
      <c r="I312" s="102" t="s">
        <v>300</v>
      </c>
      <c r="J312" s="102" t="s">
        <v>17</v>
      </c>
    </row>
    <row r="313" ht="22.5" customHeight="1" spans="1:10">
      <c r="A313" s="107"/>
      <c r="B313" s="108"/>
      <c r="C313" s="109"/>
      <c r="D313" s="110"/>
      <c r="E313" s="111"/>
      <c r="F313" s="98" t="s">
        <v>18</v>
      </c>
      <c r="G313" s="99" t="s">
        <v>19</v>
      </c>
      <c r="H313" s="100">
        <v>0</v>
      </c>
      <c r="I313" s="99"/>
      <c r="J313" s="99" t="s">
        <v>17</v>
      </c>
    </row>
    <row r="314" ht="22.5" customHeight="1" spans="1:10">
      <c r="A314" s="107"/>
      <c r="B314" s="108"/>
      <c r="C314" s="109"/>
      <c r="D314" s="110"/>
      <c r="E314" s="111"/>
      <c r="F314" s="101" t="s">
        <v>73</v>
      </c>
      <c r="G314" s="102" t="s">
        <v>74</v>
      </c>
      <c r="H314" s="103">
        <v>0</v>
      </c>
      <c r="I314" s="102"/>
      <c r="J314" s="102" t="s">
        <v>17</v>
      </c>
    </row>
    <row r="315" ht="22.5" customHeight="1" spans="1:10">
      <c r="A315" s="107"/>
      <c r="B315" s="108"/>
      <c r="C315" s="109"/>
      <c r="D315" s="110"/>
      <c r="E315" s="111"/>
      <c r="F315" s="98" t="s">
        <v>43</v>
      </c>
      <c r="G315" s="99" t="s">
        <v>44</v>
      </c>
      <c r="H315" s="100">
        <v>0</v>
      </c>
      <c r="I315" s="99"/>
      <c r="J315" s="99" t="s">
        <v>17</v>
      </c>
    </row>
    <row r="316" ht="22.5" customHeight="1" spans="1:10">
      <c r="A316" s="107"/>
      <c r="B316" s="108"/>
      <c r="C316" s="109"/>
      <c r="D316" s="110"/>
      <c r="E316" s="111"/>
      <c r="F316" s="101" t="s">
        <v>22</v>
      </c>
      <c r="G316" s="102" t="s">
        <v>23</v>
      </c>
      <c r="H316" s="103">
        <v>0</v>
      </c>
      <c r="I316" s="102"/>
      <c r="J316" s="102" t="s">
        <v>17</v>
      </c>
    </row>
    <row r="317" ht="22.5" customHeight="1" spans="1:10">
      <c r="A317" s="107"/>
      <c r="B317" s="108"/>
      <c r="C317" s="109"/>
      <c r="D317" s="110"/>
      <c r="E317" s="111"/>
      <c r="F317" s="98" t="s">
        <v>24</v>
      </c>
      <c r="G317" s="99" t="s">
        <v>301</v>
      </c>
      <c r="H317" s="100">
        <v>0</v>
      </c>
      <c r="I317" s="99"/>
      <c r="J317" s="99" t="s">
        <v>17</v>
      </c>
    </row>
    <row r="318" ht="22.5" customHeight="1" spans="1:10">
      <c r="A318" s="107"/>
      <c r="B318" s="108"/>
      <c r="C318" s="109"/>
      <c r="D318" s="110"/>
      <c r="E318" s="111"/>
      <c r="F318" s="101" t="s">
        <v>24</v>
      </c>
      <c r="G318" s="102" t="s">
        <v>302</v>
      </c>
      <c r="H318" s="103">
        <v>0</v>
      </c>
      <c r="I318" s="102"/>
      <c r="J318" s="102" t="s">
        <v>17</v>
      </c>
    </row>
    <row r="319" ht="22.5" customHeight="1" spans="1:10">
      <c r="A319" s="107"/>
      <c r="B319" s="108"/>
      <c r="C319" s="109"/>
      <c r="D319" s="110"/>
      <c r="E319" s="111"/>
      <c r="F319" s="98" t="s">
        <v>24</v>
      </c>
      <c r="G319" s="99" t="s">
        <v>303</v>
      </c>
      <c r="H319" s="100">
        <v>0</v>
      </c>
      <c r="I319" s="99"/>
      <c r="J319" s="99" t="s">
        <v>17</v>
      </c>
    </row>
    <row r="320" ht="22.5" customHeight="1" spans="1:10">
      <c r="A320" s="104" t="s">
        <v>304</v>
      </c>
      <c r="B320" s="99" t="s">
        <v>305</v>
      </c>
      <c r="C320" s="98" t="s">
        <v>71</v>
      </c>
      <c r="D320" s="105">
        <v>3</v>
      </c>
      <c r="E320" s="106">
        <f>SUM(H320:H322)/D320</f>
        <v>0</v>
      </c>
      <c r="F320" s="101" t="s">
        <v>14</v>
      </c>
      <c r="G320" s="102" t="s">
        <v>15</v>
      </c>
      <c r="H320" s="103">
        <v>0</v>
      </c>
      <c r="I320" s="102" t="s">
        <v>306</v>
      </c>
      <c r="J320" s="102" t="s">
        <v>17</v>
      </c>
    </row>
    <row r="321" ht="22.5" customHeight="1" spans="1:10">
      <c r="A321" s="104"/>
      <c r="B321" s="99"/>
      <c r="C321" s="98"/>
      <c r="D321" s="105"/>
      <c r="E321" s="106"/>
      <c r="F321" s="98" t="s">
        <v>18</v>
      </c>
      <c r="G321" s="99" t="s">
        <v>19</v>
      </c>
      <c r="H321" s="100">
        <v>0</v>
      </c>
      <c r="I321" s="99"/>
      <c r="J321" s="99" t="s">
        <v>17</v>
      </c>
    </row>
    <row r="322" ht="22.5" customHeight="1" spans="1:10">
      <c r="A322" s="104"/>
      <c r="B322" s="99"/>
      <c r="C322" s="98"/>
      <c r="D322" s="105"/>
      <c r="E322" s="106"/>
      <c r="F322" s="101" t="s">
        <v>35</v>
      </c>
      <c r="G322" s="102" t="s">
        <v>36</v>
      </c>
      <c r="H322" s="103">
        <v>0</v>
      </c>
      <c r="I322" s="102" t="s">
        <v>307</v>
      </c>
      <c r="J322" s="102" t="s">
        <v>17</v>
      </c>
    </row>
    <row r="323" ht="22.5" customHeight="1" spans="1:10">
      <c r="A323" s="107" t="s">
        <v>308</v>
      </c>
      <c r="B323" s="108" t="s">
        <v>309</v>
      </c>
      <c r="C323" s="109" t="s">
        <v>71</v>
      </c>
      <c r="D323" s="110">
        <v>3</v>
      </c>
      <c r="E323" s="111">
        <f>SUM(H323:H325)/D323</f>
        <v>0</v>
      </c>
      <c r="F323" s="98" t="s">
        <v>14</v>
      </c>
      <c r="G323" s="99" t="s">
        <v>15</v>
      </c>
      <c r="H323" s="100">
        <v>0</v>
      </c>
      <c r="I323" s="99" t="s">
        <v>306</v>
      </c>
      <c r="J323" s="99" t="s">
        <v>17</v>
      </c>
    </row>
    <row r="324" ht="22.5" customHeight="1" spans="1:10">
      <c r="A324" s="107"/>
      <c r="B324" s="108"/>
      <c r="C324" s="109"/>
      <c r="D324" s="110"/>
      <c r="E324" s="111"/>
      <c r="F324" s="101" t="s">
        <v>18</v>
      </c>
      <c r="G324" s="102" t="s">
        <v>19</v>
      </c>
      <c r="H324" s="103">
        <v>0</v>
      </c>
      <c r="I324" s="102"/>
      <c r="J324" s="102" t="s">
        <v>17</v>
      </c>
    </row>
    <row r="325" ht="22.5" customHeight="1" spans="1:10">
      <c r="A325" s="107"/>
      <c r="B325" s="108"/>
      <c r="C325" s="109"/>
      <c r="D325" s="110"/>
      <c r="E325" s="111"/>
      <c r="F325" s="98" t="s">
        <v>35</v>
      </c>
      <c r="G325" s="99" t="s">
        <v>36</v>
      </c>
      <c r="H325" s="100">
        <v>0</v>
      </c>
      <c r="I325" s="99" t="s">
        <v>310</v>
      </c>
      <c r="J325" s="99" t="s">
        <v>17</v>
      </c>
    </row>
    <row r="326" ht="22.5" customHeight="1" spans="1:10">
      <c r="A326" s="104" t="s">
        <v>311</v>
      </c>
      <c r="B326" s="99" t="s">
        <v>312</v>
      </c>
      <c r="C326" s="98" t="s">
        <v>71</v>
      </c>
      <c r="D326" s="105">
        <v>7</v>
      </c>
      <c r="E326" s="106">
        <f>SUM(H326:H332)/D326</f>
        <v>0</v>
      </c>
      <c r="F326" s="101" t="s">
        <v>14</v>
      </c>
      <c r="G326" s="102" t="s">
        <v>15</v>
      </c>
      <c r="H326" s="103">
        <v>0</v>
      </c>
      <c r="I326" s="102" t="s">
        <v>306</v>
      </c>
      <c r="J326" s="102" t="s">
        <v>17</v>
      </c>
    </row>
    <row r="327" ht="22.5" customHeight="1" spans="1:10">
      <c r="A327" s="104"/>
      <c r="B327" s="99"/>
      <c r="C327" s="98"/>
      <c r="D327" s="105"/>
      <c r="E327" s="106"/>
      <c r="F327" s="98" t="s">
        <v>18</v>
      </c>
      <c r="G327" s="99" t="s">
        <v>19</v>
      </c>
      <c r="H327" s="100">
        <v>0</v>
      </c>
      <c r="I327" s="99"/>
      <c r="J327" s="99" t="s">
        <v>17</v>
      </c>
    </row>
    <row r="328" ht="22.5" customHeight="1" spans="1:10">
      <c r="A328" s="104"/>
      <c r="B328" s="99"/>
      <c r="C328" s="98"/>
      <c r="D328" s="105"/>
      <c r="E328" s="106"/>
      <c r="F328" s="101" t="s">
        <v>43</v>
      </c>
      <c r="G328" s="102" t="s">
        <v>44</v>
      </c>
      <c r="H328" s="103">
        <v>0</v>
      </c>
      <c r="I328" s="102"/>
      <c r="J328" s="102" t="s">
        <v>17</v>
      </c>
    </row>
    <row r="329" ht="22.5" customHeight="1" spans="1:10">
      <c r="A329" s="104"/>
      <c r="B329" s="99"/>
      <c r="C329" s="98"/>
      <c r="D329" s="105"/>
      <c r="E329" s="106"/>
      <c r="F329" s="98" t="s">
        <v>22</v>
      </c>
      <c r="G329" s="99" t="s">
        <v>23</v>
      </c>
      <c r="H329" s="100">
        <v>0</v>
      </c>
      <c r="I329" s="99"/>
      <c r="J329" s="99" t="s">
        <v>17</v>
      </c>
    </row>
    <row r="330" ht="22.5" customHeight="1" spans="1:10">
      <c r="A330" s="104"/>
      <c r="B330" s="99"/>
      <c r="C330" s="98"/>
      <c r="D330" s="105"/>
      <c r="E330" s="106"/>
      <c r="F330" s="101" t="s">
        <v>24</v>
      </c>
      <c r="G330" s="102" t="s">
        <v>313</v>
      </c>
      <c r="H330" s="103">
        <v>0</v>
      </c>
      <c r="I330" s="102"/>
      <c r="J330" s="102" t="s">
        <v>17</v>
      </c>
    </row>
    <row r="331" ht="22.5" customHeight="1" spans="1:10">
      <c r="A331" s="104"/>
      <c r="B331" s="99"/>
      <c r="C331" s="98"/>
      <c r="D331" s="105"/>
      <c r="E331" s="106"/>
      <c r="F331" s="98" t="s">
        <v>24</v>
      </c>
      <c r="G331" s="99" t="s">
        <v>314</v>
      </c>
      <c r="H331" s="100">
        <v>0</v>
      </c>
      <c r="I331" s="99"/>
      <c r="J331" s="99" t="s">
        <v>17</v>
      </c>
    </row>
    <row r="332" ht="22.5" customHeight="1" spans="1:10">
      <c r="A332" s="104"/>
      <c r="B332" s="99"/>
      <c r="C332" s="98"/>
      <c r="D332" s="105"/>
      <c r="E332" s="106"/>
      <c r="F332" s="101" t="s">
        <v>24</v>
      </c>
      <c r="G332" s="102" t="s">
        <v>315</v>
      </c>
      <c r="H332" s="103">
        <v>0</v>
      </c>
      <c r="I332" s="102"/>
      <c r="J332" s="102" t="s">
        <v>17</v>
      </c>
    </row>
    <row r="333" ht="22.5" customHeight="1" spans="1:10">
      <c r="A333" s="107" t="s">
        <v>316</v>
      </c>
      <c r="B333" s="108" t="s">
        <v>317</v>
      </c>
      <c r="C333" s="109" t="s">
        <v>318</v>
      </c>
      <c r="D333" s="110">
        <v>4</v>
      </c>
      <c r="E333" s="111">
        <f>SUM(H333:H336)/D333</f>
        <v>0</v>
      </c>
      <c r="F333" s="98" t="s">
        <v>14</v>
      </c>
      <c r="G333" s="99" t="s">
        <v>15</v>
      </c>
      <c r="H333" s="100">
        <v>0</v>
      </c>
      <c r="I333" s="99" t="s">
        <v>72</v>
      </c>
      <c r="J333" s="99" t="s">
        <v>17</v>
      </c>
    </row>
    <row r="334" ht="22.5" customHeight="1" spans="1:10">
      <c r="A334" s="107"/>
      <c r="B334" s="108"/>
      <c r="C334" s="109"/>
      <c r="D334" s="110"/>
      <c r="E334" s="111"/>
      <c r="F334" s="101" t="s">
        <v>18</v>
      </c>
      <c r="G334" s="102" t="s">
        <v>19</v>
      </c>
      <c r="H334" s="103">
        <v>0</v>
      </c>
      <c r="I334" s="102"/>
      <c r="J334" s="102" t="s">
        <v>17</v>
      </c>
    </row>
    <row r="335" ht="22.5" customHeight="1" spans="1:10">
      <c r="A335" s="107"/>
      <c r="B335" s="108"/>
      <c r="C335" s="109"/>
      <c r="D335" s="110"/>
      <c r="E335" s="111"/>
      <c r="F335" s="98" t="s">
        <v>35</v>
      </c>
      <c r="G335" s="99" t="s">
        <v>36</v>
      </c>
      <c r="H335" s="100">
        <v>0</v>
      </c>
      <c r="I335" s="99" t="s">
        <v>37</v>
      </c>
      <c r="J335" s="99" t="s">
        <v>17</v>
      </c>
    </row>
    <row r="336" ht="22.5" customHeight="1" spans="1:10">
      <c r="A336" s="107"/>
      <c r="B336" s="108"/>
      <c r="C336" s="109"/>
      <c r="D336" s="110"/>
      <c r="E336" s="111"/>
      <c r="F336" s="101" t="s">
        <v>75</v>
      </c>
      <c r="G336" s="102" t="s">
        <v>319</v>
      </c>
      <c r="H336" s="103">
        <v>0</v>
      </c>
      <c r="I336" s="102" t="s">
        <v>320</v>
      </c>
      <c r="J336" s="102" t="s">
        <v>17</v>
      </c>
    </row>
    <row r="337" ht="22.5" customHeight="1" spans="1:10">
      <c r="A337" s="104" t="s">
        <v>321</v>
      </c>
      <c r="B337" s="99" t="s">
        <v>322</v>
      </c>
      <c r="C337" s="98" t="s">
        <v>318</v>
      </c>
      <c r="D337" s="105">
        <v>4</v>
      </c>
      <c r="E337" s="106">
        <f>SUM(H337:H340)/D337</f>
        <v>0</v>
      </c>
      <c r="F337" s="98" t="s">
        <v>14</v>
      </c>
      <c r="G337" s="99" t="s">
        <v>15</v>
      </c>
      <c r="H337" s="100">
        <v>0</v>
      </c>
      <c r="I337" s="99" t="s">
        <v>72</v>
      </c>
      <c r="J337" s="99" t="s">
        <v>17</v>
      </c>
    </row>
    <row r="338" ht="22.5" customHeight="1" spans="1:10">
      <c r="A338" s="104"/>
      <c r="B338" s="99"/>
      <c r="C338" s="98"/>
      <c r="D338" s="105"/>
      <c r="E338" s="106"/>
      <c r="F338" s="101" t="s">
        <v>18</v>
      </c>
      <c r="G338" s="102" t="s">
        <v>19</v>
      </c>
      <c r="H338" s="103">
        <v>0</v>
      </c>
      <c r="I338" s="102"/>
      <c r="J338" s="102" t="s">
        <v>17</v>
      </c>
    </row>
    <row r="339" ht="22.5" customHeight="1" spans="1:10">
      <c r="A339" s="104"/>
      <c r="B339" s="99"/>
      <c r="C339" s="98"/>
      <c r="D339" s="105"/>
      <c r="E339" s="106"/>
      <c r="F339" s="98" t="s">
        <v>35</v>
      </c>
      <c r="G339" s="99" t="s">
        <v>36</v>
      </c>
      <c r="H339" s="100">
        <v>0</v>
      </c>
      <c r="I339" s="99" t="s">
        <v>40</v>
      </c>
      <c r="J339" s="99" t="s">
        <v>17</v>
      </c>
    </row>
    <row r="340" ht="22.5" customHeight="1" spans="1:10">
      <c r="A340" s="104"/>
      <c r="B340" s="99"/>
      <c r="C340" s="98"/>
      <c r="D340" s="105"/>
      <c r="E340" s="106"/>
      <c r="F340" s="101" t="s">
        <v>75</v>
      </c>
      <c r="G340" s="102" t="s">
        <v>323</v>
      </c>
      <c r="H340" s="103">
        <v>0</v>
      </c>
      <c r="I340" s="102" t="s">
        <v>320</v>
      </c>
      <c r="J340" s="102" t="s">
        <v>17</v>
      </c>
    </row>
    <row r="341" ht="22.5" customHeight="1" spans="1:10">
      <c r="A341" s="107" t="s">
        <v>324</v>
      </c>
      <c r="B341" s="108" t="s">
        <v>325</v>
      </c>
      <c r="C341" s="109" t="s">
        <v>318</v>
      </c>
      <c r="D341" s="110">
        <v>9</v>
      </c>
      <c r="E341" s="111">
        <f>SUM(H341:H349)/D341</f>
        <v>0</v>
      </c>
      <c r="F341" s="98" t="s">
        <v>14</v>
      </c>
      <c r="G341" s="99" t="s">
        <v>15</v>
      </c>
      <c r="H341" s="100">
        <v>0</v>
      </c>
      <c r="I341" s="99" t="s">
        <v>72</v>
      </c>
      <c r="J341" s="99" t="s">
        <v>17</v>
      </c>
    </row>
    <row r="342" ht="22.5" customHeight="1" spans="1:10">
      <c r="A342" s="107"/>
      <c r="B342" s="108"/>
      <c r="C342" s="109"/>
      <c r="D342" s="110"/>
      <c r="E342" s="111"/>
      <c r="F342" s="101" t="s">
        <v>18</v>
      </c>
      <c r="G342" s="102" t="s">
        <v>19</v>
      </c>
      <c r="H342" s="103">
        <v>0</v>
      </c>
      <c r="I342" s="102"/>
      <c r="J342" s="102" t="s">
        <v>17</v>
      </c>
    </row>
    <row r="343" ht="22.5" customHeight="1" spans="1:10">
      <c r="A343" s="107"/>
      <c r="B343" s="108"/>
      <c r="C343" s="109"/>
      <c r="D343" s="110"/>
      <c r="E343" s="111"/>
      <c r="F343" s="98" t="s">
        <v>73</v>
      </c>
      <c r="G343" s="99" t="s">
        <v>74</v>
      </c>
      <c r="H343" s="100">
        <v>0</v>
      </c>
      <c r="I343" s="99"/>
      <c r="J343" s="99" t="s">
        <v>17</v>
      </c>
    </row>
    <row r="344" ht="22.5" customHeight="1" spans="1:10">
      <c r="A344" s="107"/>
      <c r="B344" s="108"/>
      <c r="C344" s="109"/>
      <c r="D344" s="110"/>
      <c r="E344" s="111"/>
      <c r="F344" s="101" t="s">
        <v>75</v>
      </c>
      <c r="G344" s="102" t="s">
        <v>326</v>
      </c>
      <c r="H344" s="103">
        <v>0</v>
      </c>
      <c r="I344" s="102" t="s">
        <v>320</v>
      </c>
      <c r="J344" s="102" t="s">
        <v>17</v>
      </c>
    </row>
    <row r="345" ht="22.5" customHeight="1" spans="1:10">
      <c r="A345" s="107"/>
      <c r="B345" s="108"/>
      <c r="C345" s="109"/>
      <c r="D345" s="110"/>
      <c r="E345" s="111"/>
      <c r="F345" s="98" t="s">
        <v>43</v>
      </c>
      <c r="G345" s="99" t="s">
        <v>44</v>
      </c>
      <c r="H345" s="100">
        <v>0</v>
      </c>
      <c r="I345" s="99"/>
      <c r="J345" s="99" t="s">
        <v>17</v>
      </c>
    </row>
    <row r="346" ht="22.5" customHeight="1" spans="1:10">
      <c r="A346" s="107"/>
      <c r="B346" s="108"/>
      <c r="C346" s="109"/>
      <c r="D346" s="110"/>
      <c r="E346" s="111"/>
      <c r="F346" s="101" t="s">
        <v>22</v>
      </c>
      <c r="G346" s="102" t="s">
        <v>23</v>
      </c>
      <c r="H346" s="103">
        <v>0</v>
      </c>
      <c r="I346" s="102"/>
      <c r="J346" s="102" t="s">
        <v>17</v>
      </c>
    </row>
    <row r="347" ht="22.5" customHeight="1" spans="1:10">
      <c r="A347" s="107"/>
      <c r="B347" s="108"/>
      <c r="C347" s="109"/>
      <c r="D347" s="110"/>
      <c r="E347" s="111"/>
      <c r="F347" s="98" t="s">
        <v>24</v>
      </c>
      <c r="G347" s="99" t="s">
        <v>327</v>
      </c>
      <c r="H347" s="100">
        <v>0</v>
      </c>
      <c r="I347" s="99"/>
      <c r="J347" s="99" t="s">
        <v>17</v>
      </c>
    </row>
    <row r="348" ht="22.5" customHeight="1" spans="1:10">
      <c r="A348" s="107"/>
      <c r="B348" s="108"/>
      <c r="C348" s="109"/>
      <c r="D348" s="110"/>
      <c r="E348" s="111"/>
      <c r="F348" s="101" t="s">
        <v>24</v>
      </c>
      <c r="G348" s="102" t="s">
        <v>328</v>
      </c>
      <c r="H348" s="103">
        <v>0</v>
      </c>
      <c r="I348" s="102"/>
      <c r="J348" s="102" t="s">
        <v>17</v>
      </c>
    </row>
    <row r="349" ht="22.5" customHeight="1" spans="1:10">
      <c r="A349" s="107"/>
      <c r="B349" s="108"/>
      <c r="C349" s="109"/>
      <c r="D349" s="110"/>
      <c r="E349" s="111"/>
      <c r="F349" s="98" t="s">
        <v>24</v>
      </c>
      <c r="G349" s="99" t="s">
        <v>329</v>
      </c>
      <c r="H349" s="100">
        <v>0</v>
      </c>
      <c r="I349" s="99"/>
      <c r="J349" s="99" t="s">
        <v>17</v>
      </c>
    </row>
    <row r="350" ht="22.5" customHeight="1" spans="1:10">
      <c r="A350" s="104" t="s">
        <v>330</v>
      </c>
      <c r="B350" s="99" t="s">
        <v>331</v>
      </c>
      <c r="C350" s="98" t="s">
        <v>332</v>
      </c>
      <c r="D350" s="105">
        <v>3</v>
      </c>
      <c r="E350" s="106">
        <f>SUM(H350:H352)/D350</f>
        <v>0</v>
      </c>
      <c r="F350" s="101" t="s">
        <v>14</v>
      </c>
      <c r="G350" s="102" t="s">
        <v>15</v>
      </c>
      <c r="H350" s="103">
        <v>0</v>
      </c>
      <c r="I350" s="102" t="s">
        <v>72</v>
      </c>
      <c r="J350" s="102" t="s">
        <v>17</v>
      </c>
    </row>
    <row r="351" ht="22.5" customHeight="1" spans="1:10">
      <c r="A351" s="104"/>
      <c r="B351" s="99"/>
      <c r="C351" s="98"/>
      <c r="D351" s="105"/>
      <c r="E351" s="106"/>
      <c r="F351" s="98" t="s">
        <v>18</v>
      </c>
      <c r="G351" s="99" t="s">
        <v>19</v>
      </c>
      <c r="H351" s="100">
        <v>0</v>
      </c>
      <c r="I351" s="99"/>
      <c r="J351" s="99" t="s">
        <v>17</v>
      </c>
    </row>
    <row r="352" ht="22.5" customHeight="1" spans="1:10">
      <c r="A352" s="104"/>
      <c r="B352" s="99"/>
      <c r="C352" s="98"/>
      <c r="D352" s="105"/>
      <c r="E352" s="106"/>
      <c r="F352" s="101" t="s">
        <v>35</v>
      </c>
      <c r="G352" s="102" t="s">
        <v>36</v>
      </c>
      <c r="H352" s="103">
        <v>0</v>
      </c>
      <c r="I352" s="102" t="s">
        <v>115</v>
      </c>
      <c r="J352" s="102" t="s">
        <v>17</v>
      </c>
    </row>
    <row r="353" ht="22.5" customHeight="1" spans="1:10">
      <c r="A353" s="107" t="s">
        <v>333</v>
      </c>
      <c r="B353" s="108" t="s">
        <v>334</v>
      </c>
      <c r="C353" s="109" t="s">
        <v>332</v>
      </c>
      <c r="D353" s="110">
        <v>3</v>
      </c>
      <c r="E353" s="111">
        <f>SUM(H353:H355)/D353</f>
        <v>0</v>
      </c>
      <c r="F353" s="98" t="s">
        <v>14</v>
      </c>
      <c r="G353" s="99" t="s">
        <v>15</v>
      </c>
      <c r="H353" s="100">
        <v>0</v>
      </c>
      <c r="I353" s="99" t="s">
        <v>72</v>
      </c>
      <c r="J353" s="99" t="s">
        <v>17</v>
      </c>
    </row>
    <row r="354" ht="22.5" customHeight="1" spans="1:10">
      <c r="A354" s="107"/>
      <c r="B354" s="108"/>
      <c r="C354" s="109"/>
      <c r="D354" s="110"/>
      <c r="E354" s="111"/>
      <c r="F354" s="101" t="s">
        <v>18</v>
      </c>
      <c r="G354" s="102" t="s">
        <v>19</v>
      </c>
      <c r="H354" s="103">
        <v>0</v>
      </c>
      <c r="I354" s="102"/>
      <c r="J354" s="102" t="s">
        <v>17</v>
      </c>
    </row>
    <row r="355" ht="22.5" customHeight="1" spans="1:10">
      <c r="A355" s="107"/>
      <c r="B355" s="108"/>
      <c r="C355" s="109"/>
      <c r="D355" s="110"/>
      <c r="E355" s="111"/>
      <c r="F355" s="98" t="s">
        <v>35</v>
      </c>
      <c r="G355" s="99" t="s">
        <v>36</v>
      </c>
      <c r="H355" s="100">
        <v>0</v>
      </c>
      <c r="I355" s="99" t="s">
        <v>335</v>
      </c>
      <c r="J355" s="99" t="s">
        <v>17</v>
      </c>
    </row>
    <row r="356" ht="22.5" customHeight="1" spans="1:10">
      <c r="A356" s="104" t="s">
        <v>336</v>
      </c>
      <c r="B356" s="99" t="s">
        <v>337</v>
      </c>
      <c r="C356" s="98" t="s">
        <v>332</v>
      </c>
      <c r="D356" s="105">
        <v>7</v>
      </c>
      <c r="E356" s="106">
        <f>SUM(H356:H362)/D356</f>
        <v>0</v>
      </c>
      <c r="F356" s="101" t="s">
        <v>14</v>
      </c>
      <c r="G356" s="102" t="s">
        <v>15</v>
      </c>
      <c r="H356" s="103">
        <v>0</v>
      </c>
      <c r="I356" s="102" t="s">
        <v>72</v>
      </c>
      <c r="J356" s="102" t="s">
        <v>17</v>
      </c>
    </row>
    <row r="357" ht="22.5" customHeight="1" spans="1:10">
      <c r="A357" s="104"/>
      <c r="B357" s="99"/>
      <c r="C357" s="98"/>
      <c r="D357" s="105"/>
      <c r="E357" s="106"/>
      <c r="F357" s="98" t="s">
        <v>18</v>
      </c>
      <c r="G357" s="99" t="s">
        <v>19</v>
      </c>
      <c r="H357" s="100">
        <v>0</v>
      </c>
      <c r="I357" s="99"/>
      <c r="J357" s="99" t="s">
        <v>17</v>
      </c>
    </row>
    <row r="358" ht="22.5" customHeight="1" spans="1:10">
      <c r="A358" s="104"/>
      <c r="B358" s="99"/>
      <c r="C358" s="98"/>
      <c r="D358" s="105"/>
      <c r="E358" s="106"/>
      <c r="F358" s="101" t="s">
        <v>43</v>
      </c>
      <c r="G358" s="102" t="s">
        <v>44</v>
      </c>
      <c r="H358" s="103">
        <v>0</v>
      </c>
      <c r="I358" s="102"/>
      <c r="J358" s="102" t="s">
        <v>17</v>
      </c>
    </row>
    <row r="359" ht="22.5" customHeight="1" spans="1:10">
      <c r="A359" s="104"/>
      <c r="B359" s="99"/>
      <c r="C359" s="98"/>
      <c r="D359" s="105"/>
      <c r="E359" s="106"/>
      <c r="F359" s="98" t="s">
        <v>73</v>
      </c>
      <c r="G359" s="99" t="s">
        <v>74</v>
      </c>
      <c r="H359" s="100">
        <v>0</v>
      </c>
      <c r="I359" s="99"/>
      <c r="J359" s="99" t="s">
        <v>17</v>
      </c>
    </row>
    <row r="360" ht="22.5" customHeight="1" spans="1:10">
      <c r="A360" s="104"/>
      <c r="B360" s="99"/>
      <c r="C360" s="98"/>
      <c r="D360" s="105"/>
      <c r="E360" s="106"/>
      <c r="F360" s="101" t="s">
        <v>22</v>
      </c>
      <c r="G360" s="102" t="s">
        <v>23</v>
      </c>
      <c r="H360" s="103">
        <v>0</v>
      </c>
      <c r="I360" s="102"/>
      <c r="J360" s="102" t="s">
        <v>17</v>
      </c>
    </row>
    <row r="361" ht="22.5" customHeight="1" spans="1:10">
      <c r="A361" s="104"/>
      <c r="B361" s="99"/>
      <c r="C361" s="98"/>
      <c r="D361" s="105"/>
      <c r="E361" s="106"/>
      <c r="F361" s="98" t="s">
        <v>24</v>
      </c>
      <c r="G361" s="99" t="s">
        <v>338</v>
      </c>
      <c r="H361" s="100">
        <v>0</v>
      </c>
      <c r="I361" s="99"/>
      <c r="J361" s="99" t="s">
        <v>17</v>
      </c>
    </row>
    <row r="362" ht="22.5" customHeight="1" spans="1:10">
      <c r="A362" s="104"/>
      <c r="B362" s="99"/>
      <c r="C362" s="98"/>
      <c r="D362" s="105"/>
      <c r="E362" s="106"/>
      <c r="F362" s="101" t="s">
        <v>24</v>
      </c>
      <c r="G362" s="102" t="s">
        <v>339</v>
      </c>
      <c r="H362" s="103">
        <v>0</v>
      </c>
      <c r="I362" s="102"/>
      <c r="J362" s="102" t="s">
        <v>17</v>
      </c>
    </row>
    <row r="363" ht="22.5" customHeight="1" spans="1:10">
      <c r="A363" s="107" t="s">
        <v>340</v>
      </c>
      <c r="B363" s="108" t="s">
        <v>341</v>
      </c>
      <c r="C363" s="109" t="s">
        <v>342</v>
      </c>
      <c r="D363" s="110">
        <v>3</v>
      </c>
      <c r="E363" s="111">
        <f>SUM(H363:H365)/D363</f>
        <v>0</v>
      </c>
      <c r="F363" s="98" t="s">
        <v>14</v>
      </c>
      <c r="G363" s="99" t="s">
        <v>15</v>
      </c>
      <c r="H363" s="100">
        <v>0</v>
      </c>
      <c r="I363" s="99" t="s">
        <v>72</v>
      </c>
      <c r="J363" s="99" t="s">
        <v>17</v>
      </c>
    </row>
    <row r="364" ht="22.5" customHeight="1" spans="1:10">
      <c r="A364" s="107"/>
      <c r="B364" s="108"/>
      <c r="C364" s="109"/>
      <c r="D364" s="110"/>
      <c r="E364" s="111"/>
      <c r="F364" s="101" t="s">
        <v>18</v>
      </c>
      <c r="G364" s="102" t="s">
        <v>19</v>
      </c>
      <c r="H364" s="103">
        <v>0</v>
      </c>
      <c r="I364" s="102"/>
      <c r="J364" s="102" t="s">
        <v>17</v>
      </c>
    </row>
    <row r="365" ht="22.5" customHeight="1" spans="1:10">
      <c r="A365" s="107"/>
      <c r="B365" s="108"/>
      <c r="C365" s="109"/>
      <c r="D365" s="110"/>
      <c r="E365" s="111"/>
      <c r="F365" s="98" t="s">
        <v>35</v>
      </c>
      <c r="G365" s="99" t="s">
        <v>36</v>
      </c>
      <c r="H365" s="100">
        <v>0</v>
      </c>
      <c r="I365" s="99" t="s">
        <v>247</v>
      </c>
      <c r="J365" s="99" t="s">
        <v>17</v>
      </c>
    </row>
    <row r="366" ht="22.5" customHeight="1" spans="1:10">
      <c r="A366" s="104" t="s">
        <v>343</v>
      </c>
      <c r="B366" s="99" t="s">
        <v>344</v>
      </c>
      <c r="C366" s="98" t="s">
        <v>342</v>
      </c>
      <c r="D366" s="105">
        <v>8</v>
      </c>
      <c r="E366" s="106">
        <f>SUM(H366:H373)/D366</f>
        <v>0</v>
      </c>
      <c r="F366" s="101" t="s">
        <v>14</v>
      </c>
      <c r="G366" s="102" t="s">
        <v>15</v>
      </c>
      <c r="H366" s="103">
        <v>0</v>
      </c>
      <c r="I366" s="102" t="s">
        <v>72</v>
      </c>
      <c r="J366" s="102" t="s">
        <v>17</v>
      </c>
    </row>
    <row r="367" ht="22.5" customHeight="1" spans="1:10">
      <c r="A367" s="104"/>
      <c r="B367" s="99"/>
      <c r="C367" s="98"/>
      <c r="D367" s="105"/>
      <c r="E367" s="106"/>
      <c r="F367" s="98" t="s">
        <v>18</v>
      </c>
      <c r="G367" s="99" t="s">
        <v>19</v>
      </c>
      <c r="H367" s="100">
        <v>0</v>
      </c>
      <c r="I367" s="99"/>
      <c r="J367" s="99" t="s">
        <v>17</v>
      </c>
    </row>
    <row r="368" ht="22.5" customHeight="1" spans="1:10">
      <c r="A368" s="104"/>
      <c r="B368" s="99"/>
      <c r="C368" s="98"/>
      <c r="D368" s="105"/>
      <c r="E368" s="106"/>
      <c r="F368" s="101" t="s">
        <v>73</v>
      </c>
      <c r="G368" s="102" t="s">
        <v>74</v>
      </c>
      <c r="H368" s="103">
        <v>0</v>
      </c>
      <c r="I368" s="102"/>
      <c r="J368" s="102" t="s">
        <v>17</v>
      </c>
    </row>
    <row r="369" ht="22.5" customHeight="1" spans="1:10">
      <c r="A369" s="104"/>
      <c r="B369" s="99"/>
      <c r="C369" s="98"/>
      <c r="D369" s="105"/>
      <c r="E369" s="106"/>
      <c r="F369" s="98" t="s">
        <v>43</v>
      </c>
      <c r="G369" s="99" t="s">
        <v>44</v>
      </c>
      <c r="H369" s="100">
        <v>0</v>
      </c>
      <c r="I369" s="99"/>
      <c r="J369" s="99" t="s">
        <v>17</v>
      </c>
    </row>
    <row r="370" ht="22.5" customHeight="1" spans="1:10">
      <c r="A370" s="104"/>
      <c r="B370" s="99"/>
      <c r="C370" s="98"/>
      <c r="D370" s="105"/>
      <c r="E370" s="106"/>
      <c r="F370" s="101" t="s">
        <v>22</v>
      </c>
      <c r="G370" s="102" t="s">
        <v>23</v>
      </c>
      <c r="H370" s="103">
        <v>0</v>
      </c>
      <c r="I370" s="102"/>
      <c r="J370" s="102" t="s">
        <v>17</v>
      </c>
    </row>
    <row r="371" ht="22.5" customHeight="1" spans="1:10">
      <c r="A371" s="104"/>
      <c r="B371" s="99"/>
      <c r="C371" s="98"/>
      <c r="D371" s="105"/>
      <c r="E371" s="106"/>
      <c r="F371" s="98" t="s">
        <v>24</v>
      </c>
      <c r="G371" s="99" t="s">
        <v>345</v>
      </c>
      <c r="H371" s="100">
        <v>0</v>
      </c>
      <c r="I371" s="99"/>
      <c r="J371" s="99" t="s">
        <v>17</v>
      </c>
    </row>
    <row r="372" ht="22.5" customHeight="1" spans="1:10">
      <c r="A372" s="104"/>
      <c r="B372" s="99"/>
      <c r="C372" s="98"/>
      <c r="D372" s="105"/>
      <c r="E372" s="106"/>
      <c r="F372" s="101" t="s">
        <v>24</v>
      </c>
      <c r="G372" s="102" t="s">
        <v>346</v>
      </c>
      <c r="H372" s="103">
        <v>0</v>
      </c>
      <c r="I372" s="102"/>
      <c r="J372" s="102" t="s">
        <v>17</v>
      </c>
    </row>
    <row r="373" ht="22.5" customHeight="1" spans="1:10">
      <c r="A373" s="104"/>
      <c r="B373" s="99"/>
      <c r="C373" s="98"/>
      <c r="D373" s="105"/>
      <c r="E373" s="106"/>
      <c r="F373" s="98" t="s">
        <v>24</v>
      </c>
      <c r="G373" s="99" t="s">
        <v>347</v>
      </c>
      <c r="H373" s="100">
        <v>0</v>
      </c>
      <c r="I373" s="99"/>
      <c r="J373" s="99" t="s">
        <v>17</v>
      </c>
    </row>
    <row r="374" ht="22.5" customHeight="1" spans="1:10">
      <c r="A374" s="107" t="s">
        <v>348</v>
      </c>
      <c r="B374" s="108" t="s">
        <v>349</v>
      </c>
      <c r="C374" s="109" t="s">
        <v>33</v>
      </c>
      <c r="D374" s="110">
        <v>3</v>
      </c>
      <c r="E374" s="111">
        <f>SUM(H374:H376)/D374</f>
        <v>0</v>
      </c>
      <c r="F374" s="101" t="s">
        <v>14</v>
      </c>
      <c r="G374" s="102" t="s">
        <v>15</v>
      </c>
      <c r="H374" s="103">
        <v>0</v>
      </c>
      <c r="I374" s="102" t="s">
        <v>72</v>
      </c>
      <c r="J374" s="102" t="s">
        <v>17</v>
      </c>
    </row>
    <row r="375" ht="22.5" customHeight="1" spans="1:10">
      <c r="A375" s="107"/>
      <c r="B375" s="108"/>
      <c r="C375" s="109"/>
      <c r="D375" s="110"/>
      <c r="E375" s="111"/>
      <c r="F375" s="98" t="s">
        <v>18</v>
      </c>
      <c r="G375" s="99" t="s">
        <v>19</v>
      </c>
      <c r="H375" s="100">
        <v>0</v>
      </c>
      <c r="I375" s="99"/>
      <c r="J375" s="99" t="s">
        <v>17</v>
      </c>
    </row>
    <row r="376" ht="22.5" customHeight="1" spans="1:10">
      <c r="A376" s="107"/>
      <c r="B376" s="108"/>
      <c r="C376" s="109"/>
      <c r="D376" s="110"/>
      <c r="E376" s="111"/>
      <c r="F376" s="101" t="s">
        <v>35</v>
      </c>
      <c r="G376" s="102" t="s">
        <v>36</v>
      </c>
      <c r="H376" s="103">
        <v>0</v>
      </c>
      <c r="I376" s="102" t="s">
        <v>350</v>
      </c>
      <c r="J376" s="102" t="s">
        <v>17</v>
      </c>
    </row>
    <row r="377" ht="22.5" customHeight="1" spans="1:10">
      <c r="A377" s="104" t="s">
        <v>351</v>
      </c>
      <c r="B377" s="99" t="s">
        <v>352</v>
      </c>
      <c r="C377" s="98" t="s">
        <v>33</v>
      </c>
      <c r="D377" s="105">
        <v>9</v>
      </c>
      <c r="E377" s="106">
        <f>SUM(H377:H385)/D377</f>
        <v>0</v>
      </c>
      <c r="F377" s="98" t="s">
        <v>14</v>
      </c>
      <c r="G377" s="99" t="s">
        <v>15</v>
      </c>
      <c r="H377" s="100">
        <v>0</v>
      </c>
      <c r="I377" s="99" t="s">
        <v>72</v>
      </c>
      <c r="J377" s="99" t="s">
        <v>17</v>
      </c>
    </row>
    <row r="378" ht="22.5" customHeight="1" spans="1:10">
      <c r="A378" s="104"/>
      <c r="B378" s="99"/>
      <c r="C378" s="98"/>
      <c r="D378" s="105"/>
      <c r="E378" s="106"/>
      <c r="F378" s="101" t="s">
        <v>18</v>
      </c>
      <c r="G378" s="102" t="s">
        <v>19</v>
      </c>
      <c r="H378" s="103">
        <v>0</v>
      </c>
      <c r="I378" s="102"/>
      <c r="J378" s="102" t="s">
        <v>17</v>
      </c>
    </row>
    <row r="379" ht="22.5" customHeight="1" spans="1:10">
      <c r="A379" s="104"/>
      <c r="B379" s="99"/>
      <c r="C379" s="98"/>
      <c r="D379" s="105"/>
      <c r="E379" s="106"/>
      <c r="F379" s="98" t="s">
        <v>73</v>
      </c>
      <c r="G379" s="99" t="s">
        <v>74</v>
      </c>
      <c r="H379" s="100">
        <v>0</v>
      </c>
      <c r="I379" s="99"/>
      <c r="J379" s="99" t="s">
        <v>17</v>
      </c>
    </row>
    <row r="380" ht="22.5" customHeight="1" spans="1:10">
      <c r="A380" s="104"/>
      <c r="B380" s="99"/>
      <c r="C380" s="98"/>
      <c r="D380" s="105"/>
      <c r="E380" s="106"/>
      <c r="F380" s="101" t="s">
        <v>43</v>
      </c>
      <c r="G380" s="102" t="s">
        <v>44</v>
      </c>
      <c r="H380" s="103">
        <v>0</v>
      </c>
      <c r="I380" s="102"/>
      <c r="J380" s="102" t="s">
        <v>17</v>
      </c>
    </row>
    <row r="381" ht="22.5" customHeight="1" spans="1:10">
      <c r="A381" s="104"/>
      <c r="B381" s="99"/>
      <c r="C381" s="98"/>
      <c r="D381" s="105"/>
      <c r="E381" s="106"/>
      <c r="F381" s="98" t="s">
        <v>22</v>
      </c>
      <c r="G381" s="99" t="s">
        <v>23</v>
      </c>
      <c r="H381" s="100">
        <v>0</v>
      </c>
      <c r="I381" s="99"/>
      <c r="J381" s="99" t="s">
        <v>17</v>
      </c>
    </row>
    <row r="382" ht="22.5" customHeight="1" spans="1:10">
      <c r="A382" s="104"/>
      <c r="B382" s="99"/>
      <c r="C382" s="98"/>
      <c r="D382" s="105"/>
      <c r="E382" s="106"/>
      <c r="F382" s="101" t="s">
        <v>24</v>
      </c>
      <c r="G382" s="102" t="s">
        <v>353</v>
      </c>
      <c r="H382" s="103">
        <v>0</v>
      </c>
      <c r="I382" s="102"/>
      <c r="J382" s="102" t="s">
        <v>17</v>
      </c>
    </row>
    <row r="383" ht="22.5" customHeight="1" spans="1:10">
      <c r="A383" s="104"/>
      <c r="B383" s="99"/>
      <c r="C383" s="98"/>
      <c r="D383" s="105"/>
      <c r="E383" s="106"/>
      <c r="F383" s="98" t="s">
        <v>24</v>
      </c>
      <c r="G383" s="99" t="s">
        <v>354</v>
      </c>
      <c r="H383" s="100">
        <v>0</v>
      </c>
      <c r="I383" s="99"/>
      <c r="J383" s="99" t="s">
        <v>17</v>
      </c>
    </row>
    <row r="384" ht="22.5" customHeight="1" spans="1:10">
      <c r="A384" s="104"/>
      <c r="B384" s="99"/>
      <c r="C384" s="98"/>
      <c r="D384" s="105"/>
      <c r="E384" s="106"/>
      <c r="F384" s="101" t="s">
        <v>24</v>
      </c>
      <c r="G384" s="102" t="s">
        <v>355</v>
      </c>
      <c r="H384" s="103">
        <v>0</v>
      </c>
      <c r="I384" s="102"/>
      <c r="J384" s="102" t="s">
        <v>17</v>
      </c>
    </row>
    <row r="385" ht="22.5" customHeight="1" spans="1:10">
      <c r="A385" s="104"/>
      <c r="B385" s="99"/>
      <c r="C385" s="98"/>
      <c r="D385" s="105"/>
      <c r="E385" s="106"/>
      <c r="F385" s="98" t="s">
        <v>170</v>
      </c>
      <c r="G385" s="99" t="s">
        <v>171</v>
      </c>
      <c r="H385" s="100">
        <v>0</v>
      </c>
      <c r="I385" s="99" t="s">
        <v>356</v>
      </c>
      <c r="J385" s="99" t="s">
        <v>30</v>
      </c>
    </row>
    <row r="386" ht="22.5" customHeight="1" spans="1:10">
      <c r="A386" s="107" t="s">
        <v>357</v>
      </c>
      <c r="B386" s="108" t="s">
        <v>358</v>
      </c>
      <c r="C386" s="109" t="s">
        <v>71</v>
      </c>
      <c r="D386" s="110">
        <v>3</v>
      </c>
      <c r="E386" s="111">
        <f>SUM(H386:H388)/D386</f>
        <v>0</v>
      </c>
      <c r="F386" s="101" t="s">
        <v>14</v>
      </c>
      <c r="G386" s="102" t="s">
        <v>15</v>
      </c>
      <c r="H386" s="103">
        <v>0</v>
      </c>
      <c r="I386" s="102" t="s">
        <v>72</v>
      </c>
      <c r="J386" s="102" t="s">
        <v>17</v>
      </c>
    </row>
    <row r="387" ht="22.5" customHeight="1" spans="1:10">
      <c r="A387" s="107"/>
      <c r="B387" s="108"/>
      <c r="C387" s="109"/>
      <c r="D387" s="110"/>
      <c r="E387" s="111"/>
      <c r="F387" s="98" t="s">
        <v>18</v>
      </c>
      <c r="G387" s="99" t="s">
        <v>19</v>
      </c>
      <c r="H387" s="100">
        <v>0</v>
      </c>
      <c r="I387" s="99"/>
      <c r="J387" s="99" t="s">
        <v>17</v>
      </c>
    </row>
    <row r="388" ht="22.5" customHeight="1" spans="1:10">
      <c r="A388" s="107"/>
      <c r="B388" s="108"/>
      <c r="C388" s="109"/>
      <c r="D388" s="110"/>
      <c r="E388" s="111"/>
      <c r="F388" s="101" t="s">
        <v>35</v>
      </c>
      <c r="G388" s="102" t="s">
        <v>36</v>
      </c>
      <c r="H388" s="103">
        <v>0</v>
      </c>
      <c r="I388" s="102" t="s">
        <v>359</v>
      </c>
      <c r="J388" s="102" t="s">
        <v>17</v>
      </c>
    </row>
    <row r="389" ht="22.5" customHeight="1" spans="1:10">
      <c r="A389" s="104" t="s">
        <v>360</v>
      </c>
      <c r="B389" s="99" t="s">
        <v>361</v>
      </c>
      <c r="C389" s="98" t="s">
        <v>362</v>
      </c>
      <c r="D389" s="105">
        <v>3</v>
      </c>
      <c r="E389" s="106">
        <f>SUM(H389:H391)/D389</f>
        <v>0</v>
      </c>
      <c r="F389" s="98" t="s">
        <v>14</v>
      </c>
      <c r="G389" s="99" t="s">
        <v>15</v>
      </c>
      <c r="H389" s="100">
        <v>0</v>
      </c>
      <c r="I389" s="99" t="s">
        <v>72</v>
      </c>
      <c r="J389" s="99" t="s">
        <v>17</v>
      </c>
    </row>
    <row r="390" ht="22.5" customHeight="1" spans="1:10">
      <c r="A390" s="104"/>
      <c r="B390" s="99"/>
      <c r="C390" s="98"/>
      <c r="D390" s="105"/>
      <c r="E390" s="106"/>
      <c r="F390" s="101" t="s">
        <v>18</v>
      </c>
      <c r="G390" s="102" t="s">
        <v>19</v>
      </c>
      <c r="H390" s="103">
        <v>0</v>
      </c>
      <c r="I390" s="102"/>
      <c r="J390" s="102" t="s">
        <v>17</v>
      </c>
    </row>
    <row r="391" ht="22.5" customHeight="1" spans="1:10">
      <c r="A391" s="104"/>
      <c r="B391" s="99"/>
      <c r="C391" s="98"/>
      <c r="D391" s="105"/>
      <c r="E391" s="106"/>
      <c r="F391" s="98" t="s">
        <v>35</v>
      </c>
      <c r="G391" s="99" t="s">
        <v>36</v>
      </c>
      <c r="H391" s="100">
        <v>0</v>
      </c>
      <c r="I391" s="99" t="s">
        <v>53</v>
      </c>
      <c r="J391" s="99" t="s">
        <v>17</v>
      </c>
    </row>
    <row r="392" ht="22.5" customHeight="1" spans="1:10">
      <c r="A392" s="107" t="s">
        <v>363</v>
      </c>
      <c r="B392" s="108" t="s">
        <v>364</v>
      </c>
      <c r="C392" s="109" t="s">
        <v>362</v>
      </c>
      <c r="D392" s="110">
        <v>8</v>
      </c>
      <c r="E392" s="111">
        <f>SUM(H392:H399)/D392</f>
        <v>0</v>
      </c>
      <c r="F392" s="101" t="s">
        <v>14</v>
      </c>
      <c r="G392" s="102" t="s">
        <v>15</v>
      </c>
      <c r="H392" s="103">
        <v>0</v>
      </c>
      <c r="I392" s="102" t="s">
        <v>72</v>
      </c>
      <c r="J392" s="102" t="s">
        <v>17</v>
      </c>
    </row>
    <row r="393" ht="22.5" customHeight="1" spans="1:10">
      <c r="A393" s="107"/>
      <c r="B393" s="108"/>
      <c r="C393" s="109"/>
      <c r="D393" s="110"/>
      <c r="E393" s="111"/>
      <c r="F393" s="98" t="s">
        <v>18</v>
      </c>
      <c r="G393" s="99" t="s">
        <v>19</v>
      </c>
      <c r="H393" s="100">
        <v>0</v>
      </c>
      <c r="I393" s="99"/>
      <c r="J393" s="99" t="s">
        <v>17</v>
      </c>
    </row>
    <row r="394" ht="22.5" customHeight="1" spans="1:10">
      <c r="A394" s="107"/>
      <c r="B394" s="108"/>
      <c r="C394" s="109"/>
      <c r="D394" s="110"/>
      <c r="E394" s="111"/>
      <c r="F394" s="101" t="s">
        <v>73</v>
      </c>
      <c r="G394" s="102" t="s">
        <v>74</v>
      </c>
      <c r="H394" s="103">
        <v>0</v>
      </c>
      <c r="I394" s="102"/>
      <c r="J394" s="102" t="s">
        <v>17</v>
      </c>
    </row>
    <row r="395" ht="22.5" customHeight="1" spans="1:10">
      <c r="A395" s="107"/>
      <c r="B395" s="108"/>
      <c r="C395" s="109"/>
      <c r="D395" s="110"/>
      <c r="E395" s="111"/>
      <c r="F395" s="98" t="s">
        <v>43</v>
      </c>
      <c r="G395" s="99" t="s">
        <v>44</v>
      </c>
      <c r="H395" s="100">
        <v>0</v>
      </c>
      <c r="I395" s="99"/>
      <c r="J395" s="99" t="s">
        <v>17</v>
      </c>
    </row>
    <row r="396" ht="22.5" customHeight="1" spans="1:10">
      <c r="A396" s="107"/>
      <c r="B396" s="108"/>
      <c r="C396" s="109"/>
      <c r="D396" s="110"/>
      <c r="E396" s="111"/>
      <c r="F396" s="101" t="s">
        <v>22</v>
      </c>
      <c r="G396" s="102" t="s">
        <v>23</v>
      </c>
      <c r="H396" s="103">
        <v>0</v>
      </c>
      <c r="I396" s="102"/>
      <c r="J396" s="102" t="s">
        <v>17</v>
      </c>
    </row>
    <row r="397" ht="22.5" customHeight="1" spans="1:10">
      <c r="A397" s="107"/>
      <c r="B397" s="108"/>
      <c r="C397" s="109"/>
      <c r="D397" s="110"/>
      <c r="E397" s="111"/>
      <c r="F397" s="98" t="s">
        <v>24</v>
      </c>
      <c r="G397" s="99" t="s">
        <v>365</v>
      </c>
      <c r="H397" s="100">
        <v>0</v>
      </c>
      <c r="I397" s="99"/>
      <c r="J397" s="99" t="s">
        <v>17</v>
      </c>
    </row>
    <row r="398" ht="22.5" customHeight="1" spans="1:10">
      <c r="A398" s="107"/>
      <c r="B398" s="108"/>
      <c r="C398" s="109"/>
      <c r="D398" s="110"/>
      <c r="E398" s="111"/>
      <c r="F398" s="101" t="s">
        <v>24</v>
      </c>
      <c r="G398" s="102" t="s">
        <v>366</v>
      </c>
      <c r="H398" s="103">
        <v>0</v>
      </c>
      <c r="I398" s="102"/>
      <c r="J398" s="102" t="s">
        <v>17</v>
      </c>
    </row>
    <row r="399" ht="22.5" customHeight="1" spans="1:10">
      <c r="A399" s="107"/>
      <c r="B399" s="108"/>
      <c r="C399" s="109"/>
      <c r="D399" s="110"/>
      <c r="E399" s="111"/>
      <c r="F399" s="98" t="s">
        <v>24</v>
      </c>
      <c r="G399" s="99" t="s">
        <v>367</v>
      </c>
      <c r="H399" s="100">
        <v>0</v>
      </c>
      <c r="I399" s="99"/>
      <c r="J399" s="99" t="s">
        <v>17</v>
      </c>
    </row>
    <row r="400" ht="22.5" customHeight="1" spans="1:10">
      <c r="A400" s="104" t="s">
        <v>368</v>
      </c>
      <c r="B400" s="99" t="s">
        <v>369</v>
      </c>
      <c r="C400" s="98" t="s">
        <v>370</v>
      </c>
      <c r="D400" s="105">
        <v>4</v>
      </c>
      <c r="E400" s="106">
        <f>SUM(H400:H403)/D400</f>
        <v>0</v>
      </c>
      <c r="F400" s="101" t="s">
        <v>14</v>
      </c>
      <c r="G400" s="102" t="s">
        <v>15</v>
      </c>
      <c r="H400" s="103">
        <v>0</v>
      </c>
      <c r="I400" s="102" t="s">
        <v>371</v>
      </c>
      <c r="J400" s="102" t="s">
        <v>17</v>
      </c>
    </row>
    <row r="401" ht="22.5" customHeight="1" spans="1:10">
      <c r="A401" s="104"/>
      <c r="B401" s="99"/>
      <c r="C401" s="98"/>
      <c r="D401" s="105"/>
      <c r="E401" s="106"/>
      <c r="F401" s="98" t="s">
        <v>18</v>
      </c>
      <c r="G401" s="99" t="s">
        <v>19</v>
      </c>
      <c r="H401" s="100">
        <v>0</v>
      </c>
      <c r="I401" s="99"/>
      <c r="J401" s="99" t="s">
        <v>17</v>
      </c>
    </row>
    <row r="402" ht="22.5" customHeight="1" spans="1:10">
      <c r="A402" s="104"/>
      <c r="B402" s="99"/>
      <c r="C402" s="98"/>
      <c r="D402" s="105"/>
      <c r="E402" s="106"/>
      <c r="F402" s="101" t="s">
        <v>35</v>
      </c>
      <c r="G402" s="102" t="s">
        <v>36</v>
      </c>
      <c r="H402" s="103">
        <v>0</v>
      </c>
      <c r="I402" s="102" t="s">
        <v>247</v>
      </c>
      <c r="J402" s="102" t="s">
        <v>17</v>
      </c>
    </row>
    <row r="403" ht="22.5" customHeight="1" spans="1:10">
      <c r="A403" s="104"/>
      <c r="B403" s="99"/>
      <c r="C403" s="98"/>
      <c r="D403" s="105"/>
      <c r="E403" s="106"/>
      <c r="F403" s="98" t="s">
        <v>75</v>
      </c>
      <c r="G403" s="99" t="s">
        <v>372</v>
      </c>
      <c r="H403" s="100">
        <v>0</v>
      </c>
      <c r="I403" s="99" t="s">
        <v>373</v>
      </c>
      <c r="J403" s="99" t="s">
        <v>17</v>
      </c>
    </row>
    <row r="404" ht="22.5" customHeight="1" spans="1:10">
      <c r="A404" s="107" t="s">
        <v>374</v>
      </c>
      <c r="B404" s="108" t="s">
        <v>375</v>
      </c>
      <c r="C404" s="109" t="s">
        <v>370</v>
      </c>
      <c r="D404" s="110">
        <v>4</v>
      </c>
      <c r="E404" s="111">
        <f>SUM(H404:H407)/D404</f>
        <v>0</v>
      </c>
      <c r="F404" s="101" t="s">
        <v>14</v>
      </c>
      <c r="G404" s="102" t="s">
        <v>15</v>
      </c>
      <c r="H404" s="103">
        <v>0</v>
      </c>
      <c r="I404" s="102" t="s">
        <v>72</v>
      </c>
      <c r="J404" s="102" t="s">
        <v>17</v>
      </c>
    </row>
    <row r="405" ht="22.5" customHeight="1" spans="1:10">
      <c r="A405" s="107"/>
      <c r="B405" s="108"/>
      <c r="C405" s="109"/>
      <c r="D405" s="110"/>
      <c r="E405" s="111"/>
      <c r="F405" s="98" t="s">
        <v>18</v>
      </c>
      <c r="G405" s="99" t="s">
        <v>19</v>
      </c>
      <c r="H405" s="100">
        <v>0</v>
      </c>
      <c r="I405" s="99"/>
      <c r="J405" s="99" t="s">
        <v>17</v>
      </c>
    </row>
    <row r="406" ht="22.5" customHeight="1" spans="1:10">
      <c r="A406" s="107"/>
      <c r="B406" s="108"/>
      <c r="C406" s="109"/>
      <c r="D406" s="110"/>
      <c r="E406" s="111"/>
      <c r="F406" s="101" t="s">
        <v>35</v>
      </c>
      <c r="G406" s="102" t="s">
        <v>36</v>
      </c>
      <c r="H406" s="103">
        <v>0</v>
      </c>
      <c r="I406" s="102" t="s">
        <v>335</v>
      </c>
      <c r="J406" s="102" t="s">
        <v>17</v>
      </c>
    </row>
    <row r="407" ht="22.5" customHeight="1" spans="1:10">
      <c r="A407" s="107"/>
      <c r="B407" s="108"/>
      <c r="C407" s="109"/>
      <c r="D407" s="110"/>
      <c r="E407" s="111"/>
      <c r="F407" s="98" t="s">
        <v>75</v>
      </c>
      <c r="G407" s="99" t="s">
        <v>376</v>
      </c>
      <c r="H407" s="100">
        <v>0</v>
      </c>
      <c r="I407" s="99" t="s">
        <v>373</v>
      </c>
      <c r="J407" s="99" t="s">
        <v>17</v>
      </c>
    </row>
    <row r="408" ht="22.5" customHeight="1" spans="1:10">
      <c r="A408" s="104" t="s">
        <v>377</v>
      </c>
      <c r="B408" s="99" t="s">
        <v>378</v>
      </c>
      <c r="C408" s="98" t="s">
        <v>370</v>
      </c>
      <c r="D408" s="105">
        <v>9</v>
      </c>
      <c r="E408" s="106">
        <f>SUM(H408:H416)/D408</f>
        <v>0</v>
      </c>
      <c r="F408" s="101" t="s">
        <v>14</v>
      </c>
      <c r="G408" s="102" t="s">
        <v>15</v>
      </c>
      <c r="H408" s="103">
        <v>0</v>
      </c>
      <c r="I408" s="102" t="s">
        <v>72</v>
      </c>
      <c r="J408" s="102" t="s">
        <v>17</v>
      </c>
    </row>
    <row r="409" ht="22.5" customHeight="1" spans="1:10">
      <c r="A409" s="104"/>
      <c r="B409" s="99"/>
      <c r="C409" s="98"/>
      <c r="D409" s="105"/>
      <c r="E409" s="106"/>
      <c r="F409" s="98" t="s">
        <v>18</v>
      </c>
      <c r="G409" s="99" t="s">
        <v>19</v>
      </c>
      <c r="H409" s="100">
        <v>0</v>
      </c>
      <c r="I409" s="99"/>
      <c r="J409" s="99" t="s">
        <v>17</v>
      </c>
    </row>
    <row r="410" ht="22.5" customHeight="1" spans="1:10">
      <c r="A410" s="104"/>
      <c r="B410" s="99"/>
      <c r="C410" s="98"/>
      <c r="D410" s="105"/>
      <c r="E410" s="106"/>
      <c r="F410" s="101" t="s">
        <v>73</v>
      </c>
      <c r="G410" s="102" t="s">
        <v>74</v>
      </c>
      <c r="H410" s="103">
        <v>0</v>
      </c>
      <c r="I410" s="102"/>
      <c r="J410" s="102" t="s">
        <v>17</v>
      </c>
    </row>
    <row r="411" ht="22.5" customHeight="1" spans="1:10">
      <c r="A411" s="104"/>
      <c r="B411" s="99"/>
      <c r="C411" s="98"/>
      <c r="D411" s="105"/>
      <c r="E411" s="106"/>
      <c r="F411" s="98" t="s">
        <v>75</v>
      </c>
      <c r="G411" s="99" t="s">
        <v>379</v>
      </c>
      <c r="H411" s="100">
        <v>0</v>
      </c>
      <c r="I411" s="99" t="s">
        <v>373</v>
      </c>
      <c r="J411" s="99" t="s">
        <v>17</v>
      </c>
    </row>
    <row r="412" ht="22.5" customHeight="1" spans="1:10">
      <c r="A412" s="104"/>
      <c r="B412" s="99"/>
      <c r="C412" s="98"/>
      <c r="D412" s="105"/>
      <c r="E412" s="106"/>
      <c r="F412" s="101" t="s">
        <v>43</v>
      </c>
      <c r="G412" s="102" t="s">
        <v>44</v>
      </c>
      <c r="H412" s="103">
        <v>0</v>
      </c>
      <c r="I412" s="102"/>
      <c r="J412" s="102" t="s">
        <v>17</v>
      </c>
    </row>
    <row r="413" ht="22.5" customHeight="1" spans="1:10">
      <c r="A413" s="104"/>
      <c r="B413" s="99"/>
      <c r="C413" s="98"/>
      <c r="D413" s="105"/>
      <c r="E413" s="106"/>
      <c r="F413" s="98" t="s">
        <v>22</v>
      </c>
      <c r="G413" s="99" t="s">
        <v>23</v>
      </c>
      <c r="H413" s="100">
        <v>0</v>
      </c>
      <c r="I413" s="99"/>
      <c r="J413" s="99" t="s">
        <v>17</v>
      </c>
    </row>
    <row r="414" ht="22.5" customHeight="1" spans="1:10">
      <c r="A414" s="104"/>
      <c r="B414" s="99"/>
      <c r="C414" s="98"/>
      <c r="D414" s="105"/>
      <c r="E414" s="106"/>
      <c r="F414" s="101" t="s">
        <v>24</v>
      </c>
      <c r="G414" s="102" t="s">
        <v>380</v>
      </c>
      <c r="H414" s="103">
        <v>0</v>
      </c>
      <c r="I414" s="102"/>
      <c r="J414" s="102" t="s">
        <v>17</v>
      </c>
    </row>
    <row r="415" ht="22.5" customHeight="1" spans="1:10">
      <c r="A415" s="104"/>
      <c r="B415" s="99"/>
      <c r="C415" s="98"/>
      <c r="D415" s="105"/>
      <c r="E415" s="106"/>
      <c r="F415" s="98" t="s">
        <v>24</v>
      </c>
      <c r="G415" s="99" t="s">
        <v>381</v>
      </c>
      <c r="H415" s="100">
        <v>0</v>
      </c>
      <c r="I415" s="99"/>
      <c r="J415" s="99" t="s">
        <v>17</v>
      </c>
    </row>
    <row r="416" ht="22.5" customHeight="1" spans="1:10">
      <c r="A416" s="104"/>
      <c r="B416" s="99"/>
      <c r="C416" s="98"/>
      <c r="D416" s="105"/>
      <c r="E416" s="106"/>
      <c r="F416" s="101" t="s">
        <v>170</v>
      </c>
      <c r="G416" s="102" t="s">
        <v>171</v>
      </c>
      <c r="H416" s="103">
        <v>0</v>
      </c>
      <c r="I416" s="102" t="s">
        <v>356</v>
      </c>
      <c r="J416" s="102" t="s">
        <v>30</v>
      </c>
    </row>
    <row r="417" ht="22.5" customHeight="1" spans="1:10">
      <c r="A417" s="107" t="s">
        <v>382</v>
      </c>
      <c r="B417" s="108" t="s">
        <v>383</v>
      </c>
      <c r="C417" s="109" t="s">
        <v>384</v>
      </c>
      <c r="D417" s="110">
        <v>8</v>
      </c>
      <c r="E417" s="111">
        <f>SUM(H417:H424)/D417</f>
        <v>0</v>
      </c>
      <c r="F417" s="98" t="s">
        <v>14</v>
      </c>
      <c r="G417" s="99" t="s">
        <v>15</v>
      </c>
      <c r="H417" s="100">
        <v>0</v>
      </c>
      <c r="I417" s="99" t="s">
        <v>72</v>
      </c>
      <c r="J417" s="99" t="s">
        <v>17</v>
      </c>
    </row>
    <row r="418" ht="22.5" customHeight="1" spans="1:10">
      <c r="A418" s="107"/>
      <c r="B418" s="108"/>
      <c r="C418" s="109"/>
      <c r="D418" s="110"/>
      <c r="E418" s="111"/>
      <c r="F418" s="101" t="s">
        <v>18</v>
      </c>
      <c r="G418" s="102" t="s">
        <v>19</v>
      </c>
      <c r="H418" s="103">
        <v>0</v>
      </c>
      <c r="I418" s="102"/>
      <c r="J418" s="102" t="s">
        <v>17</v>
      </c>
    </row>
    <row r="419" ht="22.5" customHeight="1" spans="1:10">
      <c r="A419" s="107"/>
      <c r="B419" s="108"/>
      <c r="C419" s="109"/>
      <c r="D419" s="110"/>
      <c r="E419" s="111"/>
      <c r="F419" s="98" t="s">
        <v>43</v>
      </c>
      <c r="G419" s="99" t="s">
        <v>44</v>
      </c>
      <c r="H419" s="100">
        <v>0</v>
      </c>
      <c r="I419" s="99"/>
      <c r="J419" s="99" t="s">
        <v>17</v>
      </c>
    </row>
    <row r="420" ht="22.5" customHeight="1" spans="1:10">
      <c r="A420" s="107"/>
      <c r="B420" s="108"/>
      <c r="C420" s="109"/>
      <c r="D420" s="110"/>
      <c r="E420" s="111"/>
      <c r="F420" s="101" t="s">
        <v>73</v>
      </c>
      <c r="G420" s="102" t="s">
        <v>74</v>
      </c>
      <c r="H420" s="103">
        <v>0</v>
      </c>
      <c r="I420" s="102"/>
      <c r="J420" s="102" t="s">
        <v>17</v>
      </c>
    </row>
    <row r="421" ht="22.5" customHeight="1" spans="1:10">
      <c r="A421" s="107"/>
      <c r="B421" s="108"/>
      <c r="C421" s="109"/>
      <c r="D421" s="110"/>
      <c r="E421" s="111"/>
      <c r="F421" s="98" t="s">
        <v>22</v>
      </c>
      <c r="G421" s="99" t="s">
        <v>23</v>
      </c>
      <c r="H421" s="100">
        <v>0</v>
      </c>
      <c r="I421" s="99"/>
      <c r="J421" s="99" t="s">
        <v>17</v>
      </c>
    </row>
    <row r="422" ht="22.5" customHeight="1" spans="1:10">
      <c r="A422" s="107"/>
      <c r="B422" s="108"/>
      <c r="C422" s="109"/>
      <c r="D422" s="110"/>
      <c r="E422" s="111"/>
      <c r="F422" s="101" t="s">
        <v>24</v>
      </c>
      <c r="G422" s="102" t="s">
        <v>385</v>
      </c>
      <c r="H422" s="103">
        <v>0</v>
      </c>
      <c r="I422" s="102"/>
      <c r="J422" s="102" t="s">
        <v>17</v>
      </c>
    </row>
    <row r="423" ht="22.5" customHeight="1" spans="1:10">
      <c r="A423" s="107"/>
      <c r="B423" s="108"/>
      <c r="C423" s="109"/>
      <c r="D423" s="110"/>
      <c r="E423" s="111"/>
      <c r="F423" s="98" t="s">
        <v>24</v>
      </c>
      <c r="G423" s="99" t="s">
        <v>386</v>
      </c>
      <c r="H423" s="100">
        <v>0</v>
      </c>
      <c r="I423" s="99"/>
      <c r="J423" s="99" t="s">
        <v>17</v>
      </c>
    </row>
    <row r="424" ht="22.5" customHeight="1" spans="1:10">
      <c r="A424" s="107"/>
      <c r="B424" s="108"/>
      <c r="C424" s="109"/>
      <c r="D424" s="110"/>
      <c r="E424" s="111"/>
      <c r="F424" s="101" t="s">
        <v>170</v>
      </c>
      <c r="G424" s="102" t="s">
        <v>171</v>
      </c>
      <c r="H424" s="103">
        <v>0</v>
      </c>
      <c r="I424" s="102" t="s">
        <v>172</v>
      </c>
      <c r="J424" s="102" t="s">
        <v>173</v>
      </c>
    </row>
    <row r="425" ht="22.5" customHeight="1" spans="1:10">
      <c r="A425" s="104" t="s">
        <v>387</v>
      </c>
      <c r="B425" s="99" t="s">
        <v>388</v>
      </c>
      <c r="C425" s="98" t="s">
        <v>332</v>
      </c>
      <c r="D425" s="105">
        <v>4</v>
      </c>
      <c r="E425" s="106">
        <f>SUM(H425:H428)/D425</f>
        <v>0</v>
      </c>
      <c r="F425" s="98" t="s">
        <v>14</v>
      </c>
      <c r="G425" s="99" t="s">
        <v>15</v>
      </c>
      <c r="H425" s="100">
        <v>0</v>
      </c>
      <c r="I425" s="99" t="s">
        <v>72</v>
      </c>
      <c r="J425" s="99" t="s">
        <v>17</v>
      </c>
    </row>
    <row r="426" ht="22.5" customHeight="1" spans="1:10">
      <c r="A426" s="104"/>
      <c r="B426" s="99"/>
      <c r="C426" s="98"/>
      <c r="D426" s="105"/>
      <c r="E426" s="106"/>
      <c r="F426" s="101" t="s">
        <v>18</v>
      </c>
      <c r="G426" s="102" t="s">
        <v>19</v>
      </c>
      <c r="H426" s="103">
        <v>0</v>
      </c>
      <c r="I426" s="102"/>
      <c r="J426" s="102" t="s">
        <v>17</v>
      </c>
    </row>
    <row r="427" ht="22.5" customHeight="1" spans="1:10">
      <c r="A427" s="104"/>
      <c r="B427" s="99"/>
      <c r="C427" s="98"/>
      <c r="D427" s="105"/>
      <c r="E427" s="106"/>
      <c r="F427" s="98" t="s">
        <v>35</v>
      </c>
      <c r="G427" s="99" t="s">
        <v>36</v>
      </c>
      <c r="H427" s="100">
        <v>0</v>
      </c>
      <c r="I427" s="99" t="s">
        <v>115</v>
      </c>
      <c r="J427" s="99" t="s">
        <v>17</v>
      </c>
    </row>
    <row r="428" ht="22.5" customHeight="1" spans="1:10">
      <c r="A428" s="104"/>
      <c r="B428" s="99"/>
      <c r="C428" s="98"/>
      <c r="D428" s="105"/>
      <c r="E428" s="106"/>
      <c r="F428" s="101" t="s">
        <v>75</v>
      </c>
      <c r="G428" s="102" t="s">
        <v>389</v>
      </c>
      <c r="H428" s="103">
        <v>0</v>
      </c>
      <c r="I428" s="102" t="s">
        <v>390</v>
      </c>
      <c r="J428" s="102" t="s">
        <v>17</v>
      </c>
    </row>
    <row r="429" ht="22.5" customHeight="1" spans="1:10">
      <c r="A429" s="107" t="s">
        <v>391</v>
      </c>
      <c r="B429" s="108" t="s">
        <v>392</v>
      </c>
      <c r="C429" s="109" t="s">
        <v>332</v>
      </c>
      <c r="D429" s="110">
        <v>9</v>
      </c>
      <c r="E429" s="111">
        <f>SUM(H429:H437)/D429</f>
        <v>0</v>
      </c>
      <c r="F429" s="98" t="s">
        <v>14</v>
      </c>
      <c r="G429" s="99" t="s">
        <v>15</v>
      </c>
      <c r="H429" s="100">
        <v>0</v>
      </c>
      <c r="I429" s="99" t="s">
        <v>72</v>
      </c>
      <c r="J429" s="99" t="s">
        <v>17</v>
      </c>
    </row>
    <row r="430" ht="22.5" customHeight="1" spans="1:10">
      <c r="A430" s="107"/>
      <c r="B430" s="108"/>
      <c r="C430" s="109"/>
      <c r="D430" s="110"/>
      <c r="E430" s="111"/>
      <c r="F430" s="101" t="s">
        <v>18</v>
      </c>
      <c r="G430" s="102" t="s">
        <v>19</v>
      </c>
      <c r="H430" s="103">
        <v>0</v>
      </c>
      <c r="I430" s="102"/>
      <c r="J430" s="102" t="s">
        <v>17</v>
      </c>
    </row>
    <row r="431" ht="22.5" customHeight="1" spans="1:10">
      <c r="A431" s="107"/>
      <c r="B431" s="108"/>
      <c r="C431" s="109"/>
      <c r="D431" s="110"/>
      <c r="E431" s="111"/>
      <c r="F431" s="98" t="s">
        <v>73</v>
      </c>
      <c r="G431" s="99" t="s">
        <v>74</v>
      </c>
      <c r="H431" s="100">
        <v>0</v>
      </c>
      <c r="I431" s="99"/>
      <c r="J431" s="99" t="s">
        <v>17</v>
      </c>
    </row>
    <row r="432" ht="22.5" customHeight="1" spans="1:10">
      <c r="A432" s="107"/>
      <c r="B432" s="108"/>
      <c r="C432" s="109"/>
      <c r="D432" s="110"/>
      <c r="E432" s="111"/>
      <c r="F432" s="101" t="s">
        <v>75</v>
      </c>
      <c r="G432" s="102" t="s">
        <v>393</v>
      </c>
      <c r="H432" s="103">
        <v>0</v>
      </c>
      <c r="I432" s="102" t="s">
        <v>390</v>
      </c>
      <c r="J432" s="102" t="s">
        <v>17</v>
      </c>
    </row>
    <row r="433" ht="22.5" customHeight="1" spans="1:10">
      <c r="A433" s="107"/>
      <c r="B433" s="108"/>
      <c r="C433" s="109"/>
      <c r="D433" s="110"/>
      <c r="E433" s="111"/>
      <c r="F433" s="98" t="s">
        <v>43</v>
      </c>
      <c r="G433" s="99" t="s">
        <v>44</v>
      </c>
      <c r="H433" s="100">
        <v>0</v>
      </c>
      <c r="I433" s="99"/>
      <c r="J433" s="99" t="s">
        <v>17</v>
      </c>
    </row>
    <row r="434" ht="22.5" customHeight="1" spans="1:10">
      <c r="A434" s="107"/>
      <c r="B434" s="108"/>
      <c r="C434" s="109"/>
      <c r="D434" s="110"/>
      <c r="E434" s="111"/>
      <c r="F434" s="101" t="s">
        <v>22</v>
      </c>
      <c r="G434" s="102" t="s">
        <v>23</v>
      </c>
      <c r="H434" s="103">
        <v>0</v>
      </c>
      <c r="I434" s="102"/>
      <c r="J434" s="102" t="s">
        <v>17</v>
      </c>
    </row>
    <row r="435" ht="22.5" customHeight="1" spans="1:10">
      <c r="A435" s="107"/>
      <c r="B435" s="108"/>
      <c r="C435" s="109"/>
      <c r="D435" s="110"/>
      <c r="E435" s="111"/>
      <c r="F435" s="98" t="s">
        <v>24</v>
      </c>
      <c r="G435" s="99" t="s">
        <v>394</v>
      </c>
      <c r="H435" s="100">
        <v>0</v>
      </c>
      <c r="I435" s="99"/>
      <c r="J435" s="99" t="s">
        <v>17</v>
      </c>
    </row>
    <row r="436" ht="22.5" customHeight="1" spans="1:10">
      <c r="A436" s="107"/>
      <c r="B436" s="108"/>
      <c r="C436" s="109"/>
      <c r="D436" s="110"/>
      <c r="E436" s="111"/>
      <c r="F436" s="101" t="s">
        <v>24</v>
      </c>
      <c r="G436" s="102" t="s">
        <v>395</v>
      </c>
      <c r="H436" s="103">
        <v>0</v>
      </c>
      <c r="I436" s="102"/>
      <c r="J436" s="102" t="s">
        <v>17</v>
      </c>
    </row>
    <row r="437" ht="22.5" customHeight="1" spans="1:10">
      <c r="A437" s="107"/>
      <c r="B437" s="108"/>
      <c r="C437" s="109"/>
      <c r="D437" s="110"/>
      <c r="E437" s="111"/>
      <c r="F437" s="98" t="s">
        <v>24</v>
      </c>
      <c r="G437" s="99" t="s">
        <v>396</v>
      </c>
      <c r="H437" s="100">
        <v>0</v>
      </c>
      <c r="I437" s="99"/>
      <c r="J437" s="99" t="s">
        <v>17</v>
      </c>
    </row>
    <row r="438" ht="22.5" customHeight="1" spans="1:10">
      <c r="A438" s="104" t="s">
        <v>397</v>
      </c>
      <c r="B438" s="99" t="s">
        <v>398</v>
      </c>
      <c r="C438" s="98" t="s">
        <v>399</v>
      </c>
      <c r="D438" s="105">
        <v>3</v>
      </c>
      <c r="E438" s="106">
        <f>SUM(H438:H440)/D438</f>
        <v>0</v>
      </c>
      <c r="F438" s="101" t="s">
        <v>14</v>
      </c>
      <c r="G438" s="102" t="s">
        <v>15</v>
      </c>
      <c r="H438" s="103">
        <v>0</v>
      </c>
      <c r="I438" s="102" t="s">
        <v>400</v>
      </c>
      <c r="J438" s="102" t="s">
        <v>17</v>
      </c>
    </row>
    <row r="439" ht="22.5" customHeight="1" spans="1:10">
      <c r="A439" s="104"/>
      <c r="B439" s="99"/>
      <c r="C439" s="98"/>
      <c r="D439" s="105"/>
      <c r="E439" s="106"/>
      <c r="F439" s="98" t="s">
        <v>18</v>
      </c>
      <c r="G439" s="99" t="s">
        <v>19</v>
      </c>
      <c r="H439" s="100">
        <v>0</v>
      </c>
      <c r="I439" s="99"/>
      <c r="J439" s="99" t="s">
        <v>17</v>
      </c>
    </row>
    <row r="440" ht="22.5" customHeight="1" spans="1:10">
      <c r="A440" s="104"/>
      <c r="B440" s="99"/>
      <c r="C440" s="98"/>
      <c r="D440" s="105"/>
      <c r="E440" s="106"/>
      <c r="F440" s="101" t="s">
        <v>35</v>
      </c>
      <c r="G440" s="102" t="s">
        <v>36</v>
      </c>
      <c r="H440" s="103">
        <v>0</v>
      </c>
      <c r="I440" s="102" t="s">
        <v>401</v>
      </c>
      <c r="J440" s="102" t="s">
        <v>17</v>
      </c>
    </row>
    <row r="441" ht="22.5" customHeight="1" spans="1:10">
      <c r="A441" s="107" t="s">
        <v>402</v>
      </c>
      <c r="B441" s="108" t="s">
        <v>403</v>
      </c>
      <c r="C441" s="109" t="s">
        <v>399</v>
      </c>
      <c r="D441" s="110">
        <v>3</v>
      </c>
      <c r="E441" s="111">
        <f>SUM(H441:H443)/D441</f>
        <v>0</v>
      </c>
      <c r="F441" s="98" t="s">
        <v>14</v>
      </c>
      <c r="G441" s="99" t="s">
        <v>15</v>
      </c>
      <c r="H441" s="100">
        <v>0</v>
      </c>
      <c r="I441" s="99" t="s">
        <v>72</v>
      </c>
      <c r="J441" s="99" t="s">
        <v>17</v>
      </c>
    </row>
    <row r="442" ht="22.5" customHeight="1" spans="1:10">
      <c r="A442" s="107"/>
      <c r="B442" s="108"/>
      <c r="C442" s="109"/>
      <c r="D442" s="110"/>
      <c r="E442" s="111"/>
      <c r="F442" s="101" t="s">
        <v>18</v>
      </c>
      <c r="G442" s="102" t="s">
        <v>19</v>
      </c>
      <c r="H442" s="103">
        <v>0</v>
      </c>
      <c r="I442" s="102"/>
      <c r="J442" s="102" t="s">
        <v>17</v>
      </c>
    </row>
    <row r="443" ht="22.5" customHeight="1" spans="1:10">
      <c r="A443" s="107"/>
      <c r="B443" s="108"/>
      <c r="C443" s="109"/>
      <c r="D443" s="110"/>
      <c r="E443" s="111"/>
      <c r="F443" s="98" t="s">
        <v>35</v>
      </c>
      <c r="G443" s="99" t="s">
        <v>36</v>
      </c>
      <c r="H443" s="100">
        <v>0</v>
      </c>
      <c r="I443" s="99" t="s">
        <v>404</v>
      </c>
      <c r="J443" s="99" t="s">
        <v>17</v>
      </c>
    </row>
    <row r="444" ht="22.5" customHeight="1" spans="1:10">
      <c r="A444" s="104" t="s">
        <v>405</v>
      </c>
      <c r="B444" s="99" t="s">
        <v>406</v>
      </c>
      <c r="C444" s="98" t="s">
        <v>399</v>
      </c>
      <c r="D444" s="105">
        <v>9</v>
      </c>
      <c r="E444" s="106">
        <f>SUM(H444:H452)/D444</f>
        <v>0</v>
      </c>
      <c r="F444" s="101" t="s">
        <v>14</v>
      </c>
      <c r="G444" s="102" t="s">
        <v>15</v>
      </c>
      <c r="H444" s="103">
        <v>0</v>
      </c>
      <c r="I444" s="102" t="s">
        <v>72</v>
      </c>
      <c r="J444" s="102" t="s">
        <v>17</v>
      </c>
    </row>
    <row r="445" ht="22.5" customHeight="1" spans="1:10">
      <c r="A445" s="104"/>
      <c r="B445" s="99"/>
      <c r="C445" s="98"/>
      <c r="D445" s="105"/>
      <c r="E445" s="106"/>
      <c r="F445" s="98" t="s">
        <v>18</v>
      </c>
      <c r="G445" s="99" t="s">
        <v>19</v>
      </c>
      <c r="H445" s="100">
        <v>0</v>
      </c>
      <c r="I445" s="99"/>
      <c r="J445" s="99" t="s">
        <v>17</v>
      </c>
    </row>
    <row r="446" ht="22.5" customHeight="1" spans="1:10">
      <c r="A446" s="104"/>
      <c r="B446" s="99"/>
      <c r="C446" s="98"/>
      <c r="D446" s="105"/>
      <c r="E446" s="106"/>
      <c r="F446" s="101" t="s">
        <v>73</v>
      </c>
      <c r="G446" s="102" t="s">
        <v>74</v>
      </c>
      <c r="H446" s="103">
        <v>0</v>
      </c>
      <c r="I446" s="102"/>
      <c r="J446" s="102" t="s">
        <v>17</v>
      </c>
    </row>
    <row r="447" ht="22.5" customHeight="1" spans="1:10">
      <c r="A447" s="104"/>
      <c r="B447" s="99"/>
      <c r="C447" s="98"/>
      <c r="D447" s="105"/>
      <c r="E447" s="106"/>
      <c r="F447" s="98" t="s">
        <v>43</v>
      </c>
      <c r="G447" s="99" t="s">
        <v>44</v>
      </c>
      <c r="H447" s="100">
        <v>0</v>
      </c>
      <c r="I447" s="99"/>
      <c r="J447" s="99" t="s">
        <v>17</v>
      </c>
    </row>
    <row r="448" ht="22.5" customHeight="1" spans="1:10">
      <c r="A448" s="104"/>
      <c r="B448" s="99"/>
      <c r="C448" s="98"/>
      <c r="D448" s="105"/>
      <c r="E448" s="106"/>
      <c r="F448" s="101" t="s">
        <v>22</v>
      </c>
      <c r="G448" s="102" t="s">
        <v>23</v>
      </c>
      <c r="H448" s="103">
        <v>0</v>
      </c>
      <c r="I448" s="102"/>
      <c r="J448" s="102" t="s">
        <v>17</v>
      </c>
    </row>
    <row r="449" ht="22.5" customHeight="1" spans="1:10">
      <c r="A449" s="104"/>
      <c r="B449" s="99"/>
      <c r="C449" s="98"/>
      <c r="D449" s="105"/>
      <c r="E449" s="106"/>
      <c r="F449" s="98" t="s">
        <v>27</v>
      </c>
      <c r="G449" s="99" t="s">
        <v>28</v>
      </c>
      <c r="H449" s="100">
        <v>0</v>
      </c>
      <c r="I449" s="99" t="s">
        <v>407</v>
      </c>
      <c r="J449" s="99" t="s">
        <v>17</v>
      </c>
    </row>
    <row r="450" ht="22.5" customHeight="1" spans="1:10">
      <c r="A450" s="104"/>
      <c r="B450" s="99"/>
      <c r="C450" s="98"/>
      <c r="D450" s="105"/>
      <c r="E450" s="106"/>
      <c r="F450" s="101" t="s">
        <v>24</v>
      </c>
      <c r="G450" s="102" t="s">
        <v>408</v>
      </c>
      <c r="H450" s="103">
        <v>0</v>
      </c>
      <c r="I450" s="102"/>
      <c r="J450" s="102" t="s">
        <v>17</v>
      </c>
    </row>
    <row r="451" ht="22.5" customHeight="1" spans="1:10">
      <c r="A451" s="104"/>
      <c r="B451" s="99"/>
      <c r="C451" s="98"/>
      <c r="D451" s="105"/>
      <c r="E451" s="106"/>
      <c r="F451" s="98" t="s">
        <v>24</v>
      </c>
      <c r="G451" s="99" t="s">
        <v>409</v>
      </c>
      <c r="H451" s="100">
        <v>0</v>
      </c>
      <c r="I451" s="99"/>
      <c r="J451" s="99" t="s">
        <v>17</v>
      </c>
    </row>
    <row r="452" ht="22.5" customHeight="1" spans="1:10">
      <c r="A452" s="104"/>
      <c r="B452" s="99"/>
      <c r="C452" s="98"/>
      <c r="D452" s="105"/>
      <c r="E452" s="106"/>
      <c r="F452" s="101" t="s">
        <v>24</v>
      </c>
      <c r="G452" s="102" t="s">
        <v>410</v>
      </c>
      <c r="H452" s="103">
        <v>0</v>
      </c>
      <c r="I452" s="102"/>
      <c r="J452" s="102" t="s">
        <v>17</v>
      </c>
    </row>
    <row r="453" ht="22.5" customHeight="1" spans="1:10">
      <c r="A453" s="107" t="s">
        <v>411</v>
      </c>
      <c r="B453" s="108" t="s">
        <v>412</v>
      </c>
      <c r="C453" s="109" t="s">
        <v>413</v>
      </c>
      <c r="D453" s="110">
        <v>3</v>
      </c>
      <c r="E453" s="111">
        <f>SUM(H453:H455)/D453</f>
        <v>0</v>
      </c>
      <c r="F453" s="98" t="s">
        <v>14</v>
      </c>
      <c r="G453" s="99" t="s">
        <v>15</v>
      </c>
      <c r="H453" s="100">
        <v>0</v>
      </c>
      <c r="I453" s="99" t="s">
        <v>414</v>
      </c>
      <c r="J453" s="99" t="s">
        <v>17</v>
      </c>
    </row>
    <row r="454" ht="22.5" customHeight="1" spans="1:10">
      <c r="A454" s="107"/>
      <c r="B454" s="108"/>
      <c r="C454" s="109"/>
      <c r="D454" s="110"/>
      <c r="E454" s="111"/>
      <c r="F454" s="101" t="s">
        <v>18</v>
      </c>
      <c r="G454" s="102" t="s">
        <v>19</v>
      </c>
      <c r="H454" s="103">
        <v>0</v>
      </c>
      <c r="I454" s="102"/>
      <c r="J454" s="102" t="s">
        <v>17</v>
      </c>
    </row>
    <row r="455" ht="22.5" customHeight="1" spans="1:10">
      <c r="A455" s="107"/>
      <c r="B455" s="108"/>
      <c r="C455" s="109"/>
      <c r="D455" s="110"/>
      <c r="E455" s="111"/>
      <c r="F455" s="98" t="s">
        <v>35</v>
      </c>
      <c r="G455" s="99" t="s">
        <v>36</v>
      </c>
      <c r="H455" s="100">
        <v>0</v>
      </c>
      <c r="I455" s="99" t="s">
        <v>415</v>
      </c>
      <c r="J455" s="99" t="s">
        <v>17</v>
      </c>
    </row>
    <row r="456" ht="22.5" customHeight="1" spans="1:10">
      <c r="A456" s="104" t="s">
        <v>416</v>
      </c>
      <c r="B456" s="99" t="s">
        <v>417</v>
      </c>
      <c r="C456" s="98" t="s">
        <v>413</v>
      </c>
      <c r="D456" s="105">
        <v>3</v>
      </c>
      <c r="E456" s="106">
        <f>SUM(H456:H458)/D456</f>
        <v>0</v>
      </c>
      <c r="F456" s="101" t="s">
        <v>14</v>
      </c>
      <c r="G456" s="102" t="s">
        <v>15</v>
      </c>
      <c r="H456" s="103">
        <v>0</v>
      </c>
      <c r="I456" s="102" t="s">
        <v>414</v>
      </c>
      <c r="J456" s="102" t="s">
        <v>17</v>
      </c>
    </row>
    <row r="457" ht="22.5" customHeight="1" spans="1:10">
      <c r="A457" s="104"/>
      <c r="B457" s="99"/>
      <c r="C457" s="98"/>
      <c r="D457" s="105"/>
      <c r="E457" s="106"/>
      <c r="F457" s="98" t="s">
        <v>18</v>
      </c>
      <c r="G457" s="99" t="s">
        <v>19</v>
      </c>
      <c r="H457" s="100">
        <v>0</v>
      </c>
      <c r="I457" s="99"/>
      <c r="J457" s="99" t="s">
        <v>17</v>
      </c>
    </row>
    <row r="458" ht="22.5" customHeight="1" spans="1:10">
      <c r="A458" s="104"/>
      <c r="B458" s="99"/>
      <c r="C458" s="98"/>
      <c r="D458" s="105"/>
      <c r="E458" s="106"/>
      <c r="F458" s="101" t="s">
        <v>35</v>
      </c>
      <c r="G458" s="102" t="s">
        <v>36</v>
      </c>
      <c r="H458" s="103">
        <v>0</v>
      </c>
      <c r="I458" s="102" t="s">
        <v>418</v>
      </c>
      <c r="J458" s="102" t="s">
        <v>17</v>
      </c>
    </row>
    <row r="459" ht="22.5" customHeight="1" spans="1:10">
      <c r="A459" s="107" t="s">
        <v>419</v>
      </c>
      <c r="B459" s="108" t="s">
        <v>420</v>
      </c>
      <c r="C459" s="109" t="s">
        <v>413</v>
      </c>
      <c r="D459" s="110">
        <v>9</v>
      </c>
      <c r="E459" s="111">
        <f>SUM(H459:H467)/D459</f>
        <v>0</v>
      </c>
      <c r="F459" s="98" t="s">
        <v>14</v>
      </c>
      <c r="G459" s="99" t="s">
        <v>15</v>
      </c>
      <c r="H459" s="100">
        <v>0</v>
      </c>
      <c r="I459" s="99" t="s">
        <v>414</v>
      </c>
      <c r="J459" s="99" t="s">
        <v>17</v>
      </c>
    </row>
    <row r="460" ht="22.5" customHeight="1" spans="1:10">
      <c r="A460" s="107"/>
      <c r="B460" s="108"/>
      <c r="C460" s="109"/>
      <c r="D460" s="110"/>
      <c r="E460" s="111"/>
      <c r="F460" s="101" t="s">
        <v>18</v>
      </c>
      <c r="G460" s="102" t="s">
        <v>19</v>
      </c>
      <c r="H460" s="103">
        <v>0</v>
      </c>
      <c r="I460" s="102"/>
      <c r="J460" s="102" t="s">
        <v>17</v>
      </c>
    </row>
    <row r="461" ht="22.5" customHeight="1" spans="1:10">
      <c r="A461" s="107"/>
      <c r="B461" s="108"/>
      <c r="C461" s="109"/>
      <c r="D461" s="110"/>
      <c r="E461" s="111"/>
      <c r="F461" s="98" t="s">
        <v>73</v>
      </c>
      <c r="G461" s="99" t="s">
        <v>74</v>
      </c>
      <c r="H461" s="100">
        <v>0</v>
      </c>
      <c r="I461" s="99"/>
      <c r="J461" s="99" t="s">
        <v>17</v>
      </c>
    </row>
    <row r="462" ht="22.5" customHeight="1" spans="1:10">
      <c r="A462" s="107"/>
      <c r="B462" s="108"/>
      <c r="C462" s="109"/>
      <c r="D462" s="110"/>
      <c r="E462" s="111"/>
      <c r="F462" s="101" t="s">
        <v>43</v>
      </c>
      <c r="G462" s="102" t="s">
        <v>44</v>
      </c>
      <c r="H462" s="103">
        <v>0</v>
      </c>
      <c r="I462" s="102"/>
      <c r="J462" s="102" t="s">
        <v>17</v>
      </c>
    </row>
    <row r="463" ht="22.5" customHeight="1" spans="1:10">
      <c r="A463" s="107"/>
      <c r="B463" s="108"/>
      <c r="C463" s="109"/>
      <c r="D463" s="110"/>
      <c r="E463" s="111"/>
      <c r="F463" s="98" t="s">
        <v>22</v>
      </c>
      <c r="G463" s="99" t="s">
        <v>23</v>
      </c>
      <c r="H463" s="100">
        <v>0</v>
      </c>
      <c r="I463" s="99"/>
      <c r="J463" s="99" t="s">
        <v>17</v>
      </c>
    </row>
    <row r="464" ht="22.5" customHeight="1" spans="1:10">
      <c r="A464" s="107"/>
      <c r="B464" s="108"/>
      <c r="C464" s="109"/>
      <c r="D464" s="110"/>
      <c r="E464" s="111"/>
      <c r="F464" s="101" t="s">
        <v>24</v>
      </c>
      <c r="G464" s="102" t="s">
        <v>421</v>
      </c>
      <c r="H464" s="103">
        <v>0</v>
      </c>
      <c r="I464" s="102"/>
      <c r="J464" s="102" t="s">
        <v>17</v>
      </c>
    </row>
    <row r="465" ht="22.5" customHeight="1" spans="1:10">
      <c r="A465" s="107"/>
      <c r="B465" s="108"/>
      <c r="C465" s="109"/>
      <c r="D465" s="110"/>
      <c r="E465" s="111"/>
      <c r="F465" s="98" t="s">
        <v>24</v>
      </c>
      <c r="G465" s="99" t="s">
        <v>422</v>
      </c>
      <c r="H465" s="100">
        <v>0</v>
      </c>
      <c r="I465" s="99"/>
      <c r="J465" s="99" t="s">
        <v>17</v>
      </c>
    </row>
    <row r="466" ht="22.5" customHeight="1" spans="1:10">
      <c r="A466" s="107"/>
      <c r="B466" s="108"/>
      <c r="C466" s="109"/>
      <c r="D466" s="110"/>
      <c r="E466" s="111"/>
      <c r="F466" s="101" t="s">
        <v>24</v>
      </c>
      <c r="G466" s="102" t="s">
        <v>423</v>
      </c>
      <c r="H466" s="103">
        <v>0</v>
      </c>
      <c r="I466" s="102"/>
      <c r="J466" s="102" t="s">
        <v>17</v>
      </c>
    </row>
    <row r="467" ht="22.5" customHeight="1" spans="1:10">
      <c r="A467" s="107"/>
      <c r="B467" s="108"/>
      <c r="C467" s="109"/>
      <c r="D467" s="110"/>
      <c r="E467" s="111"/>
      <c r="F467" s="98" t="s">
        <v>170</v>
      </c>
      <c r="G467" s="99" t="s">
        <v>171</v>
      </c>
      <c r="H467" s="100">
        <v>0</v>
      </c>
      <c r="I467" s="99" t="s">
        <v>172</v>
      </c>
      <c r="J467" s="99" t="s">
        <v>173</v>
      </c>
    </row>
    <row r="468" ht="22.5" customHeight="1" spans="1:10">
      <c r="A468" s="104" t="s">
        <v>424</v>
      </c>
      <c r="B468" s="99" t="s">
        <v>425</v>
      </c>
      <c r="C468" s="98" t="s">
        <v>426</v>
      </c>
      <c r="D468" s="105">
        <v>3</v>
      </c>
      <c r="E468" s="106">
        <f>SUM(H468:H470)/D468</f>
        <v>0</v>
      </c>
      <c r="F468" s="101" t="s">
        <v>14</v>
      </c>
      <c r="G468" s="102" t="s">
        <v>15</v>
      </c>
      <c r="H468" s="103">
        <v>0</v>
      </c>
      <c r="I468" s="102" t="s">
        <v>72</v>
      </c>
      <c r="J468" s="102" t="s">
        <v>17</v>
      </c>
    </row>
    <row r="469" ht="22.5" customHeight="1" spans="1:10">
      <c r="A469" s="104"/>
      <c r="B469" s="99"/>
      <c r="C469" s="98"/>
      <c r="D469" s="105"/>
      <c r="E469" s="106"/>
      <c r="F469" s="98" t="s">
        <v>18</v>
      </c>
      <c r="G469" s="99" t="s">
        <v>19</v>
      </c>
      <c r="H469" s="100">
        <v>0</v>
      </c>
      <c r="I469" s="99"/>
      <c r="J469" s="99" t="s">
        <v>17</v>
      </c>
    </row>
    <row r="470" ht="22.5" customHeight="1" spans="1:10">
      <c r="A470" s="104"/>
      <c r="B470" s="99"/>
      <c r="C470" s="98"/>
      <c r="D470" s="105"/>
      <c r="E470" s="106"/>
      <c r="F470" s="101" t="s">
        <v>35</v>
      </c>
      <c r="G470" s="102" t="s">
        <v>36</v>
      </c>
      <c r="H470" s="103">
        <v>0</v>
      </c>
      <c r="I470" s="102" t="s">
        <v>126</v>
      </c>
      <c r="J470" s="102" t="s">
        <v>17</v>
      </c>
    </row>
    <row r="471" ht="22.5" customHeight="1" spans="1:10">
      <c r="A471" s="107" t="s">
        <v>427</v>
      </c>
      <c r="B471" s="108" t="s">
        <v>428</v>
      </c>
      <c r="C471" s="109" t="s">
        <v>426</v>
      </c>
      <c r="D471" s="110">
        <v>3</v>
      </c>
      <c r="E471" s="111">
        <f>SUM(H471:H473)/D471</f>
        <v>0</v>
      </c>
      <c r="F471" s="98" t="s">
        <v>14</v>
      </c>
      <c r="G471" s="99" t="s">
        <v>15</v>
      </c>
      <c r="H471" s="100">
        <v>0</v>
      </c>
      <c r="I471" s="99" t="s">
        <v>72</v>
      </c>
      <c r="J471" s="99" t="s">
        <v>17</v>
      </c>
    </row>
    <row r="472" ht="22.5" customHeight="1" spans="1:10">
      <c r="A472" s="107"/>
      <c r="B472" s="108"/>
      <c r="C472" s="109"/>
      <c r="D472" s="110"/>
      <c r="E472" s="111"/>
      <c r="F472" s="101" t="s">
        <v>18</v>
      </c>
      <c r="G472" s="102" t="s">
        <v>19</v>
      </c>
      <c r="H472" s="103">
        <v>0</v>
      </c>
      <c r="I472" s="102"/>
      <c r="J472" s="102" t="s">
        <v>17</v>
      </c>
    </row>
    <row r="473" ht="22.5" customHeight="1" spans="1:10">
      <c r="A473" s="107"/>
      <c r="B473" s="108"/>
      <c r="C473" s="109"/>
      <c r="D473" s="110"/>
      <c r="E473" s="111"/>
      <c r="F473" s="98" t="s">
        <v>35</v>
      </c>
      <c r="G473" s="99" t="s">
        <v>36</v>
      </c>
      <c r="H473" s="100">
        <v>0</v>
      </c>
      <c r="I473" s="99" t="s">
        <v>429</v>
      </c>
      <c r="J473" s="99" t="s">
        <v>17</v>
      </c>
    </row>
    <row r="474" ht="22.5" customHeight="1" spans="1:10">
      <c r="A474" s="104" t="s">
        <v>430</v>
      </c>
      <c r="B474" s="99" t="s">
        <v>431</v>
      </c>
      <c r="C474" s="98" t="s">
        <v>426</v>
      </c>
      <c r="D474" s="105">
        <v>7</v>
      </c>
      <c r="E474" s="106">
        <f>SUM(H474:H480)/D474</f>
        <v>0</v>
      </c>
      <c r="F474" s="101" t="s">
        <v>14</v>
      </c>
      <c r="G474" s="102" t="s">
        <v>15</v>
      </c>
      <c r="H474" s="103">
        <v>0</v>
      </c>
      <c r="I474" s="102" t="s">
        <v>72</v>
      </c>
      <c r="J474" s="102" t="s">
        <v>17</v>
      </c>
    </row>
    <row r="475" ht="22.5" customHeight="1" spans="1:10">
      <c r="A475" s="104"/>
      <c r="B475" s="99"/>
      <c r="C475" s="98"/>
      <c r="D475" s="105"/>
      <c r="E475" s="106"/>
      <c r="F475" s="98" t="s">
        <v>18</v>
      </c>
      <c r="G475" s="99" t="s">
        <v>19</v>
      </c>
      <c r="H475" s="100">
        <v>0</v>
      </c>
      <c r="I475" s="99"/>
      <c r="J475" s="99" t="s">
        <v>17</v>
      </c>
    </row>
    <row r="476" ht="22.5" customHeight="1" spans="1:10">
      <c r="A476" s="104"/>
      <c r="B476" s="99"/>
      <c r="C476" s="98"/>
      <c r="D476" s="105"/>
      <c r="E476" s="106"/>
      <c r="F476" s="101" t="s">
        <v>43</v>
      </c>
      <c r="G476" s="102" t="s">
        <v>44</v>
      </c>
      <c r="H476" s="103">
        <v>0</v>
      </c>
      <c r="I476" s="102"/>
      <c r="J476" s="102" t="s">
        <v>17</v>
      </c>
    </row>
    <row r="477" ht="22.5" customHeight="1" spans="1:10">
      <c r="A477" s="104"/>
      <c r="B477" s="99"/>
      <c r="C477" s="98"/>
      <c r="D477" s="105"/>
      <c r="E477" s="106"/>
      <c r="F477" s="98" t="s">
        <v>73</v>
      </c>
      <c r="G477" s="99" t="s">
        <v>74</v>
      </c>
      <c r="H477" s="100">
        <v>0</v>
      </c>
      <c r="I477" s="99"/>
      <c r="J477" s="99" t="s">
        <v>17</v>
      </c>
    </row>
    <row r="478" ht="22.5" customHeight="1" spans="1:10">
      <c r="A478" s="104"/>
      <c r="B478" s="99"/>
      <c r="C478" s="98"/>
      <c r="D478" s="105"/>
      <c r="E478" s="106"/>
      <c r="F478" s="101" t="s">
        <v>22</v>
      </c>
      <c r="G478" s="102" t="s">
        <v>23</v>
      </c>
      <c r="H478" s="103">
        <v>0</v>
      </c>
      <c r="I478" s="102" t="s">
        <v>432</v>
      </c>
      <c r="J478" s="102" t="s">
        <v>17</v>
      </c>
    </row>
    <row r="479" ht="22.5" customHeight="1" spans="1:10">
      <c r="A479" s="104"/>
      <c r="B479" s="99"/>
      <c r="C479" s="98"/>
      <c r="D479" s="105"/>
      <c r="E479" s="106"/>
      <c r="F479" s="98" t="s">
        <v>24</v>
      </c>
      <c r="G479" s="99" t="s">
        <v>433</v>
      </c>
      <c r="H479" s="100">
        <v>0</v>
      </c>
      <c r="I479" s="99"/>
      <c r="J479" s="99" t="s">
        <v>17</v>
      </c>
    </row>
    <row r="480" ht="22.5" customHeight="1" spans="1:10">
      <c r="A480" s="104"/>
      <c r="B480" s="99"/>
      <c r="C480" s="98"/>
      <c r="D480" s="105"/>
      <c r="E480" s="106"/>
      <c r="F480" s="101" t="s">
        <v>24</v>
      </c>
      <c r="G480" s="102" t="s">
        <v>434</v>
      </c>
      <c r="H480" s="103">
        <v>0</v>
      </c>
      <c r="I480" s="102"/>
      <c r="J480" s="102" t="s">
        <v>17</v>
      </c>
    </row>
    <row r="481" ht="22.5" customHeight="1" spans="1:10">
      <c r="A481" s="107" t="s">
        <v>435</v>
      </c>
      <c r="B481" s="108" t="s">
        <v>436</v>
      </c>
      <c r="C481" s="109" t="s">
        <v>437</v>
      </c>
      <c r="D481" s="110">
        <v>6</v>
      </c>
      <c r="E481" s="111">
        <f>SUM(H481:H486)/D481</f>
        <v>0</v>
      </c>
      <c r="F481" s="98" t="s">
        <v>14</v>
      </c>
      <c r="G481" s="99" t="s">
        <v>15</v>
      </c>
      <c r="H481" s="100">
        <v>0</v>
      </c>
      <c r="I481" s="99" t="s">
        <v>438</v>
      </c>
      <c r="J481" s="99" t="s">
        <v>17</v>
      </c>
    </row>
    <row r="482" ht="22.5" customHeight="1" spans="1:10">
      <c r="A482" s="107"/>
      <c r="B482" s="108"/>
      <c r="C482" s="109"/>
      <c r="D482" s="110"/>
      <c r="E482" s="111"/>
      <c r="F482" s="101" t="s">
        <v>18</v>
      </c>
      <c r="G482" s="102" t="s">
        <v>19</v>
      </c>
      <c r="H482" s="103">
        <v>0</v>
      </c>
      <c r="I482" s="102"/>
      <c r="J482" s="102" t="s">
        <v>17</v>
      </c>
    </row>
    <row r="483" ht="22.5" customHeight="1" spans="1:10">
      <c r="A483" s="107"/>
      <c r="B483" s="108"/>
      <c r="C483" s="109"/>
      <c r="D483" s="110"/>
      <c r="E483" s="111"/>
      <c r="F483" s="98" t="s">
        <v>43</v>
      </c>
      <c r="G483" s="99" t="s">
        <v>44</v>
      </c>
      <c r="H483" s="100">
        <v>0</v>
      </c>
      <c r="I483" s="99"/>
      <c r="J483" s="99" t="s">
        <v>17</v>
      </c>
    </row>
    <row r="484" ht="22.5" customHeight="1" spans="1:10">
      <c r="A484" s="107"/>
      <c r="B484" s="108"/>
      <c r="C484" s="109"/>
      <c r="D484" s="110"/>
      <c r="E484" s="111"/>
      <c r="F484" s="101" t="s">
        <v>22</v>
      </c>
      <c r="G484" s="102" t="s">
        <v>23</v>
      </c>
      <c r="H484" s="103">
        <v>0</v>
      </c>
      <c r="I484" s="102" t="s">
        <v>432</v>
      </c>
      <c r="J484" s="102" t="s">
        <v>17</v>
      </c>
    </row>
    <row r="485" ht="22.5" customHeight="1" spans="1:10">
      <c r="A485" s="107"/>
      <c r="B485" s="108"/>
      <c r="C485" s="109"/>
      <c r="D485" s="110"/>
      <c r="E485" s="111"/>
      <c r="F485" s="98" t="s">
        <v>24</v>
      </c>
      <c r="G485" s="99" t="s">
        <v>439</v>
      </c>
      <c r="H485" s="100">
        <v>0</v>
      </c>
      <c r="I485" s="99"/>
      <c r="J485" s="99" t="s">
        <v>17</v>
      </c>
    </row>
    <row r="486" ht="22.5" customHeight="1" spans="1:10">
      <c r="A486" s="107"/>
      <c r="B486" s="108"/>
      <c r="C486" s="109"/>
      <c r="D486" s="110"/>
      <c r="E486" s="111"/>
      <c r="F486" s="101" t="s">
        <v>24</v>
      </c>
      <c r="G486" s="102" t="s">
        <v>440</v>
      </c>
      <c r="H486" s="103">
        <v>0</v>
      </c>
      <c r="I486" s="102"/>
      <c r="J486" s="102" t="s">
        <v>17</v>
      </c>
    </row>
    <row r="487" ht="22.5" customHeight="1" spans="1:10">
      <c r="A487" s="104" t="s">
        <v>441</v>
      </c>
      <c r="B487" s="99" t="s">
        <v>442</v>
      </c>
      <c r="C487" s="98" t="s">
        <v>426</v>
      </c>
      <c r="D487" s="105">
        <v>8</v>
      </c>
      <c r="E487" s="106">
        <f>SUM(H487:H494)/D487</f>
        <v>0</v>
      </c>
      <c r="F487" s="98" t="s">
        <v>14</v>
      </c>
      <c r="G487" s="99" t="s">
        <v>15</v>
      </c>
      <c r="H487" s="100">
        <v>0</v>
      </c>
      <c r="I487" s="99" t="s">
        <v>72</v>
      </c>
      <c r="J487" s="99" t="s">
        <v>17</v>
      </c>
    </row>
    <row r="488" ht="22.5" customHeight="1" spans="1:10">
      <c r="A488" s="104"/>
      <c r="B488" s="99"/>
      <c r="C488" s="98"/>
      <c r="D488" s="105"/>
      <c r="E488" s="106"/>
      <c r="F488" s="101" t="s">
        <v>18</v>
      </c>
      <c r="G488" s="102" t="s">
        <v>19</v>
      </c>
      <c r="H488" s="103">
        <v>0</v>
      </c>
      <c r="I488" s="102"/>
      <c r="J488" s="102" t="s">
        <v>17</v>
      </c>
    </row>
    <row r="489" ht="22.5" customHeight="1" spans="1:10">
      <c r="A489" s="104"/>
      <c r="B489" s="99"/>
      <c r="C489" s="98"/>
      <c r="D489" s="105"/>
      <c r="E489" s="106"/>
      <c r="F489" s="98" t="s">
        <v>73</v>
      </c>
      <c r="G489" s="99" t="s">
        <v>74</v>
      </c>
      <c r="H489" s="100">
        <v>0</v>
      </c>
      <c r="I489" s="99"/>
      <c r="J489" s="99" t="s">
        <v>17</v>
      </c>
    </row>
    <row r="490" ht="22.5" customHeight="1" spans="1:10">
      <c r="A490" s="104"/>
      <c r="B490" s="99"/>
      <c r="C490" s="98"/>
      <c r="D490" s="105"/>
      <c r="E490" s="106"/>
      <c r="F490" s="101" t="s">
        <v>43</v>
      </c>
      <c r="G490" s="102" t="s">
        <v>44</v>
      </c>
      <c r="H490" s="103">
        <v>0</v>
      </c>
      <c r="I490" s="102"/>
      <c r="J490" s="102" t="s">
        <v>17</v>
      </c>
    </row>
    <row r="491" ht="22.5" customHeight="1" spans="1:10">
      <c r="A491" s="104"/>
      <c r="B491" s="99"/>
      <c r="C491" s="98"/>
      <c r="D491" s="105"/>
      <c r="E491" s="106"/>
      <c r="F491" s="98" t="s">
        <v>22</v>
      </c>
      <c r="G491" s="99" t="s">
        <v>23</v>
      </c>
      <c r="H491" s="100">
        <v>0</v>
      </c>
      <c r="I491" s="99"/>
      <c r="J491" s="99" t="s">
        <v>17</v>
      </c>
    </row>
    <row r="492" ht="22.5" customHeight="1" spans="1:10">
      <c r="A492" s="104"/>
      <c r="B492" s="99"/>
      <c r="C492" s="98"/>
      <c r="D492" s="105"/>
      <c r="E492" s="106"/>
      <c r="F492" s="101" t="s">
        <v>24</v>
      </c>
      <c r="G492" s="102" t="s">
        <v>443</v>
      </c>
      <c r="H492" s="103">
        <v>0</v>
      </c>
      <c r="I492" s="102"/>
      <c r="J492" s="102" t="s">
        <v>17</v>
      </c>
    </row>
    <row r="493" ht="22.5" customHeight="1" spans="1:10">
      <c r="A493" s="104"/>
      <c r="B493" s="99"/>
      <c r="C493" s="98"/>
      <c r="D493" s="105"/>
      <c r="E493" s="106"/>
      <c r="F493" s="98" t="s">
        <v>24</v>
      </c>
      <c r="G493" s="99" t="s">
        <v>444</v>
      </c>
      <c r="H493" s="100">
        <v>0</v>
      </c>
      <c r="I493" s="99"/>
      <c r="J493" s="99" t="s">
        <v>17</v>
      </c>
    </row>
    <row r="494" ht="22.5" customHeight="1" spans="1:10">
      <c r="A494" s="104"/>
      <c r="B494" s="99"/>
      <c r="C494" s="98"/>
      <c r="D494" s="105"/>
      <c r="E494" s="106"/>
      <c r="F494" s="101" t="s">
        <v>24</v>
      </c>
      <c r="G494" s="102" t="s">
        <v>445</v>
      </c>
      <c r="H494" s="103">
        <v>0</v>
      </c>
      <c r="I494" s="102"/>
      <c r="J494" s="102" t="s">
        <v>17</v>
      </c>
    </row>
    <row r="495" ht="39" customHeight="1" spans="1:10">
      <c r="A495" s="107" t="s">
        <v>446</v>
      </c>
      <c r="B495" s="108" t="s">
        <v>447</v>
      </c>
      <c r="C495" s="109" t="s">
        <v>448</v>
      </c>
      <c r="D495" s="110">
        <v>3</v>
      </c>
      <c r="E495" s="111">
        <f>SUM(H495:H497)/D495</f>
        <v>0</v>
      </c>
      <c r="F495" s="98" t="s">
        <v>14</v>
      </c>
      <c r="G495" s="99" t="s">
        <v>15</v>
      </c>
      <c r="H495" s="100">
        <v>0</v>
      </c>
      <c r="I495" s="99" t="s">
        <v>449</v>
      </c>
      <c r="J495" s="99" t="s">
        <v>17</v>
      </c>
    </row>
    <row r="496" ht="22.5" customHeight="1" spans="1:10">
      <c r="A496" s="107"/>
      <c r="B496" s="108"/>
      <c r="C496" s="109"/>
      <c r="D496" s="110"/>
      <c r="E496" s="111"/>
      <c r="F496" s="101" t="s">
        <v>18</v>
      </c>
      <c r="G496" s="102" t="s">
        <v>19</v>
      </c>
      <c r="H496" s="103">
        <v>0</v>
      </c>
      <c r="I496" s="102"/>
      <c r="J496" s="102" t="s">
        <v>17</v>
      </c>
    </row>
    <row r="497" ht="22.5" customHeight="1" spans="1:10">
      <c r="A497" s="107"/>
      <c r="B497" s="108"/>
      <c r="C497" s="109"/>
      <c r="D497" s="110"/>
      <c r="E497" s="111"/>
      <c r="F497" s="98" t="s">
        <v>35</v>
      </c>
      <c r="G497" s="99" t="s">
        <v>36</v>
      </c>
      <c r="H497" s="100">
        <v>0</v>
      </c>
      <c r="I497" s="99" t="s">
        <v>40</v>
      </c>
      <c r="J497" s="99" t="s">
        <v>17</v>
      </c>
    </row>
    <row r="498" ht="39" customHeight="1" spans="1:10">
      <c r="A498" s="104" t="s">
        <v>450</v>
      </c>
      <c r="B498" s="99" t="s">
        <v>451</v>
      </c>
      <c r="C498" s="98" t="s">
        <v>448</v>
      </c>
      <c r="D498" s="105">
        <v>8</v>
      </c>
      <c r="E498" s="106">
        <f>SUM(H498:H505)/D498</f>
        <v>0</v>
      </c>
      <c r="F498" s="101" t="s">
        <v>14</v>
      </c>
      <c r="G498" s="102" t="s">
        <v>15</v>
      </c>
      <c r="H498" s="103">
        <v>0</v>
      </c>
      <c r="I498" s="102" t="s">
        <v>452</v>
      </c>
      <c r="J498" s="102" t="s">
        <v>17</v>
      </c>
    </row>
    <row r="499" ht="22.5" customHeight="1" spans="1:10">
      <c r="A499" s="104"/>
      <c r="B499" s="99"/>
      <c r="C499" s="98"/>
      <c r="D499" s="105"/>
      <c r="E499" s="106"/>
      <c r="F499" s="98" t="s">
        <v>18</v>
      </c>
      <c r="G499" s="99" t="s">
        <v>19</v>
      </c>
      <c r="H499" s="100">
        <v>0</v>
      </c>
      <c r="I499" s="99"/>
      <c r="J499" s="99" t="s">
        <v>17</v>
      </c>
    </row>
    <row r="500" ht="22.5" customHeight="1" spans="1:10">
      <c r="A500" s="104"/>
      <c r="B500" s="99"/>
      <c r="C500" s="98"/>
      <c r="D500" s="105"/>
      <c r="E500" s="106"/>
      <c r="F500" s="101" t="s">
        <v>73</v>
      </c>
      <c r="G500" s="102" t="s">
        <v>74</v>
      </c>
      <c r="H500" s="103">
        <v>0</v>
      </c>
      <c r="I500" s="102"/>
      <c r="J500" s="102" t="s">
        <v>17</v>
      </c>
    </row>
    <row r="501" ht="22.5" customHeight="1" spans="1:10">
      <c r="A501" s="104"/>
      <c r="B501" s="99"/>
      <c r="C501" s="98"/>
      <c r="D501" s="105"/>
      <c r="E501" s="106"/>
      <c r="F501" s="98" t="s">
        <v>43</v>
      </c>
      <c r="G501" s="99" t="s">
        <v>44</v>
      </c>
      <c r="H501" s="100">
        <v>0</v>
      </c>
      <c r="I501" s="99"/>
      <c r="J501" s="99" t="s">
        <v>17</v>
      </c>
    </row>
    <row r="502" ht="22.5" customHeight="1" spans="1:10">
      <c r="A502" s="104"/>
      <c r="B502" s="99"/>
      <c r="C502" s="98"/>
      <c r="D502" s="105"/>
      <c r="E502" s="106"/>
      <c r="F502" s="101" t="s">
        <v>22</v>
      </c>
      <c r="G502" s="102" t="s">
        <v>23</v>
      </c>
      <c r="H502" s="103">
        <v>0</v>
      </c>
      <c r="I502" s="102"/>
      <c r="J502" s="102" t="s">
        <v>17</v>
      </c>
    </row>
    <row r="503" ht="22.5" customHeight="1" spans="1:10">
      <c r="A503" s="104"/>
      <c r="B503" s="99"/>
      <c r="C503" s="98"/>
      <c r="D503" s="105"/>
      <c r="E503" s="106"/>
      <c r="F503" s="98" t="s">
        <v>24</v>
      </c>
      <c r="G503" s="99" t="s">
        <v>453</v>
      </c>
      <c r="H503" s="100">
        <v>0</v>
      </c>
      <c r="I503" s="99"/>
      <c r="J503" s="99" t="s">
        <v>17</v>
      </c>
    </row>
    <row r="504" ht="22.5" customHeight="1" spans="1:10">
      <c r="A504" s="104"/>
      <c r="B504" s="99"/>
      <c r="C504" s="98"/>
      <c r="D504" s="105"/>
      <c r="E504" s="106"/>
      <c r="F504" s="101" t="s">
        <v>24</v>
      </c>
      <c r="G504" s="102" t="s">
        <v>454</v>
      </c>
      <c r="H504" s="103">
        <v>0</v>
      </c>
      <c r="I504" s="102"/>
      <c r="J504" s="102" t="s">
        <v>17</v>
      </c>
    </row>
    <row r="505" ht="22.5" customHeight="1" spans="1:10">
      <c r="A505" s="104"/>
      <c r="B505" s="99"/>
      <c r="C505" s="98"/>
      <c r="D505" s="105"/>
      <c r="E505" s="106"/>
      <c r="F505" s="98" t="s">
        <v>24</v>
      </c>
      <c r="G505" s="99" t="s">
        <v>455</v>
      </c>
      <c r="H505" s="100">
        <v>0</v>
      </c>
      <c r="I505" s="99"/>
      <c r="J505" s="99" t="s">
        <v>17</v>
      </c>
    </row>
    <row r="506" ht="39" customHeight="1" spans="1:10">
      <c r="A506" s="107" t="s">
        <v>456</v>
      </c>
      <c r="B506" s="108" t="s">
        <v>457</v>
      </c>
      <c r="C506" s="109" t="s">
        <v>136</v>
      </c>
      <c r="D506" s="110">
        <v>8</v>
      </c>
      <c r="E506" s="111">
        <f>SUM(H506:H513)/D506</f>
        <v>0</v>
      </c>
      <c r="F506" s="101" t="s">
        <v>14</v>
      </c>
      <c r="G506" s="102" t="s">
        <v>15</v>
      </c>
      <c r="H506" s="103">
        <v>0</v>
      </c>
      <c r="I506" s="102" t="s">
        <v>458</v>
      </c>
      <c r="J506" s="102" t="s">
        <v>17</v>
      </c>
    </row>
    <row r="507" ht="22.5" customHeight="1" spans="1:10">
      <c r="A507" s="107"/>
      <c r="B507" s="108"/>
      <c r="C507" s="109"/>
      <c r="D507" s="110"/>
      <c r="E507" s="111"/>
      <c r="F507" s="98" t="s">
        <v>18</v>
      </c>
      <c r="G507" s="99" t="s">
        <v>19</v>
      </c>
      <c r="H507" s="100">
        <v>0</v>
      </c>
      <c r="I507" s="99"/>
      <c r="J507" s="99" t="s">
        <v>17</v>
      </c>
    </row>
    <row r="508" ht="22.5" customHeight="1" spans="1:10">
      <c r="A508" s="107"/>
      <c r="B508" s="108"/>
      <c r="C508" s="109"/>
      <c r="D508" s="110"/>
      <c r="E508" s="111"/>
      <c r="F508" s="101" t="s">
        <v>73</v>
      </c>
      <c r="G508" s="102" t="s">
        <v>74</v>
      </c>
      <c r="H508" s="103">
        <v>0</v>
      </c>
      <c r="I508" s="102"/>
      <c r="J508" s="102" t="s">
        <v>17</v>
      </c>
    </row>
    <row r="509" ht="22.5" customHeight="1" spans="1:10">
      <c r="A509" s="107"/>
      <c r="B509" s="108"/>
      <c r="C509" s="109"/>
      <c r="D509" s="110"/>
      <c r="E509" s="111"/>
      <c r="F509" s="98" t="s">
        <v>43</v>
      </c>
      <c r="G509" s="99" t="s">
        <v>44</v>
      </c>
      <c r="H509" s="100">
        <v>0</v>
      </c>
      <c r="I509" s="99"/>
      <c r="J509" s="99" t="s">
        <v>17</v>
      </c>
    </row>
    <row r="510" ht="22.5" customHeight="1" spans="1:10">
      <c r="A510" s="107"/>
      <c r="B510" s="108"/>
      <c r="C510" s="109"/>
      <c r="D510" s="110"/>
      <c r="E510" s="111"/>
      <c r="F510" s="101" t="s">
        <v>22</v>
      </c>
      <c r="G510" s="102" t="s">
        <v>23</v>
      </c>
      <c r="H510" s="103">
        <v>0</v>
      </c>
      <c r="I510" s="102"/>
      <c r="J510" s="102" t="s">
        <v>17</v>
      </c>
    </row>
    <row r="511" ht="22.5" customHeight="1" spans="1:10">
      <c r="A511" s="107"/>
      <c r="B511" s="108"/>
      <c r="C511" s="109"/>
      <c r="D511" s="110"/>
      <c r="E511" s="111"/>
      <c r="F511" s="98" t="s">
        <v>24</v>
      </c>
      <c r="G511" s="99" t="s">
        <v>459</v>
      </c>
      <c r="H511" s="100">
        <v>0</v>
      </c>
      <c r="I511" s="99"/>
      <c r="J511" s="99" t="s">
        <v>17</v>
      </c>
    </row>
    <row r="512" ht="22.5" customHeight="1" spans="1:10">
      <c r="A512" s="107"/>
      <c r="B512" s="108"/>
      <c r="C512" s="109"/>
      <c r="D512" s="110"/>
      <c r="E512" s="111"/>
      <c r="F512" s="101" t="s">
        <v>24</v>
      </c>
      <c r="G512" s="102" t="s">
        <v>460</v>
      </c>
      <c r="H512" s="103">
        <v>0</v>
      </c>
      <c r="I512" s="102"/>
      <c r="J512" s="102" t="s">
        <v>17</v>
      </c>
    </row>
    <row r="513" ht="22.5" customHeight="1" spans="1:10">
      <c r="A513" s="107"/>
      <c r="B513" s="108"/>
      <c r="C513" s="109"/>
      <c r="D513" s="110"/>
      <c r="E513" s="111"/>
      <c r="F513" s="98" t="s">
        <v>24</v>
      </c>
      <c r="G513" s="99" t="s">
        <v>461</v>
      </c>
      <c r="H513" s="100">
        <v>0</v>
      </c>
      <c r="I513" s="99"/>
      <c r="J513" s="99" t="s">
        <v>17</v>
      </c>
    </row>
    <row r="514" ht="22.5" customHeight="1" spans="1:10">
      <c r="A514" s="104" t="s">
        <v>462</v>
      </c>
      <c r="B514" s="99" t="s">
        <v>463</v>
      </c>
      <c r="C514" s="98" t="s">
        <v>464</v>
      </c>
      <c r="D514" s="105">
        <v>3</v>
      </c>
      <c r="E514" s="106">
        <f>SUM(H514:H516)/D514</f>
        <v>0</v>
      </c>
      <c r="F514" s="101" t="s">
        <v>14</v>
      </c>
      <c r="G514" s="102" t="s">
        <v>15</v>
      </c>
      <c r="H514" s="103">
        <v>0</v>
      </c>
      <c r="I514" s="102" t="s">
        <v>465</v>
      </c>
      <c r="J514" s="102" t="s">
        <v>17</v>
      </c>
    </row>
    <row r="515" ht="22.5" customHeight="1" spans="1:10">
      <c r="A515" s="104"/>
      <c r="B515" s="99"/>
      <c r="C515" s="98"/>
      <c r="D515" s="105"/>
      <c r="E515" s="106"/>
      <c r="F515" s="98" t="s">
        <v>18</v>
      </c>
      <c r="G515" s="99" t="s">
        <v>19</v>
      </c>
      <c r="H515" s="100">
        <v>0</v>
      </c>
      <c r="I515" s="99"/>
      <c r="J515" s="99" t="s">
        <v>17</v>
      </c>
    </row>
    <row r="516" ht="22.5" customHeight="1" spans="1:10">
      <c r="A516" s="104"/>
      <c r="B516" s="99"/>
      <c r="C516" s="98"/>
      <c r="D516" s="105"/>
      <c r="E516" s="106"/>
      <c r="F516" s="101" t="s">
        <v>35</v>
      </c>
      <c r="G516" s="102" t="s">
        <v>36</v>
      </c>
      <c r="H516" s="103">
        <v>0</v>
      </c>
      <c r="I516" s="102" t="s">
        <v>359</v>
      </c>
      <c r="J516" s="102" t="s">
        <v>17</v>
      </c>
    </row>
    <row r="517" ht="22.5" customHeight="1" spans="1:10">
      <c r="A517" s="107" t="s">
        <v>466</v>
      </c>
      <c r="B517" s="108" t="s">
        <v>467</v>
      </c>
      <c r="C517" s="109" t="s">
        <v>464</v>
      </c>
      <c r="D517" s="110">
        <v>3</v>
      </c>
      <c r="E517" s="111">
        <f>SUM(H517:H519)/D517</f>
        <v>0</v>
      </c>
      <c r="F517" s="98" t="s">
        <v>14</v>
      </c>
      <c r="G517" s="99" t="s">
        <v>15</v>
      </c>
      <c r="H517" s="100">
        <v>0</v>
      </c>
      <c r="I517" s="99" t="s">
        <v>465</v>
      </c>
      <c r="J517" s="99" t="s">
        <v>17</v>
      </c>
    </row>
    <row r="518" ht="22.5" customHeight="1" spans="1:10">
      <c r="A518" s="107"/>
      <c r="B518" s="108"/>
      <c r="C518" s="109"/>
      <c r="D518" s="110"/>
      <c r="E518" s="111"/>
      <c r="F518" s="101" t="s">
        <v>18</v>
      </c>
      <c r="G518" s="102" t="s">
        <v>19</v>
      </c>
      <c r="H518" s="103">
        <v>0</v>
      </c>
      <c r="I518" s="102"/>
      <c r="J518" s="102" t="s">
        <v>17</v>
      </c>
    </row>
    <row r="519" ht="22.5" customHeight="1" spans="1:10">
      <c r="A519" s="107"/>
      <c r="B519" s="108"/>
      <c r="C519" s="109"/>
      <c r="D519" s="110"/>
      <c r="E519" s="111"/>
      <c r="F519" s="98" t="s">
        <v>35</v>
      </c>
      <c r="G519" s="99" t="s">
        <v>36</v>
      </c>
      <c r="H519" s="100">
        <v>0</v>
      </c>
      <c r="I519" s="99" t="s">
        <v>53</v>
      </c>
      <c r="J519" s="99" t="s">
        <v>17</v>
      </c>
    </row>
    <row r="520" ht="22.5" customHeight="1" spans="1:10">
      <c r="A520" s="104" t="s">
        <v>468</v>
      </c>
      <c r="B520" s="99" t="s">
        <v>469</v>
      </c>
      <c r="C520" s="98" t="s">
        <v>464</v>
      </c>
      <c r="D520" s="105">
        <v>7</v>
      </c>
      <c r="E520" s="106">
        <f>SUM(H520:H526)/D520</f>
        <v>0</v>
      </c>
      <c r="F520" s="101" t="s">
        <v>14</v>
      </c>
      <c r="G520" s="102" t="s">
        <v>15</v>
      </c>
      <c r="H520" s="103">
        <v>0</v>
      </c>
      <c r="I520" s="102" t="s">
        <v>465</v>
      </c>
      <c r="J520" s="102" t="s">
        <v>17</v>
      </c>
    </row>
    <row r="521" ht="22.5" customHeight="1" spans="1:10">
      <c r="A521" s="104"/>
      <c r="B521" s="99"/>
      <c r="C521" s="98"/>
      <c r="D521" s="105"/>
      <c r="E521" s="106"/>
      <c r="F521" s="98" t="s">
        <v>18</v>
      </c>
      <c r="G521" s="99" t="s">
        <v>19</v>
      </c>
      <c r="H521" s="100">
        <v>0</v>
      </c>
      <c r="I521" s="99"/>
      <c r="J521" s="99" t="s">
        <v>17</v>
      </c>
    </row>
    <row r="522" ht="22.5" customHeight="1" spans="1:10">
      <c r="A522" s="104"/>
      <c r="B522" s="99"/>
      <c r="C522" s="98"/>
      <c r="D522" s="105"/>
      <c r="E522" s="106"/>
      <c r="F522" s="101" t="s">
        <v>43</v>
      </c>
      <c r="G522" s="102" t="s">
        <v>44</v>
      </c>
      <c r="H522" s="103">
        <v>0</v>
      </c>
      <c r="I522" s="102"/>
      <c r="J522" s="102" t="s">
        <v>17</v>
      </c>
    </row>
    <row r="523" ht="22.5" customHeight="1" spans="1:10">
      <c r="A523" s="104"/>
      <c r="B523" s="99"/>
      <c r="C523" s="98"/>
      <c r="D523" s="105"/>
      <c r="E523" s="106"/>
      <c r="F523" s="98" t="s">
        <v>22</v>
      </c>
      <c r="G523" s="99" t="s">
        <v>23</v>
      </c>
      <c r="H523" s="100">
        <v>0</v>
      </c>
      <c r="I523" s="99"/>
      <c r="J523" s="99" t="s">
        <v>17</v>
      </c>
    </row>
    <row r="524" ht="22.5" customHeight="1" spans="1:10">
      <c r="A524" s="104"/>
      <c r="B524" s="99"/>
      <c r="C524" s="98"/>
      <c r="D524" s="105"/>
      <c r="E524" s="106"/>
      <c r="F524" s="101" t="s">
        <v>24</v>
      </c>
      <c r="G524" s="102" t="s">
        <v>470</v>
      </c>
      <c r="H524" s="103">
        <v>0</v>
      </c>
      <c r="I524" s="102"/>
      <c r="J524" s="102" t="s">
        <v>17</v>
      </c>
    </row>
    <row r="525" ht="22.5" customHeight="1" spans="1:10">
      <c r="A525" s="104"/>
      <c r="B525" s="99"/>
      <c r="C525" s="98"/>
      <c r="D525" s="105"/>
      <c r="E525" s="106"/>
      <c r="F525" s="98" t="s">
        <v>24</v>
      </c>
      <c r="G525" s="99" t="s">
        <v>471</v>
      </c>
      <c r="H525" s="100">
        <v>0</v>
      </c>
      <c r="I525" s="99"/>
      <c r="J525" s="99" t="s">
        <v>17</v>
      </c>
    </row>
    <row r="526" ht="22.5" customHeight="1" spans="1:10">
      <c r="A526" s="104"/>
      <c r="B526" s="99"/>
      <c r="C526" s="98"/>
      <c r="D526" s="105"/>
      <c r="E526" s="106"/>
      <c r="F526" s="101" t="s">
        <v>24</v>
      </c>
      <c r="G526" s="102" t="s">
        <v>472</v>
      </c>
      <c r="H526" s="103">
        <v>0</v>
      </c>
      <c r="I526" s="102"/>
      <c r="J526" s="102" t="s">
        <v>17</v>
      </c>
    </row>
    <row r="527" ht="39" customHeight="1" spans="1:10">
      <c r="A527" s="107" t="s">
        <v>473</v>
      </c>
      <c r="B527" s="108" t="s">
        <v>474</v>
      </c>
      <c r="C527" s="109" t="s">
        <v>475</v>
      </c>
      <c r="D527" s="110">
        <v>3</v>
      </c>
      <c r="E527" s="111">
        <f>SUM(H527:H529)/D527</f>
        <v>0</v>
      </c>
      <c r="F527" s="98" t="s">
        <v>14</v>
      </c>
      <c r="G527" s="99" t="s">
        <v>15</v>
      </c>
      <c r="H527" s="100">
        <v>0</v>
      </c>
      <c r="I527" s="99" t="s">
        <v>476</v>
      </c>
      <c r="J527" s="99" t="s">
        <v>17</v>
      </c>
    </row>
    <row r="528" ht="22.5" customHeight="1" spans="1:10">
      <c r="A528" s="107"/>
      <c r="B528" s="108"/>
      <c r="C528" s="109"/>
      <c r="D528" s="110"/>
      <c r="E528" s="111"/>
      <c r="F528" s="101" t="s">
        <v>18</v>
      </c>
      <c r="G528" s="102" t="s">
        <v>19</v>
      </c>
      <c r="H528" s="103">
        <v>0</v>
      </c>
      <c r="I528" s="102"/>
      <c r="J528" s="102" t="s">
        <v>17</v>
      </c>
    </row>
    <row r="529" ht="22.5" customHeight="1" spans="1:10">
      <c r="A529" s="107"/>
      <c r="B529" s="108"/>
      <c r="C529" s="109"/>
      <c r="D529" s="110"/>
      <c r="E529" s="111"/>
      <c r="F529" s="98" t="s">
        <v>35</v>
      </c>
      <c r="G529" s="99" t="s">
        <v>36</v>
      </c>
      <c r="H529" s="100">
        <v>0</v>
      </c>
      <c r="I529" s="99" t="s">
        <v>477</v>
      </c>
      <c r="J529" s="99" t="s">
        <v>17</v>
      </c>
    </row>
    <row r="530" ht="39" customHeight="1" spans="1:10">
      <c r="A530" s="104" t="s">
        <v>478</v>
      </c>
      <c r="B530" s="99" t="s">
        <v>479</v>
      </c>
      <c r="C530" s="98" t="s">
        <v>475</v>
      </c>
      <c r="D530" s="105">
        <v>3</v>
      </c>
      <c r="E530" s="106">
        <f>SUM(H530:H532)/D530</f>
        <v>0</v>
      </c>
      <c r="F530" s="101" t="s">
        <v>14</v>
      </c>
      <c r="G530" s="102" t="s">
        <v>15</v>
      </c>
      <c r="H530" s="103">
        <v>0</v>
      </c>
      <c r="I530" s="102" t="s">
        <v>476</v>
      </c>
      <c r="J530" s="102" t="s">
        <v>17</v>
      </c>
    </row>
    <row r="531" ht="22.5" customHeight="1" spans="1:10">
      <c r="A531" s="104"/>
      <c r="B531" s="99"/>
      <c r="C531" s="98"/>
      <c r="D531" s="105"/>
      <c r="E531" s="106"/>
      <c r="F531" s="98" t="s">
        <v>18</v>
      </c>
      <c r="G531" s="99" t="s">
        <v>19</v>
      </c>
      <c r="H531" s="100">
        <v>0</v>
      </c>
      <c r="I531" s="99"/>
      <c r="J531" s="99" t="s">
        <v>17</v>
      </c>
    </row>
    <row r="532" ht="22.5" customHeight="1" spans="1:10">
      <c r="A532" s="104"/>
      <c r="B532" s="99"/>
      <c r="C532" s="98"/>
      <c r="D532" s="105"/>
      <c r="E532" s="106"/>
      <c r="F532" s="101" t="s">
        <v>35</v>
      </c>
      <c r="G532" s="102" t="s">
        <v>36</v>
      </c>
      <c r="H532" s="103">
        <v>0</v>
      </c>
      <c r="I532" s="102" t="s">
        <v>480</v>
      </c>
      <c r="J532" s="102" t="s">
        <v>17</v>
      </c>
    </row>
    <row r="533" ht="39" customHeight="1" spans="1:10">
      <c r="A533" s="107" t="s">
        <v>481</v>
      </c>
      <c r="B533" s="108" t="s">
        <v>482</v>
      </c>
      <c r="C533" s="109" t="s">
        <v>475</v>
      </c>
      <c r="D533" s="110">
        <v>8</v>
      </c>
      <c r="E533" s="111">
        <f>SUM(H533:H540)/D533</f>
        <v>0</v>
      </c>
      <c r="F533" s="98" t="s">
        <v>14</v>
      </c>
      <c r="G533" s="99" t="s">
        <v>15</v>
      </c>
      <c r="H533" s="100">
        <v>0</v>
      </c>
      <c r="I533" s="99" t="s">
        <v>476</v>
      </c>
      <c r="J533" s="99" t="s">
        <v>17</v>
      </c>
    </row>
    <row r="534" ht="22.5" customHeight="1" spans="1:10">
      <c r="A534" s="107"/>
      <c r="B534" s="108"/>
      <c r="C534" s="109"/>
      <c r="D534" s="110"/>
      <c r="E534" s="111"/>
      <c r="F534" s="101" t="s">
        <v>18</v>
      </c>
      <c r="G534" s="102" t="s">
        <v>19</v>
      </c>
      <c r="H534" s="103">
        <v>0</v>
      </c>
      <c r="I534" s="102"/>
      <c r="J534" s="102" t="s">
        <v>17</v>
      </c>
    </row>
    <row r="535" ht="22.5" customHeight="1" spans="1:10">
      <c r="A535" s="107"/>
      <c r="B535" s="108"/>
      <c r="C535" s="109"/>
      <c r="D535" s="110"/>
      <c r="E535" s="111"/>
      <c r="F535" s="98" t="s">
        <v>43</v>
      </c>
      <c r="G535" s="99" t="s">
        <v>44</v>
      </c>
      <c r="H535" s="100">
        <v>0</v>
      </c>
      <c r="I535" s="99"/>
      <c r="J535" s="99" t="s">
        <v>17</v>
      </c>
    </row>
    <row r="536" ht="22.5" customHeight="1" spans="1:10">
      <c r="A536" s="107"/>
      <c r="B536" s="108"/>
      <c r="C536" s="109"/>
      <c r="D536" s="110"/>
      <c r="E536" s="111"/>
      <c r="F536" s="101" t="s">
        <v>73</v>
      </c>
      <c r="G536" s="102" t="s">
        <v>74</v>
      </c>
      <c r="H536" s="103">
        <v>0</v>
      </c>
      <c r="I536" s="102"/>
      <c r="J536" s="102" t="s">
        <v>17</v>
      </c>
    </row>
    <row r="537" ht="22.5" customHeight="1" spans="1:10">
      <c r="A537" s="107"/>
      <c r="B537" s="108"/>
      <c r="C537" s="109"/>
      <c r="D537" s="110"/>
      <c r="E537" s="111"/>
      <c r="F537" s="98" t="s">
        <v>22</v>
      </c>
      <c r="G537" s="99" t="s">
        <v>23</v>
      </c>
      <c r="H537" s="100">
        <v>0</v>
      </c>
      <c r="I537" s="99"/>
      <c r="J537" s="99" t="s">
        <v>17</v>
      </c>
    </row>
    <row r="538" ht="22.5" customHeight="1" spans="1:10">
      <c r="A538" s="107"/>
      <c r="B538" s="108"/>
      <c r="C538" s="109"/>
      <c r="D538" s="110"/>
      <c r="E538" s="111"/>
      <c r="F538" s="101" t="s">
        <v>24</v>
      </c>
      <c r="G538" s="102" t="s">
        <v>483</v>
      </c>
      <c r="H538" s="103">
        <v>0</v>
      </c>
      <c r="I538" s="102"/>
      <c r="J538" s="102" t="s">
        <v>17</v>
      </c>
    </row>
    <row r="539" ht="22.5" customHeight="1" spans="1:10">
      <c r="A539" s="107"/>
      <c r="B539" s="108"/>
      <c r="C539" s="109"/>
      <c r="D539" s="110"/>
      <c r="E539" s="111"/>
      <c r="F539" s="98" t="s">
        <v>24</v>
      </c>
      <c r="G539" s="99" t="s">
        <v>484</v>
      </c>
      <c r="H539" s="100">
        <v>0</v>
      </c>
      <c r="I539" s="99"/>
      <c r="J539" s="99" t="s">
        <v>17</v>
      </c>
    </row>
    <row r="540" ht="22.5" customHeight="1" spans="1:10">
      <c r="A540" s="107"/>
      <c r="B540" s="108"/>
      <c r="C540" s="109"/>
      <c r="D540" s="110"/>
      <c r="E540" s="111"/>
      <c r="F540" s="101" t="s">
        <v>170</v>
      </c>
      <c r="G540" s="102" t="s">
        <v>171</v>
      </c>
      <c r="H540" s="103">
        <v>0</v>
      </c>
      <c r="I540" s="102" t="s">
        <v>356</v>
      </c>
      <c r="J540" s="102" t="s">
        <v>30</v>
      </c>
    </row>
    <row r="541" ht="22.5" customHeight="1" spans="1:10">
      <c r="A541" s="104" t="s">
        <v>485</v>
      </c>
      <c r="B541" s="99" t="s">
        <v>486</v>
      </c>
      <c r="C541" s="98" t="s">
        <v>487</v>
      </c>
      <c r="D541" s="105">
        <v>3</v>
      </c>
      <c r="E541" s="106">
        <f>SUM(H541:H543)/D541</f>
        <v>0</v>
      </c>
      <c r="F541" s="98" t="s">
        <v>14</v>
      </c>
      <c r="G541" s="99" t="s">
        <v>15</v>
      </c>
      <c r="H541" s="100">
        <v>0</v>
      </c>
      <c r="I541" s="99" t="s">
        <v>488</v>
      </c>
      <c r="J541" s="99" t="s">
        <v>17</v>
      </c>
    </row>
    <row r="542" ht="22.5" customHeight="1" spans="1:10">
      <c r="A542" s="104"/>
      <c r="B542" s="99"/>
      <c r="C542" s="98"/>
      <c r="D542" s="105"/>
      <c r="E542" s="106"/>
      <c r="F542" s="101" t="s">
        <v>18</v>
      </c>
      <c r="G542" s="102" t="s">
        <v>19</v>
      </c>
      <c r="H542" s="103">
        <v>0</v>
      </c>
      <c r="I542" s="102"/>
      <c r="J542" s="102" t="s">
        <v>17</v>
      </c>
    </row>
    <row r="543" ht="22.5" customHeight="1" spans="1:10">
      <c r="A543" s="104"/>
      <c r="B543" s="99"/>
      <c r="C543" s="98"/>
      <c r="D543" s="105"/>
      <c r="E543" s="106"/>
      <c r="F543" s="98" t="s">
        <v>35</v>
      </c>
      <c r="G543" s="99" t="s">
        <v>36</v>
      </c>
      <c r="H543" s="100">
        <v>0</v>
      </c>
      <c r="I543" s="99" t="s">
        <v>126</v>
      </c>
      <c r="J543" s="99" t="s">
        <v>17</v>
      </c>
    </row>
    <row r="544" ht="22.5" customHeight="1" spans="1:10">
      <c r="A544" s="107" t="s">
        <v>489</v>
      </c>
      <c r="B544" s="108" t="s">
        <v>490</v>
      </c>
      <c r="C544" s="109" t="s">
        <v>487</v>
      </c>
      <c r="D544" s="110">
        <v>3</v>
      </c>
      <c r="E544" s="111">
        <f>SUM(H544:H546)/D544</f>
        <v>0</v>
      </c>
      <c r="F544" s="101" t="s">
        <v>14</v>
      </c>
      <c r="G544" s="102" t="s">
        <v>15</v>
      </c>
      <c r="H544" s="103">
        <v>0</v>
      </c>
      <c r="I544" s="102" t="s">
        <v>488</v>
      </c>
      <c r="J544" s="102" t="s">
        <v>17</v>
      </c>
    </row>
    <row r="545" ht="22.5" customHeight="1" spans="1:10">
      <c r="A545" s="107"/>
      <c r="B545" s="108"/>
      <c r="C545" s="109"/>
      <c r="D545" s="110"/>
      <c r="E545" s="111"/>
      <c r="F545" s="98" t="s">
        <v>18</v>
      </c>
      <c r="G545" s="99" t="s">
        <v>19</v>
      </c>
      <c r="H545" s="100">
        <v>0</v>
      </c>
      <c r="I545" s="99"/>
      <c r="J545" s="99" t="s">
        <v>17</v>
      </c>
    </row>
    <row r="546" ht="22.5" customHeight="1" spans="1:10">
      <c r="A546" s="107"/>
      <c r="B546" s="108"/>
      <c r="C546" s="109"/>
      <c r="D546" s="110"/>
      <c r="E546" s="111"/>
      <c r="F546" s="101" t="s">
        <v>35</v>
      </c>
      <c r="G546" s="102" t="s">
        <v>36</v>
      </c>
      <c r="H546" s="103">
        <v>0</v>
      </c>
      <c r="I546" s="102" t="s">
        <v>40</v>
      </c>
      <c r="J546" s="102" t="s">
        <v>17</v>
      </c>
    </row>
    <row r="547" ht="22.5" customHeight="1" spans="1:10">
      <c r="A547" s="104" t="s">
        <v>491</v>
      </c>
      <c r="B547" s="99" t="s">
        <v>492</v>
      </c>
      <c r="C547" s="98" t="s">
        <v>487</v>
      </c>
      <c r="D547" s="105">
        <v>8</v>
      </c>
      <c r="E547" s="106">
        <f>SUM(H547:H554)/D547</f>
        <v>0</v>
      </c>
      <c r="F547" s="98" t="s">
        <v>14</v>
      </c>
      <c r="G547" s="99" t="s">
        <v>15</v>
      </c>
      <c r="H547" s="100">
        <v>0</v>
      </c>
      <c r="I547" s="99" t="s">
        <v>488</v>
      </c>
      <c r="J547" s="99" t="s">
        <v>17</v>
      </c>
    </row>
    <row r="548" ht="22.5" customHeight="1" spans="1:10">
      <c r="A548" s="104"/>
      <c r="B548" s="99"/>
      <c r="C548" s="98"/>
      <c r="D548" s="105"/>
      <c r="E548" s="106"/>
      <c r="F548" s="101" t="s">
        <v>18</v>
      </c>
      <c r="G548" s="102" t="s">
        <v>19</v>
      </c>
      <c r="H548" s="103">
        <v>0</v>
      </c>
      <c r="I548" s="102"/>
      <c r="J548" s="102" t="s">
        <v>17</v>
      </c>
    </row>
    <row r="549" ht="22.5" customHeight="1" spans="1:10">
      <c r="A549" s="104"/>
      <c r="B549" s="99"/>
      <c r="C549" s="98"/>
      <c r="D549" s="105"/>
      <c r="E549" s="106"/>
      <c r="F549" s="98" t="s">
        <v>73</v>
      </c>
      <c r="G549" s="99" t="s">
        <v>74</v>
      </c>
      <c r="H549" s="100">
        <v>0</v>
      </c>
      <c r="I549" s="99"/>
      <c r="J549" s="99" t="s">
        <v>17</v>
      </c>
    </row>
    <row r="550" ht="22.5" customHeight="1" spans="1:10">
      <c r="A550" s="104"/>
      <c r="B550" s="99"/>
      <c r="C550" s="98"/>
      <c r="D550" s="105"/>
      <c r="E550" s="106"/>
      <c r="F550" s="101" t="s">
        <v>43</v>
      </c>
      <c r="G550" s="102" t="s">
        <v>44</v>
      </c>
      <c r="H550" s="103">
        <v>0</v>
      </c>
      <c r="I550" s="102"/>
      <c r="J550" s="102" t="s">
        <v>17</v>
      </c>
    </row>
    <row r="551" ht="22.5" customHeight="1" spans="1:10">
      <c r="A551" s="104"/>
      <c r="B551" s="99"/>
      <c r="C551" s="98"/>
      <c r="D551" s="105"/>
      <c r="E551" s="106"/>
      <c r="F551" s="98" t="s">
        <v>22</v>
      </c>
      <c r="G551" s="99" t="s">
        <v>23</v>
      </c>
      <c r="H551" s="100">
        <v>0</v>
      </c>
      <c r="I551" s="99"/>
      <c r="J551" s="99" t="s">
        <v>17</v>
      </c>
    </row>
    <row r="552" ht="22.5" customHeight="1" spans="1:10">
      <c r="A552" s="104"/>
      <c r="B552" s="99"/>
      <c r="C552" s="98"/>
      <c r="D552" s="105"/>
      <c r="E552" s="106"/>
      <c r="F552" s="101" t="s">
        <v>24</v>
      </c>
      <c r="G552" s="102" t="s">
        <v>493</v>
      </c>
      <c r="H552" s="103">
        <v>0</v>
      </c>
      <c r="I552" s="102"/>
      <c r="J552" s="102" t="s">
        <v>17</v>
      </c>
    </row>
    <row r="553" ht="22.5" customHeight="1" spans="1:10">
      <c r="A553" s="104"/>
      <c r="B553" s="99"/>
      <c r="C553" s="98"/>
      <c r="D553" s="105"/>
      <c r="E553" s="106"/>
      <c r="F553" s="98" t="s">
        <v>24</v>
      </c>
      <c r="G553" s="99" t="s">
        <v>494</v>
      </c>
      <c r="H553" s="100">
        <v>0</v>
      </c>
      <c r="I553" s="99"/>
      <c r="J553" s="99" t="s">
        <v>17</v>
      </c>
    </row>
    <row r="554" ht="22.5" customHeight="1" spans="1:10">
      <c r="A554" s="104"/>
      <c r="B554" s="99"/>
      <c r="C554" s="98"/>
      <c r="D554" s="105"/>
      <c r="E554" s="106"/>
      <c r="F554" s="101" t="s">
        <v>24</v>
      </c>
      <c r="G554" s="102" t="s">
        <v>495</v>
      </c>
      <c r="H554" s="103">
        <v>0</v>
      </c>
      <c r="I554" s="102"/>
      <c r="J554" s="102" t="s">
        <v>17</v>
      </c>
    </row>
    <row r="555" ht="22.5" customHeight="1" spans="1:10">
      <c r="A555" s="107" t="s">
        <v>496</v>
      </c>
      <c r="B555" s="108" t="s">
        <v>497</v>
      </c>
      <c r="C555" s="109" t="s">
        <v>136</v>
      </c>
      <c r="D555" s="110">
        <v>3</v>
      </c>
      <c r="E555" s="111">
        <f>SUM(H555:H557)/D555</f>
        <v>0</v>
      </c>
      <c r="F555" s="98" t="s">
        <v>14</v>
      </c>
      <c r="G555" s="99" t="s">
        <v>15</v>
      </c>
      <c r="H555" s="100">
        <v>0</v>
      </c>
      <c r="I555" s="99" t="s">
        <v>498</v>
      </c>
      <c r="J555" s="99" t="s">
        <v>17</v>
      </c>
    </row>
    <row r="556" ht="22.5" customHeight="1" spans="1:10">
      <c r="A556" s="107"/>
      <c r="B556" s="108"/>
      <c r="C556" s="109"/>
      <c r="D556" s="110"/>
      <c r="E556" s="111"/>
      <c r="F556" s="101" t="s">
        <v>18</v>
      </c>
      <c r="G556" s="102" t="s">
        <v>19</v>
      </c>
      <c r="H556" s="103">
        <v>0</v>
      </c>
      <c r="I556" s="102"/>
      <c r="J556" s="102" t="s">
        <v>17</v>
      </c>
    </row>
    <row r="557" ht="22.5" customHeight="1" spans="1:10">
      <c r="A557" s="107"/>
      <c r="B557" s="108"/>
      <c r="C557" s="109"/>
      <c r="D557" s="110"/>
      <c r="E557" s="111"/>
      <c r="F557" s="98" t="s">
        <v>35</v>
      </c>
      <c r="G557" s="99" t="s">
        <v>36</v>
      </c>
      <c r="H557" s="100">
        <v>0</v>
      </c>
      <c r="I557" s="99" t="s">
        <v>115</v>
      </c>
      <c r="J557" s="99" t="s">
        <v>17</v>
      </c>
    </row>
    <row r="558" ht="22.5" customHeight="1" spans="1:10">
      <c r="A558" s="104" t="s">
        <v>499</v>
      </c>
      <c r="B558" s="99" t="s">
        <v>500</v>
      </c>
      <c r="C558" s="98" t="s">
        <v>136</v>
      </c>
      <c r="D558" s="105">
        <v>3</v>
      </c>
      <c r="E558" s="106">
        <f>SUM(H558:H560)/D558</f>
        <v>0</v>
      </c>
      <c r="F558" s="101" t="s">
        <v>14</v>
      </c>
      <c r="G558" s="102" t="s">
        <v>15</v>
      </c>
      <c r="H558" s="103">
        <v>0</v>
      </c>
      <c r="I558" s="102" t="s">
        <v>498</v>
      </c>
      <c r="J558" s="102" t="s">
        <v>17</v>
      </c>
    </row>
    <row r="559" ht="22.5" customHeight="1" spans="1:10">
      <c r="A559" s="104"/>
      <c r="B559" s="99"/>
      <c r="C559" s="98"/>
      <c r="D559" s="105"/>
      <c r="E559" s="106"/>
      <c r="F559" s="98" t="s">
        <v>18</v>
      </c>
      <c r="G559" s="99" t="s">
        <v>19</v>
      </c>
      <c r="H559" s="100">
        <v>0</v>
      </c>
      <c r="I559" s="99"/>
      <c r="J559" s="99" t="s">
        <v>17</v>
      </c>
    </row>
    <row r="560" ht="22.5" customHeight="1" spans="1:10">
      <c r="A560" s="104"/>
      <c r="B560" s="99"/>
      <c r="C560" s="98"/>
      <c r="D560" s="105"/>
      <c r="E560" s="106"/>
      <c r="F560" s="101" t="s">
        <v>35</v>
      </c>
      <c r="G560" s="102" t="s">
        <v>36</v>
      </c>
      <c r="H560" s="103">
        <v>0</v>
      </c>
      <c r="I560" s="102" t="s">
        <v>501</v>
      </c>
      <c r="J560" s="102" t="s">
        <v>17</v>
      </c>
    </row>
    <row r="561" ht="39" customHeight="1" spans="1:10">
      <c r="A561" s="107" t="s">
        <v>502</v>
      </c>
      <c r="B561" s="108" t="s">
        <v>503</v>
      </c>
      <c r="C561" s="109" t="s">
        <v>504</v>
      </c>
      <c r="D561" s="110">
        <v>9</v>
      </c>
      <c r="E561" s="111">
        <f>SUM(H561:H569)/D561</f>
        <v>0</v>
      </c>
      <c r="F561" s="98" t="s">
        <v>14</v>
      </c>
      <c r="G561" s="99" t="s">
        <v>15</v>
      </c>
      <c r="H561" s="100">
        <v>0</v>
      </c>
      <c r="I561" s="99" t="s">
        <v>505</v>
      </c>
      <c r="J561" s="99" t="s">
        <v>17</v>
      </c>
    </row>
    <row r="562" ht="22.5" customHeight="1" spans="1:10">
      <c r="A562" s="107"/>
      <c r="B562" s="108"/>
      <c r="C562" s="109"/>
      <c r="D562" s="110"/>
      <c r="E562" s="111"/>
      <c r="F562" s="101" t="s">
        <v>18</v>
      </c>
      <c r="G562" s="102" t="s">
        <v>19</v>
      </c>
      <c r="H562" s="103">
        <v>0</v>
      </c>
      <c r="I562" s="102"/>
      <c r="J562" s="102" t="s">
        <v>17</v>
      </c>
    </row>
    <row r="563" ht="22.5" customHeight="1" spans="1:10">
      <c r="A563" s="107"/>
      <c r="B563" s="108"/>
      <c r="C563" s="109"/>
      <c r="D563" s="110"/>
      <c r="E563" s="111"/>
      <c r="F563" s="98" t="s">
        <v>73</v>
      </c>
      <c r="G563" s="99" t="s">
        <v>74</v>
      </c>
      <c r="H563" s="100">
        <v>0</v>
      </c>
      <c r="I563" s="99"/>
      <c r="J563" s="99" t="s">
        <v>17</v>
      </c>
    </row>
    <row r="564" ht="22.5" customHeight="1" spans="1:10">
      <c r="A564" s="107"/>
      <c r="B564" s="108"/>
      <c r="C564" s="109"/>
      <c r="D564" s="110"/>
      <c r="E564" s="111"/>
      <c r="F564" s="101" t="s">
        <v>43</v>
      </c>
      <c r="G564" s="102" t="s">
        <v>44</v>
      </c>
      <c r="H564" s="103">
        <v>0</v>
      </c>
      <c r="I564" s="102"/>
      <c r="J564" s="102" t="s">
        <v>17</v>
      </c>
    </row>
    <row r="565" ht="22.5" customHeight="1" spans="1:10">
      <c r="A565" s="107"/>
      <c r="B565" s="108"/>
      <c r="C565" s="109"/>
      <c r="D565" s="110"/>
      <c r="E565" s="111"/>
      <c r="F565" s="98" t="s">
        <v>22</v>
      </c>
      <c r="G565" s="99" t="s">
        <v>23</v>
      </c>
      <c r="H565" s="100">
        <v>0</v>
      </c>
      <c r="I565" s="99"/>
      <c r="J565" s="99" t="s">
        <v>17</v>
      </c>
    </row>
    <row r="566" ht="22.5" customHeight="1" spans="1:10">
      <c r="A566" s="107"/>
      <c r="B566" s="108"/>
      <c r="C566" s="109"/>
      <c r="D566" s="110"/>
      <c r="E566" s="111"/>
      <c r="F566" s="101" t="s">
        <v>24</v>
      </c>
      <c r="G566" s="102" t="s">
        <v>506</v>
      </c>
      <c r="H566" s="103">
        <v>0</v>
      </c>
      <c r="I566" s="102"/>
      <c r="J566" s="102" t="s">
        <v>17</v>
      </c>
    </row>
    <row r="567" ht="22.5" customHeight="1" spans="1:10">
      <c r="A567" s="107"/>
      <c r="B567" s="108"/>
      <c r="C567" s="109"/>
      <c r="D567" s="110"/>
      <c r="E567" s="111"/>
      <c r="F567" s="98" t="s">
        <v>24</v>
      </c>
      <c r="G567" s="99" t="s">
        <v>507</v>
      </c>
      <c r="H567" s="100">
        <v>0</v>
      </c>
      <c r="I567" s="99"/>
      <c r="J567" s="99" t="s">
        <v>17</v>
      </c>
    </row>
    <row r="568" ht="22.5" customHeight="1" spans="1:10">
      <c r="A568" s="107"/>
      <c r="B568" s="108"/>
      <c r="C568" s="109"/>
      <c r="D568" s="110"/>
      <c r="E568" s="111"/>
      <c r="F568" s="101" t="s">
        <v>24</v>
      </c>
      <c r="G568" s="102" t="s">
        <v>508</v>
      </c>
      <c r="H568" s="103">
        <v>0</v>
      </c>
      <c r="I568" s="102"/>
      <c r="J568" s="102" t="s">
        <v>17</v>
      </c>
    </row>
    <row r="569" ht="22.5" customHeight="1" spans="1:10">
      <c r="A569" s="107"/>
      <c r="B569" s="108"/>
      <c r="C569" s="109"/>
      <c r="D569" s="110"/>
      <c r="E569" s="111"/>
      <c r="F569" s="98" t="s">
        <v>27</v>
      </c>
      <c r="G569" s="99" t="s">
        <v>28</v>
      </c>
      <c r="H569" s="100">
        <v>0</v>
      </c>
      <c r="I569" s="99" t="s">
        <v>509</v>
      </c>
      <c r="J569" s="99" t="s">
        <v>173</v>
      </c>
    </row>
    <row r="570" ht="22.5" customHeight="1" spans="1:10">
      <c r="A570" s="104" t="s">
        <v>510</v>
      </c>
      <c r="B570" s="99" t="s">
        <v>511</v>
      </c>
      <c r="C570" s="98" t="s">
        <v>512</v>
      </c>
      <c r="D570" s="105">
        <v>3</v>
      </c>
      <c r="E570" s="106">
        <f>SUM(H570:H572)/D570</f>
        <v>0</v>
      </c>
      <c r="F570" s="101" t="s">
        <v>14</v>
      </c>
      <c r="G570" s="102" t="s">
        <v>15</v>
      </c>
      <c r="H570" s="103">
        <v>0</v>
      </c>
      <c r="I570" s="102" t="s">
        <v>72</v>
      </c>
      <c r="J570" s="102" t="s">
        <v>17</v>
      </c>
    </row>
    <row r="571" ht="22.5" customHeight="1" spans="1:10">
      <c r="A571" s="104"/>
      <c r="B571" s="99"/>
      <c r="C571" s="98"/>
      <c r="D571" s="105"/>
      <c r="E571" s="106"/>
      <c r="F571" s="98" t="s">
        <v>18</v>
      </c>
      <c r="G571" s="99" t="s">
        <v>19</v>
      </c>
      <c r="H571" s="100">
        <v>0</v>
      </c>
      <c r="I571" s="99"/>
      <c r="J571" s="99" t="s">
        <v>17</v>
      </c>
    </row>
    <row r="572" ht="22.5" customHeight="1" spans="1:10">
      <c r="A572" s="104"/>
      <c r="B572" s="99"/>
      <c r="C572" s="98"/>
      <c r="D572" s="105"/>
      <c r="E572" s="106"/>
      <c r="F572" s="101" t="s">
        <v>35</v>
      </c>
      <c r="G572" s="102" t="s">
        <v>36</v>
      </c>
      <c r="H572" s="103">
        <v>0</v>
      </c>
      <c r="I572" s="102" t="s">
        <v>40</v>
      </c>
      <c r="J572" s="102" t="s">
        <v>17</v>
      </c>
    </row>
    <row r="573" ht="22.5" customHeight="1" spans="1:10">
      <c r="A573" s="107" t="s">
        <v>513</v>
      </c>
      <c r="B573" s="108" t="s">
        <v>514</v>
      </c>
      <c r="C573" s="109" t="s">
        <v>512</v>
      </c>
      <c r="D573" s="110">
        <v>3</v>
      </c>
      <c r="E573" s="111">
        <f>SUM(H573:H575)/D573</f>
        <v>0</v>
      </c>
      <c r="F573" s="98" t="s">
        <v>14</v>
      </c>
      <c r="G573" s="99" t="s">
        <v>15</v>
      </c>
      <c r="H573" s="100">
        <v>0</v>
      </c>
      <c r="I573" s="99" t="s">
        <v>72</v>
      </c>
      <c r="J573" s="99" t="s">
        <v>17</v>
      </c>
    </row>
    <row r="574" ht="22.5" customHeight="1" spans="1:10">
      <c r="A574" s="107"/>
      <c r="B574" s="108"/>
      <c r="C574" s="109"/>
      <c r="D574" s="110"/>
      <c r="E574" s="111"/>
      <c r="F574" s="101" t="s">
        <v>18</v>
      </c>
      <c r="G574" s="102" t="s">
        <v>19</v>
      </c>
      <c r="H574" s="103">
        <v>0</v>
      </c>
      <c r="I574" s="102"/>
      <c r="J574" s="102" t="s">
        <v>17</v>
      </c>
    </row>
    <row r="575" ht="22.5" customHeight="1" spans="1:10">
      <c r="A575" s="107"/>
      <c r="B575" s="108"/>
      <c r="C575" s="109"/>
      <c r="D575" s="110"/>
      <c r="E575" s="111"/>
      <c r="F575" s="98" t="s">
        <v>35</v>
      </c>
      <c r="G575" s="99" t="s">
        <v>36</v>
      </c>
      <c r="H575" s="100">
        <v>0</v>
      </c>
      <c r="I575" s="99" t="s">
        <v>501</v>
      </c>
      <c r="J575" s="99" t="s">
        <v>17</v>
      </c>
    </row>
    <row r="576" ht="22.5" customHeight="1" spans="1:10">
      <c r="A576" s="104" t="s">
        <v>515</v>
      </c>
      <c r="B576" s="99" t="s">
        <v>516</v>
      </c>
      <c r="C576" s="98" t="s">
        <v>512</v>
      </c>
      <c r="D576" s="105">
        <v>9</v>
      </c>
      <c r="E576" s="106">
        <f>SUM(H576:H584)/D576</f>
        <v>0</v>
      </c>
      <c r="F576" s="101" t="s">
        <v>14</v>
      </c>
      <c r="G576" s="102" t="s">
        <v>15</v>
      </c>
      <c r="H576" s="103">
        <v>0</v>
      </c>
      <c r="I576" s="102" t="s">
        <v>72</v>
      </c>
      <c r="J576" s="102" t="s">
        <v>17</v>
      </c>
    </row>
    <row r="577" ht="22.5" customHeight="1" spans="1:10">
      <c r="A577" s="104"/>
      <c r="B577" s="99"/>
      <c r="C577" s="98"/>
      <c r="D577" s="105"/>
      <c r="E577" s="106"/>
      <c r="F577" s="98" t="s">
        <v>18</v>
      </c>
      <c r="G577" s="99" t="s">
        <v>19</v>
      </c>
      <c r="H577" s="100">
        <v>0</v>
      </c>
      <c r="I577" s="99"/>
      <c r="J577" s="99" t="s">
        <v>17</v>
      </c>
    </row>
    <row r="578" ht="22.5" customHeight="1" spans="1:10">
      <c r="A578" s="104"/>
      <c r="B578" s="99"/>
      <c r="C578" s="98"/>
      <c r="D578" s="105"/>
      <c r="E578" s="106"/>
      <c r="F578" s="101" t="s">
        <v>73</v>
      </c>
      <c r="G578" s="102" t="s">
        <v>74</v>
      </c>
      <c r="H578" s="103">
        <v>0</v>
      </c>
      <c r="I578" s="102"/>
      <c r="J578" s="102" t="s">
        <v>17</v>
      </c>
    </row>
    <row r="579" ht="22.5" customHeight="1" spans="1:10">
      <c r="A579" s="104"/>
      <c r="B579" s="99"/>
      <c r="C579" s="98"/>
      <c r="D579" s="105"/>
      <c r="E579" s="106"/>
      <c r="F579" s="98" t="s">
        <v>43</v>
      </c>
      <c r="G579" s="99" t="s">
        <v>44</v>
      </c>
      <c r="H579" s="100">
        <v>0</v>
      </c>
      <c r="I579" s="99"/>
      <c r="J579" s="99" t="s">
        <v>17</v>
      </c>
    </row>
    <row r="580" ht="22.5" customHeight="1" spans="1:10">
      <c r="A580" s="104"/>
      <c r="B580" s="99"/>
      <c r="C580" s="98"/>
      <c r="D580" s="105"/>
      <c r="E580" s="106"/>
      <c r="F580" s="101" t="s">
        <v>22</v>
      </c>
      <c r="G580" s="102" t="s">
        <v>23</v>
      </c>
      <c r="H580" s="103">
        <v>0</v>
      </c>
      <c r="I580" s="102"/>
      <c r="J580" s="102" t="s">
        <v>17</v>
      </c>
    </row>
    <row r="581" ht="22.5" customHeight="1" spans="1:10">
      <c r="A581" s="104"/>
      <c r="B581" s="99"/>
      <c r="C581" s="98"/>
      <c r="D581" s="105"/>
      <c r="E581" s="106"/>
      <c r="F581" s="98" t="s">
        <v>27</v>
      </c>
      <c r="G581" s="99" t="s">
        <v>28</v>
      </c>
      <c r="H581" s="100">
        <v>0</v>
      </c>
      <c r="I581" s="99" t="s">
        <v>517</v>
      </c>
      <c r="J581" s="99" t="s">
        <v>17</v>
      </c>
    </row>
    <row r="582" ht="22.5" customHeight="1" spans="1:10">
      <c r="A582" s="104"/>
      <c r="B582" s="99"/>
      <c r="C582" s="98"/>
      <c r="D582" s="105"/>
      <c r="E582" s="106"/>
      <c r="F582" s="101" t="s">
        <v>24</v>
      </c>
      <c r="G582" s="102" t="s">
        <v>518</v>
      </c>
      <c r="H582" s="103">
        <v>0</v>
      </c>
      <c r="I582" s="102"/>
      <c r="J582" s="102" t="s">
        <v>17</v>
      </c>
    </row>
    <row r="583" ht="22.5" customHeight="1" spans="1:10">
      <c r="A583" s="104"/>
      <c r="B583" s="99"/>
      <c r="C583" s="98"/>
      <c r="D583" s="105"/>
      <c r="E583" s="106"/>
      <c r="F583" s="98" t="s">
        <v>24</v>
      </c>
      <c r="G583" s="99" t="s">
        <v>519</v>
      </c>
      <c r="H583" s="100">
        <v>0</v>
      </c>
      <c r="I583" s="99"/>
      <c r="J583" s="99" t="s">
        <v>17</v>
      </c>
    </row>
    <row r="584" ht="22.5" customHeight="1" spans="1:10">
      <c r="A584" s="104"/>
      <c r="B584" s="99"/>
      <c r="C584" s="98"/>
      <c r="D584" s="105"/>
      <c r="E584" s="106"/>
      <c r="F584" s="101" t="s">
        <v>24</v>
      </c>
      <c r="G584" s="102" t="s">
        <v>520</v>
      </c>
      <c r="H584" s="103">
        <v>0</v>
      </c>
      <c r="I584" s="102"/>
      <c r="J584" s="102" t="s">
        <v>17</v>
      </c>
    </row>
    <row r="585" ht="39" customHeight="1" spans="1:10">
      <c r="A585" s="107" t="s">
        <v>521</v>
      </c>
      <c r="B585" s="108" t="s">
        <v>522</v>
      </c>
      <c r="C585" s="109" t="s">
        <v>136</v>
      </c>
      <c r="D585" s="110">
        <v>3</v>
      </c>
      <c r="E585" s="111">
        <f>SUM(H585:H587)/D585</f>
        <v>0</v>
      </c>
      <c r="F585" s="98" t="s">
        <v>14</v>
      </c>
      <c r="G585" s="99" t="s">
        <v>15</v>
      </c>
      <c r="H585" s="100">
        <v>0</v>
      </c>
      <c r="I585" s="99" t="s">
        <v>523</v>
      </c>
      <c r="J585" s="99" t="s">
        <v>17</v>
      </c>
    </row>
    <row r="586" ht="22.5" customHeight="1" spans="1:10">
      <c r="A586" s="107"/>
      <c r="B586" s="108"/>
      <c r="C586" s="109"/>
      <c r="D586" s="110"/>
      <c r="E586" s="111"/>
      <c r="F586" s="101" t="s">
        <v>18</v>
      </c>
      <c r="G586" s="102" t="s">
        <v>19</v>
      </c>
      <c r="H586" s="103">
        <v>0</v>
      </c>
      <c r="I586" s="102"/>
      <c r="J586" s="102" t="s">
        <v>17</v>
      </c>
    </row>
    <row r="587" ht="22.5" customHeight="1" spans="1:10">
      <c r="A587" s="107"/>
      <c r="B587" s="108"/>
      <c r="C587" s="109"/>
      <c r="D587" s="110"/>
      <c r="E587" s="111"/>
      <c r="F587" s="98" t="s">
        <v>35</v>
      </c>
      <c r="G587" s="99" t="s">
        <v>36</v>
      </c>
      <c r="H587" s="100">
        <v>0</v>
      </c>
      <c r="I587" s="99" t="s">
        <v>164</v>
      </c>
      <c r="J587" s="99" t="s">
        <v>17</v>
      </c>
    </row>
    <row r="588" ht="39" customHeight="1" spans="1:10">
      <c r="A588" s="104" t="s">
        <v>524</v>
      </c>
      <c r="B588" s="99" t="s">
        <v>525</v>
      </c>
      <c r="C588" s="98" t="s">
        <v>526</v>
      </c>
      <c r="D588" s="105">
        <v>8</v>
      </c>
      <c r="E588" s="106">
        <f>SUM(H588:H595)/D588</f>
        <v>0</v>
      </c>
      <c r="F588" s="101" t="s">
        <v>14</v>
      </c>
      <c r="G588" s="102" t="s">
        <v>15</v>
      </c>
      <c r="H588" s="103">
        <v>0</v>
      </c>
      <c r="I588" s="102" t="s">
        <v>523</v>
      </c>
      <c r="J588" s="102" t="s">
        <v>17</v>
      </c>
    </row>
    <row r="589" ht="22.5" customHeight="1" spans="1:10">
      <c r="A589" s="104"/>
      <c r="B589" s="99"/>
      <c r="C589" s="98"/>
      <c r="D589" s="105"/>
      <c r="E589" s="106"/>
      <c r="F589" s="98" t="s">
        <v>18</v>
      </c>
      <c r="G589" s="99" t="s">
        <v>19</v>
      </c>
      <c r="H589" s="100">
        <v>0</v>
      </c>
      <c r="I589" s="99"/>
      <c r="J589" s="99" t="s">
        <v>17</v>
      </c>
    </row>
    <row r="590" ht="22.5" customHeight="1" spans="1:10">
      <c r="A590" s="104"/>
      <c r="B590" s="99"/>
      <c r="C590" s="98"/>
      <c r="D590" s="105"/>
      <c r="E590" s="106"/>
      <c r="F590" s="101" t="s">
        <v>73</v>
      </c>
      <c r="G590" s="102" t="s">
        <v>74</v>
      </c>
      <c r="H590" s="103">
        <v>0</v>
      </c>
      <c r="I590" s="102"/>
      <c r="J590" s="102" t="s">
        <v>17</v>
      </c>
    </row>
    <row r="591" ht="22.5" customHeight="1" spans="1:10">
      <c r="A591" s="104"/>
      <c r="B591" s="99"/>
      <c r="C591" s="98"/>
      <c r="D591" s="105"/>
      <c r="E591" s="106"/>
      <c r="F591" s="98" t="s">
        <v>43</v>
      </c>
      <c r="G591" s="99" t="s">
        <v>44</v>
      </c>
      <c r="H591" s="100">
        <v>0</v>
      </c>
      <c r="I591" s="99"/>
      <c r="J591" s="99" t="s">
        <v>17</v>
      </c>
    </row>
    <row r="592" ht="22.5" customHeight="1" spans="1:10">
      <c r="A592" s="104"/>
      <c r="B592" s="99"/>
      <c r="C592" s="98"/>
      <c r="D592" s="105"/>
      <c r="E592" s="106"/>
      <c r="F592" s="101" t="s">
        <v>22</v>
      </c>
      <c r="G592" s="102" t="s">
        <v>23</v>
      </c>
      <c r="H592" s="103">
        <v>0</v>
      </c>
      <c r="I592" s="102"/>
      <c r="J592" s="102" t="s">
        <v>17</v>
      </c>
    </row>
    <row r="593" ht="22.5" customHeight="1" spans="1:10">
      <c r="A593" s="104"/>
      <c r="B593" s="99"/>
      <c r="C593" s="98"/>
      <c r="D593" s="105"/>
      <c r="E593" s="106"/>
      <c r="F593" s="98" t="s">
        <v>24</v>
      </c>
      <c r="G593" s="99" t="s">
        <v>527</v>
      </c>
      <c r="H593" s="100">
        <v>0</v>
      </c>
      <c r="I593" s="99"/>
      <c r="J593" s="99" t="s">
        <v>17</v>
      </c>
    </row>
    <row r="594" ht="22.5" customHeight="1" spans="1:10">
      <c r="A594" s="104"/>
      <c r="B594" s="99"/>
      <c r="C594" s="98"/>
      <c r="D594" s="105"/>
      <c r="E594" s="106"/>
      <c r="F594" s="101" t="s">
        <v>24</v>
      </c>
      <c r="G594" s="102" t="s">
        <v>528</v>
      </c>
      <c r="H594" s="103">
        <v>0</v>
      </c>
      <c r="I594" s="102"/>
      <c r="J594" s="102" t="s">
        <v>17</v>
      </c>
    </row>
    <row r="595" ht="22.5" customHeight="1" spans="1:10">
      <c r="A595" s="104"/>
      <c r="B595" s="99"/>
      <c r="C595" s="98"/>
      <c r="D595" s="105"/>
      <c r="E595" s="106"/>
      <c r="F595" s="98" t="s">
        <v>24</v>
      </c>
      <c r="G595" s="99" t="s">
        <v>529</v>
      </c>
      <c r="H595" s="100">
        <v>0</v>
      </c>
      <c r="I595" s="99"/>
      <c r="J595" s="99" t="s">
        <v>17</v>
      </c>
    </row>
    <row r="596" ht="39" customHeight="1" spans="1:10">
      <c r="A596" s="107" t="s">
        <v>530</v>
      </c>
      <c r="B596" s="108" t="s">
        <v>531</v>
      </c>
      <c r="C596" s="109" t="s">
        <v>532</v>
      </c>
      <c r="D596" s="110">
        <v>3</v>
      </c>
      <c r="E596" s="111">
        <f>SUM(H596:H598)/D596</f>
        <v>0</v>
      </c>
      <c r="F596" s="101" t="s">
        <v>14</v>
      </c>
      <c r="G596" s="102" t="s">
        <v>15</v>
      </c>
      <c r="H596" s="103">
        <v>0</v>
      </c>
      <c r="I596" s="102" t="s">
        <v>533</v>
      </c>
      <c r="J596" s="102" t="s">
        <v>17</v>
      </c>
    </row>
    <row r="597" ht="22.5" customHeight="1" spans="1:10">
      <c r="A597" s="107"/>
      <c r="B597" s="108"/>
      <c r="C597" s="109"/>
      <c r="D597" s="110"/>
      <c r="E597" s="111"/>
      <c r="F597" s="98" t="s">
        <v>18</v>
      </c>
      <c r="G597" s="99" t="s">
        <v>19</v>
      </c>
      <c r="H597" s="100">
        <v>0</v>
      </c>
      <c r="I597" s="99"/>
      <c r="J597" s="99" t="s">
        <v>17</v>
      </c>
    </row>
    <row r="598" ht="22.5" customHeight="1" spans="1:10">
      <c r="A598" s="107"/>
      <c r="B598" s="108"/>
      <c r="C598" s="109"/>
      <c r="D598" s="110"/>
      <c r="E598" s="111"/>
      <c r="F598" s="101" t="s">
        <v>35</v>
      </c>
      <c r="G598" s="102" t="s">
        <v>36</v>
      </c>
      <c r="H598" s="103">
        <v>0</v>
      </c>
      <c r="I598" s="102" t="s">
        <v>181</v>
      </c>
      <c r="J598" s="102" t="s">
        <v>17</v>
      </c>
    </row>
    <row r="599" ht="39" customHeight="1" spans="1:10">
      <c r="A599" s="104" t="s">
        <v>534</v>
      </c>
      <c r="B599" s="99" t="s">
        <v>535</v>
      </c>
      <c r="C599" s="98" t="s">
        <v>532</v>
      </c>
      <c r="D599" s="105">
        <v>3</v>
      </c>
      <c r="E599" s="106">
        <f>SUM(H599:H601)/D599</f>
        <v>0</v>
      </c>
      <c r="F599" s="98" t="s">
        <v>14</v>
      </c>
      <c r="G599" s="99" t="s">
        <v>15</v>
      </c>
      <c r="H599" s="100">
        <v>0</v>
      </c>
      <c r="I599" s="99" t="s">
        <v>533</v>
      </c>
      <c r="J599" s="99" t="s">
        <v>17</v>
      </c>
    </row>
    <row r="600" ht="22.5" customHeight="1" spans="1:10">
      <c r="A600" s="104"/>
      <c r="B600" s="99"/>
      <c r="C600" s="98"/>
      <c r="D600" s="105"/>
      <c r="E600" s="106"/>
      <c r="F600" s="101" t="s">
        <v>18</v>
      </c>
      <c r="G600" s="102" t="s">
        <v>19</v>
      </c>
      <c r="H600" s="103">
        <v>0</v>
      </c>
      <c r="I600" s="102"/>
      <c r="J600" s="102" t="s">
        <v>17</v>
      </c>
    </row>
    <row r="601" ht="22.5" customHeight="1" spans="1:10">
      <c r="A601" s="104"/>
      <c r="B601" s="99"/>
      <c r="C601" s="98"/>
      <c r="D601" s="105"/>
      <c r="E601" s="106"/>
      <c r="F601" s="98" t="s">
        <v>35</v>
      </c>
      <c r="G601" s="99" t="s">
        <v>36</v>
      </c>
      <c r="H601" s="100">
        <v>0</v>
      </c>
      <c r="I601" s="99" t="s">
        <v>536</v>
      </c>
      <c r="J601" s="99" t="s">
        <v>17</v>
      </c>
    </row>
    <row r="602" ht="39" customHeight="1" spans="1:10">
      <c r="A602" s="107" t="s">
        <v>537</v>
      </c>
      <c r="B602" s="108" t="s">
        <v>538</v>
      </c>
      <c r="C602" s="109" t="s">
        <v>532</v>
      </c>
      <c r="D602" s="110">
        <v>8</v>
      </c>
      <c r="E602" s="111">
        <f>SUM(H602:H609)/D602</f>
        <v>0</v>
      </c>
      <c r="F602" s="101" t="s">
        <v>14</v>
      </c>
      <c r="G602" s="102" t="s">
        <v>15</v>
      </c>
      <c r="H602" s="103">
        <v>0</v>
      </c>
      <c r="I602" s="102" t="s">
        <v>533</v>
      </c>
      <c r="J602" s="102" t="s">
        <v>17</v>
      </c>
    </row>
    <row r="603" ht="22.5" customHeight="1" spans="1:10">
      <c r="A603" s="107"/>
      <c r="B603" s="108"/>
      <c r="C603" s="109"/>
      <c r="D603" s="110"/>
      <c r="E603" s="111"/>
      <c r="F603" s="98" t="s">
        <v>18</v>
      </c>
      <c r="G603" s="99" t="s">
        <v>19</v>
      </c>
      <c r="H603" s="100">
        <v>0</v>
      </c>
      <c r="I603" s="99"/>
      <c r="J603" s="99" t="s">
        <v>17</v>
      </c>
    </row>
    <row r="604" ht="22.5" customHeight="1" spans="1:10">
      <c r="A604" s="107"/>
      <c r="B604" s="108"/>
      <c r="C604" s="109"/>
      <c r="D604" s="110"/>
      <c r="E604" s="111"/>
      <c r="F604" s="101" t="s">
        <v>43</v>
      </c>
      <c r="G604" s="102" t="s">
        <v>44</v>
      </c>
      <c r="H604" s="103">
        <v>0</v>
      </c>
      <c r="I604" s="102"/>
      <c r="J604" s="102" t="s">
        <v>17</v>
      </c>
    </row>
    <row r="605" ht="22.5" customHeight="1" spans="1:10">
      <c r="A605" s="107"/>
      <c r="B605" s="108"/>
      <c r="C605" s="109"/>
      <c r="D605" s="110"/>
      <c r="E605" s="111"/>
      <c r="F605" s="98" t="s">
        <v>27</v>
      </c>
      <c r="G605" s="99" t="s">
        <v>28</v>
      </c>
      <c r="H605" s="100">
        <v>0</v>
      </c>
      <c r="I605" s="99" t="s">
        <v>539</v>
      </c>
      <c r="J605" s="99" t="s">
        <v>17</v>
      </c>
    </row>
    <row r="606" ht="22.5" customHeight="1" spans="1:10">
      <c r="A606" s="107"/>
      <c r="B606" s="108"/>
      <c r="C606" s="109"/>
      <c r="D606" s="110"/>
      <c r="E606" s="111"/>
      <c r="F606" s="101" t="s">
        <v>22</v>
      </c>
      <c r="G606" s="102" t="s">
        <v>23</v>
      </c>
      <c r="H606" s="103">
        <v>0</v>
      </c>
      <c r="I606" s="102"/>
      <c r="J606" s="102" t="s">
        <v>17</v>
      </c>
    </row>
    <row r="607" ht="22.5" customHeight="1" spans="1:10">
      <c r="A607" s="107"/>
      <c r="B607" s="108"/>
      <c r="C607" s="109"/>
      <c r="D607" s="110"/>
      <c r="E607" s="111"/>
      <c r="F607" s="98" t="s">
        <v>24</v>
      </c>
      <c r="G607" s="99" t="s">
        <v>540</v>
      </c>
      <c r="H607" s="100">
        <v>0</v>
      </c>
      <c r="I607" s="99"/>
      <c r="J607" s="99" t="s">
        <v>17</v>
      </c>
    </row>
    <row r="608" ht="22.5" customHeight="1" spans="1:10">
      <c r="A608" s="107"/>
      <c r="B608" s="108"/>
      <c r="C608" s="109"/>
      <c r="D608" s="110"/>
      <c r="E608" s="111"/>
      <c r="F608" s="101" t="s">
        <v>24</v>
      </c>
      <c r="G608" s="102" t="s">
        <v>541</v>
      </c>
      <c r="H608" s="103">
        <v>0</v>
      </c>
      <c r="I608" s="102"/>
      <c r="J608" s="102" t="s">
        <v>17</v>
      </c>
    </row>
    <row r="609" ht="22.5" customHeight="1" spans="1:10">
      <c r="A609" s="107"/>
      <c r="B609" s="108"/>
      <c r="C609" s="109"/>
      <c r="D609" s="110"/>
      <c r="E609" s="111"/>
      <c r="F609" s="98" t="s">
        <v>24</v>
      </c>
      <c r="G609" s="99" t="s">
        <v>542</v>
      </c>
      <c r="H609" s="100">
        <v>0</v>
      </c>
      <c r="I609" s="99"/>
      <c r="J609" s="99" t="s">
        <v>17</v>
      </c>
    </row>
    <row r="610" ht="22.5" customHeight="1" spans="1:10">
      <c r="A610" s="104" t="s">
        <v>543</v>
      </c>
      <c r="B610" s="99" t="s">
        <v>544</v>
      </c>
      <c r="C610" s="98" t="s">
        <v>13</v>
      </c>
      <c r="D610" s="105">
        <v>3</v>
      </c>
      <c r="E610" s="106">
        <f>SUM(H610:H612)/D610</f>
        <v>0</v>
      </c>
      <c r="F610" s="101" t="s">
        <v>14</v>
      </c>
      <c r="G610" s="102" t="s">
        <v>15</v>
      </c>
      <c r="H610" s="103">
        <v>0</v>
      </c>
      <c r="I610" s="102" t="s">
        <v>545</v>
      </c>
      <c r="J610" s="102" t="s">
        <v>17</v>
      </c>
    </row>
    <row r="611" ht="22.5" customHeight="1" spans="1:10">
      <c r="A611" s="104"/>
      <c r="B611" s="99"/>
      <c r="C611" s="98"/>
      <c r="D611" s="105"/>
      <c r="E611" s="106"/>
      <c r="F611" s="98" t="s">
        <v>18</v>
      </c>
      <c r="G611" s="99" t="s">
        <v>19</v>
      </c>
      <c r="H611" s="100">
        <v>0</v>
      </c>
      <c r="I611" s="99"/>
      <c r="J611" s="99" t="s">
        <v>17</v>
      </c>
    </row>
    <row r="612" ht="22.5" customHeight="1" spans="1:10">
      <c r="A612" s="104"/>
      <c r="B612" s="99"/>
      <c r="C612" s="98"/>
      <c r="D612" s="105"/>
      <c r="E612" s="106"/>
      <c r="F612" s="101" t="s">
        <v>35</v>
      </c>
      <c r="G612" s="102" t="s">
        <v>36</v>
      </c>
      <c r="H612" s="103">
        <v>0</v>
      </c>
      <c r="I612" s="102" t="s">
        <v>164</v>
      </c>
      <c r="J612" s="102" t="s">
        <v>17</v>
      </c>
    </row>
    <row r="613" ht="22.5" customHeight="1" spans="1:10">
      <c r="A613" s="107" t="s">
        <v>546</v>
      </c>
      <c r="B613" s="108" t="s">
        <v>547</v>
      </c>
      <c r="C613" s="109" t="s">
        <v>13</v>
      </c>
      <c r="D613" s="110">
        <v>9</v>
      </c>
      <c r="E613" s="111">
        <f>SUM(H613:H621)/D613</f>
        <v>0</v>
      </c>
      <c r="F613" s="98" t="s">
        <v>14</v>
      </c>
      <c r="G613" s="99" t="s">
        <v>15</v>
      </c>
      <c r="H613" s="100">
        <v>0</v>
      </c>
      <c r="I613" s="99" t="s">
        <v>72</v>
      </c>
      <c r="J613" s="99" t="s">
        <v>17</v>
      </c>
    </row>
    <row r="614" ht="22.5" customHeight="1" spans="1:10">
      <c r="A614" s="107"/>
      <c r="B614" s="108"/>
      <c r="C614" s="109"/>
      <c r="D614" s="110"/>
      <c r="E614" s="111"/>
      <c r="F614" s="101" t="s">
        <v>18</v>
      </c>
      <c r="G614" s="102" t="s">
        <v>19</v>
      </c>
      <c r="H614" s="103">
        <v>0</v>
      </c>
      <c r="I614" s="102"/>
      <c r="J614" s="102" t="s">
        <v>17</v>
      </c>
    </row>
    <row r="615" ht="22.5" customHeight="1" spans="1:10">
      <c r="A615" s="107"/>
      <c r="B615" s="108"/>
      <c r="C615" s="109"/>
      <c r="D615" s="110"/>
      <c r="E615" s="111"/>
      <c r="F615" s="98" t="s">
        <v>73</v>
      </c>
      <c r="G615" s="99" t="s">
        <v>74</v>
      </c>
      <c r="H615" s="100">
        <v>0</v>
      </c>
      <c r="I615" s="99"/>
      <c r="J615" s="99" t="s">
        <v>17</v>
      </c>
    </row>
    <row r="616" ht="22.5" customHeight="1" spans="1:10">
      <c r="A616" s="107"/>
      <c r="B616" s="108"/>
      <c r="C616" s="109"/>
      <c r="D616" s="110"/>
      <c r="E616" s="111"/>
      <c r="F616" s="101" t="s">
        <v>43</v>
      </c>
      <c r="G616" s="102" t="s">
        <v>44</v>
      </c>
      <c r="H616" s="103">
        <v>0</v>
      </c>
      <c r="I616" s="102"/>
      <c r="J616" s="102" t="s">
        <v>17</v>
      </c>
    </row>
    <row r="617" ht="22.5" customHeight="1" spans="1:10">
      <c r="A617" s="107"/>
      <c r="B617" s="108"/>
      <c r="C617" s="109"/>
      <c r="D617" s="110"/>
      <c r="E617" s="111"/>
      <c r="F617" s="98" t="s">
        <v>27</v>
      </c>
      <c r="G617" s="99" t="s">
        <v>28</v>
      </c>
      <c r="H617" s="100">
        <v>0</v>
      </c>
      <c r="I617" s="99" t="s">
        <v>548</v>
      </c>
      <c r="J617" s="99" t="s">
        <v>17</v>
      </c>
    </row>
    <row r="618" ht="22.5" customHeight="1" spans="1:10">
      <c r="A618" s="107"/>
      <c r="B618" s="108"/>
      <c r="C618" s="109"/>
      <c r="D618" s="110"/>
      <c r="E618" s="111"/>
      <c r="F618" s="101" t="s">
        <v>22</v>
      </c>
      <c r="G618" s="102" t="s">
        <v>23</v>
      </c>
      <c r="H618" s="103">
        <v>0</v>
      </c>
      <c r="I618" s="102"/>
      <c r="J618" s="102" t="s">
        <v>17</v>
      </c>
    </row>
    <row r="619" ht="22.5" customHeight="1" spans="1:10">
      <c r="A619" s="107"/>
      <c r="B619" s="108"/>
      <c r="C619" s="109"/>
      <c r="D619" s="110"/>
      <c r="E619" s="111"/>
      <c r="F619" s="98" t="s">
        <v>24</v>
      </c>
      <c r="G619" s="99" t="s">
        <v>549</v>
      </c>
      <c r="H619" s="100">
        <v>0</v>
      </c>
      <c r="I619" s="99"/>
      <c r="J619" s="99" t="s">
        <v>17</v>
      </c>
    </row>
    <row r="620" ht="22.5" customHeight="1" spans="1:10">
      <c r="A620" s="107"/>
      <c r="B620" s="108"/>
      <c r="C620" s="109"/>
      <c r="D620" s="110"/>
      <c r="E620" s="111"/>
      <c r="F620" s="101" t="s">
        <v>24</v>
      </c>
      <c r="G620" s="102" t="s">
        <v>550</v>
      </c>
      <c r="H620" s="103">
        <v>0</v>
      </c>
      <c r="I620" s="102"/>
      <c r="J620" s="102" t="s">
        <v>17</v>
      </c>
    </row>
    <row r="621" ht="22.5" customHeight="1" spans="1:10">
      <c r="A621" s="107"/>
      <c r="B621" s="108"/>
      <c r="C621" s="109"/>
      <c r="D621" s="110"/>
      <c r="E621" s="111"/>
      <c r="F621" s="98" t="s">
        <v>170</v>
      </c>
      <c r="G621" s="99" t="s">
        <v>171</v>
      </c>
      <c r="H621" s="100">
        <v>0</v>
      </c>
      <c r="I621" s="99" t="s">
        <v>172</v>
      </c>
      <c r="J621" s="99" t="s">
        <v>173</v>
      </c>
    </row>
    <row r="622" ht="22.5" customHeight="1" spans="1:10">
      <c r="A622" s="104" t="s">
        <v>551</v>
      </c>
      <c r="B622" s="99" t="s">
        <v>552</v>
      </c>
      <c r="C622" s="98" t="s">
        <v>553</v>
      </c>
      <c r="D622" s="105">
        <v>4</v>
      </c>
      <c r="E622" s="106">
        <f>SUM(H622:H625)/D622</f>
        <v>0</v>
      </c>
      <c r="F622" s="101" t="s">
        <v>14</v>
      </c>
      <c r="G622" s="102" t="s">
        <v>15</v>
      </c>
      <c r="H622" s="103">
        <v>0</v>
      </c>
      <c r="I622" s="102" t="s">
        <v>72</v>
      </c>
      <c r="J622" s="102" t="s">
        <v>17</v>
      </c>
    </row>
    <row r="623" ht="22.5" customHeight="1" spans="1:10">
      <c r="A623" s="104"/>
      <c r="B623" s="99"/>
      <c r="C623" s="98"/>
      <c r="D623" s="105"/>
      <c r="E623" s="106"/>
      <c r="F623" s="98" t="s">
        <v>18</v>
      </c>
      <c r="G623" s="99" t="s">
        <v>19</v>
      </c>
      <c r="H623" s="100">
        <v>0</v>
      </c>
      <c r="I623" s="99"/>
      <c r="J623" s="99" t="s">
        <v>17</v>
      </c>
    </row>
    <row r="624" ht="22.5" customHeight="1" spans="1:10">
      <c r="A624" s="104"/>
      <c r="B624" s="99"/>
      <c r="C624" s="98"/>
      <c r="D624" s="105"/>
      <c r="E624" s="106"/>
      <c r="F624" s="101" t="s">
        <v>35</v>
      </c>
      <c r="G624" s="102" t="s">
        <v>36</v>
      </c>
      <c r="H624" s="103">
        <v>0</v>
      </c>
      <c r="I624" s="102" t="s">
        <v>554</v>
      </c>
      <c r="J624" s="102" t="s">
        <v>17</v>
      </c>
    </row>
    <row r="625" ht="22.5" customHeight="1" spans="1:10">
      <c r="A625" s="104"/>
      <c r="B625" s="99"/>
      <c r="C625" s="98"/>
      <c r="D625" s="105"/>
      <c r="E625" s="106"/>
      <c r="F625" s="98" t="s">
        <v>75</v>
      </c>
      <c r="G625" s="99" t="s">
        <v>555</v>
      </c>
      <c r="H625" s="100">
        <v>0</v>
      </c>
      <c r="I625" s="99" t="s">
        <v>556</v>
      </c>
      <c r="J625" s="99" t="s">
        <v>17</v>
      </c>
    </row>
    <row r="626" ht="22.5" customHeight="1" spans="1:10">
      <c r="A626" s="107" t="s">
        <v>557</v>
      </c>
      <c r="B626" s="108" t="s">
        <v>558</v>
      </c>
      <c r="C626" s="109" t="s">
        <v>553</v>
      </c>
      <c r="D626" s="110">
        <v>4</v>
      </c>
      <c r="E626" s="111">
        <f>SUM(H626:H629)/D626</f>
        <v>0</v>
      </c>
      <c r="F626" s="101" t="s">
        <v>14</v>
      </c>
      <c r="G626" s="102" t="s">
        <v>15</v>
      </c>
      <c r="H626" s="103">
        <v>0</v>
      </c>
      <c r="I626" s="102" t="s">
        <v>72</v>
      </c>
      <c r="J626" s="102" t="s">
        <v>17</v>
      </c>
    </row>
    <row r="627" ht="22.5" customHeight="1" spans="1:10">
      <c r="A627" s="107"/>
      <c r="B627" s="108"/>
      <c r="C627" s="109"/>
      <c r="D627" s="110"/>
      <c r="E627" s="111"/>
      <c r="F627" s="98" t="s">
        <v>18</v>
      </c>
      <c r="G627" s="99" t="s">
        <v>19</v>
      </c>
      <c r="H627" s="100">
        <v>0</v>
      </c>
      <c r="I627" s="99"/>
      <c r="J627" s="99" t="s">
        <v>17</v>
      </c>
    </row>
    <row r="628" ht="22.5" customHeight="1" spans="1:10">
      <c r="A628" s="107"/>
      <c r="B628" s="108"/>
      <c r="C628" s="109"/>
      <c r="D628" s="110"/>
      <c r="E628" s="111"/>
      <c r="F628" s="101" t="s">
        <v>35</v>
      </c>
      <c r="G628" s="102" t="s">
        <v>36</v>
      </c>
      <c r="H628" s="103">
        <v>0</v>
      </c>
      <c r="I628" s="102" t="s">
        <v>536</v>
      </c>
      <c r="J628" s="102" t="s">
        <v>17</v>
      </c>
    </row>
    <row r="629" ht="22.5" customHeight="1" spans="1:10">
      <c r="A629" s="107"/>
      <c r="B629" s="108"/>
      <c r="C629" s="109"/>
      <c r="D629" s="110"/>
      <c r="E629" s="111"/>
      <c r="F629" s="98" t="s">
        <v>75</v>
      </c>
      <c r="G629" s="99" t="s">
        <v>559</v>
      </c>
      <c r="H629" s="100">
        <v>0</v>
      </c>
      <c r="I629" s="99" t="s">
        <v>556</v>
      </c>
      <c r="J629" s="99" t="s">
        <v>17</v>
      </c>
    </row>
    <row r="630" ht="22.5" customHeight="1" spans="1:10">
      <c r="A630" s="104" t="s">
        <v>560</v>
      </c>
      <c r="B630" s="99" t="s">
        <v>561</v>
      </c>
      <c r="C630" s="98" t="s">
        <v>553</v>
      </c>
      <c r="D630" s="105">
        <v>10</v>
      </c>
      <c r="E630" s="106">
        <f>SUM(H630:H639)/D630</f>
        <v>0</v>
      </c>
      <c r="F630" s="101" t="s">
        <v>14</v>
      </c>
      <c r="G630" s="102" t="s">
        <v>15</v>
      </c>
      <c r="H630" s="103">
        <v>0</v>
      </c>
      <c r="I630" s="102" t="s">
        <v>72</v>
      </c>
      <c r="J630" s="102" t="s">
        <v>17</v>
      </c>
    </row>
    <row r="631" ht="22.5" customHeight="1" spans="1:10">
      <c r="A631" s="104"/>
      <c r="B631" s="99"/>
      <c r="C631" s="98"/>
      <c r="D631" s="105"/>
      <c r="E631" s="106"/>
      <c r="F631" s="98" t="s">
        <v>18</v>
      </c>
      <c r="G631" s="99" t="s">
        <v>19</v>
      </c>
      <c r="H631" s="100">
        <v>0</v>
      </c>
      <c r="I631" s="99"/>
      <c r="J631" s="99" t="s">
        <v>17</v>
      </c>
    </row>
    <row r="632" ht="22.5" customHeight="1" spans="1:10">
      <c r="A632" s="104"/>
      <c r="B632" s="99"/>
      <c r="C632" s="98"/>
      <c r="D632" s="105"/>
      <c r="E632" s="106"/>
      <c r="F632" s="101" t="s">
        <v>73</v>
      </c>
      <c r="G632" s="102" t="s">
        <v>74</v>
      </c>
      <c r="H632" s="103">
        <v>0</v>
      </c>
      <c r="I632" s="102"/>
      <c r="J632" s="102" t="s">
        <v>17</v>
      </c>
    </row>
    <row r="633" ht="22.5" customHeight="1" spans="1:10">
      <c r="A633" s="104"/>
      <c r="B633" s="99"/>
      <c r="C633" s="98"/>
      <c r="D633" s="105"/>
      <c r="E633" s="106"/>
      <c r="F633" s="98" t="s">
        <v>75</v>
      </c>
      <c r="G633" s="99" t="s">
        <v>562</v>
      </c>
      <c r="H633" s="100">
        <v>0</v>
      </c>
      <c r="I633" s="99" t="s">
        <v>556</v>
      </c>
      <c r="J633" s="99" t="s">
        <v>17</v>
      </c>
    </row>
    <row r="634" ht="22.5" customHeight="1" spans="1:10">
      <c r="A634" s="104"/>
      <c r="B634" s="99"/>
      <c r="C634" s="98"/>
      <c r="D634" s="105"/>
      <c r="E634" s="106"/>
      <c r="F634" s="101" t="s">
        <v>43</v>
      </c>
      <c r="G634" s="102" t="s">
        <v>44</v>
      </c>
      <c r="H634" s="103">
        <v>0</v>
      </c>
      <c r="I634" s="102"/>
      <c r="J634" s="102" t="s">
        <v>17</v>
      </c>
    </row>
    <row r="635" ht="22.5" customHeight="1" spans="1:10">
      <c r="A635" s="104"/>
      <c r="B635" s="99"/>
      <c r="C635" s="98"/>
      <c r="D635" s="105"/>
      <c r="E635" s="106"/>
      <c r="F635" s="98" t="s">
        <v>22</v>
      </c>
      <c r="G635" s="99" t="s">
        <v>23</v>
      </c>
      <c r="H635" s="100">
        <v>0</v>
      </c>
      <c r="I635" s="99"/>
      <c r="J635" s="99" t="s">
        <v>17</v>
      </c>
    </row>
    <row r="636" ht="22.5" customHeight="1" spans="1:10">
      <c r="A636" s="104"/>
      <c r="B636" s="99"/>
      <c r="C636" s="98"/>
      <c r="D636" s="105"/>
      <c r="E636" s="106"/>
      <c r="F636" s="101" t="s">
        <v>24</v>
      </c>
      <c r="G636" s="102" t="s">
        <v>563</v>
      </c>
      <c r="H636" s="103">
        <v>0</v>
      </c>
      <c r="I636" s="102"/>
      <c r="J636" s="102" t="s">
        <v>17</v>
      </c>
    </row>
    <row r="637" ht="22.5" customHeight="1" spans="1:10">
      <c r="A637" s="104"/>
      <c r="B637" s="99"/>
      <c r="C637" s="98"/>
      <c r="D637" s="105"/>
      <c r="E637" s="106"/>
      <c r="F637" s="98" t="s">
        <v>24</v>
      </c>
      <c r="G637" s="99" t="s">
        <v>564</v>
      </c>
      <c r="H637" s="100">
        <v>0</v>
      </c>
      <c r="I637" s="99"/>
      <c r="J637" s="99" t="s">
        <v>17</v>
      </c>
    </row>
    <row r="638" ht="22.5" customHeight="1" spans="1:10">
      <c r="A638" s="104"/>
      <c r="B638" s="99"/>
      <c r="C638" s="98"/>
      <c r="D638" s="105"/>
      <c r="E638" s="106"/>
      <c r="F638" s="101" t="s">
        <v>24</v>
      </c>
      <c r="G638" s="102" t="s">
        <v>565</v>
      </c>
      <c r="H638" s="103">
        <v>0</v>
      </c>
      <c r="I638" s="102"/>
      <c r="J638" s="102" t="s">
        <v>17</v>
      </c>
    </row>
    <row r="639" ht="22.5" customHeight="1" spans="1:10">
      <c r="A639" s="104"/>
      <c r="B639" s="99"/>
      <c r="C639" s="98"/>
      <c r="D639" s="105"/>
      <c r="E639" s="106"/>
      <c r="F639" s="98" t="s">
        <v>27</v>
      </c>
      <c r="G639" s="99" t="s">
        <v>28</v>
      </c>
      <c r="H639" s="100">
        <v>0</v>
      </c>
      <c r="I639" s="99" t="s">
        <v>566</v>
      </c>
      <c r="J639" s="99" t="s">
        <v>30</v>
      </c>
    </row>
    <row r="640" ht="39" customHeight="1" spans="1:10">
      <c r="A640" s="107" t="s">
        <v>567</v>
      </c>
      <c r="B640" s="108" t="s">
        <v>568</v>
      </c>
      <c r="C640" s="109" t="s">
        <v>71</v>
      </c>
      <c r="D640" s="110">
        <v>3</v>
      </c>
      <c r="E640" s="111">
        <f>SUM(H640:H642)/D640</f>
        <v>0</v>
      </c>
      <c r="F640" s="101" t="s">
        <v>14</v>
      </c>
      <c r="G640" s="102" t="s">
        <v>15</v>
      </c>
      <c r="H640" s="103">
        <v>0</v>
      </c>
      <c r="I640" s="102" t="s">
        <v>569</v>
      </c>
      <c r="J640" s="102" t="s">
        <v>17</v>
      </c>
    </row>
    <row r="641" ht="22.5" customHeight="1" spans="1:10">
      <c r="A641" s="107"/>
      <c r="B641" s="108"/>
      <c r="C641" s="109"/>
      <c r="D641" s="110"/>
      <c r="E641" s="111"/>
      <c r="F641" s="98" t="s">
        <v>18</v>
      </c>
      <c r="G641" s="99" t="s">
        <v>19</v>
      </c>
      <c r="H641" s="100">
        <v>0</v>
      </c>
      <c r="I641" s="99"/>
      <c r="J641" s="99" t="s">
        <v>17</v>
      </c>
    </row>
    <row r="642" ht="22.5" customHeight="1" spans="1:10">
      <c r="A642" s="107"/>
      <c r="B642" s="108"/>
      <c r="C642" s="109"/>
      <c r="D642" s="110"/>
      <c r="E642" s="111"/>
      <c r="F642" s="101" t="s">
        <v>35</v>
      </c>
      <c r="G642" s="102" t="s">
        <v>36</v>
      </c>
      <c r="H642" s="103">
        <v>0</v>
      </c>
      <c r="I642" s="102" t="s">
        <v>164</v>
      </c>
      <c r="J642" s="102" t="s">
        <v>17</v>
      </c>
    </row>
    <row r="643" ht="39" customHeight="1" spans="1:10">
      <c r="A643" s="104" t="s">
        <v>570</v>
      </c>
      <c r="B643" s="99" t="s">
        <v>571</v>
      </c>
      <c r="C643" s="98" t="s">
        <v>71</v>
      </c>
      <c r="D643" s="105">
        <v>8</v>
      </c>
      <c r="E643" s="106">
        <f>SUM(H643:H650)/D643</f>
        <v>0</v>
      </c>
      <c r="F643" s="98" t="s">
        <v>14</v>
      </c>
      <c r="G643" s="99" t="s">
        <v>15</v>
      </c>
      <c r="H643" s="100">
        <v>0</v>
      </c>
      <c r="I643" s="99" t="s">
        <v>569</v>
      </c>
      <c r="J643" s="99" t="s">
        <v>17</v>
      </c>
    </row>
    <row r="644" ht="22.5" customHeight="1" spans="1:10">
      <c r="A644" s="104"/>
      <c r="B644" s="99"/>
      <c r="C644" s="98"/>
      <c r="D644" s="105"/>
      <c r="E644" s="106"/>
      <c r="F644" s="101" t="s">
        <v>18</v>
      </c>
      <c r="G644" s="102" t="s">
        <v>19</v>
      </c>
      <c r="H644" s="103">
        <v>0</v>
      </c>
      <c r="I644" s="102"/>
      <c r="J644" s="102" t="s">
        <v>17</v>
      </c>
    </row>
    <row r="645" ht="22.5" customHeight="1" spans="1:10">
      <c r="A645" s="104"/>
      <c r="B645" s="99"/>
      <c r="C645" s="98"/>
      <c r="D645" s="105"/>
      <c r="E645" s="106"/>
      <c r="F645" s="98" t="s">
        <v>43</v>
      </c>
      <c r="G645" s="99" t="s">
        <v>44</v>
      </c>
      <c r="H645" s="100">
        <v>0</v>
      </c>
      <c r="I645" s="99"/>
      <c r="J645" s="99" t="s">
        <v>17</v>
      </c>
    </row>
    <row r="646" ht="22.5" customHeight="1" spans="1:10">
      <c r="A646" s="104"/>
      <c r="B646" s="99"/>
      <c r="C646" s="98"/>
      <c r="D646" s="105"/>
      <c r="E646" s="106"/>
      <c r="F646" s="101" t="s">
        <v>27</v>
      </c>
      <c r="G646" s="102" t="s">
        <v>28</v>
      </c>
      <c r="H646" s="103">
        <v>0</v>
      </c>
      <c r="I646" s="102" t="s">
        <v>572</v>
      </c>
      <c r="J646" s="102" t="s">
        <v>17</v>
      </c>
    </row>
    <row r="647" ht="22.5" customHeight="1" spans="1:10">
      <c r="A647" s="104"/>
      <c r="B647" s="99"/>
      <c r="C647" s="98"/>
      <c r="D647" s="105"/>
      <c r="E647" s="106"/>
      <c r="F647" s="98" t="s">
        <v>22</v>
      </c>
      <c r="G647" s="99" t="s">
        <v>23</v>
      </c>
      <c r="H647" s="100">
        <v>0</v>
      </c>
      <c r="I647" s="99"/>
      <c r="J647" s="99" t="s">
        <v>17</v>
      </c>
    </row>
    <row r="648" ht="22.5" customHeight="1" spans="1:10">
      <c r="A648" s="104"/>
      <c r="B648" s="99"/>
      <c r="C648" s="98"/>
      <c r="D648" s="105"/>
      <c r="E648" s="106"/>
      <c r="F648" s="101" t="s">
        <v>24</v>
      </c>
      <c r="G648" s="102" t="s">
        <v>573</v>
      </c>
      <c r="H648" s="103">
        <v>0</v>
      </c>
      <c r="I648" s="102"/>
      <c r="J648" s="102" t="s">
        <v>17</v>
      </c>
    </row>
    <row r="649" ht="22.5" customHeight="1" spans="1:10">
      <c r="A649" s="104"/>
      <c r="B649" s="99"/>
      <c r="C649" s="98"/>
      <c r="D649" s="105"/>
      <c r="E649" s="106"/>
      <c r="F649" s="98" t="s">
        <v>24</v>
      </c>
      <c r="G649" s="99" t="s">
        <v>574</v>
      </c>
      <c r="H649" s="100">
        <v>0</v>
      </c>
      <c r="I649" s="99"/>
      <c r="J649" s="99" t="s">
        <v>17</v>
      </c>
    </row>
    <row r="650" ht="22.5" customHeight="1" spans="1:10">
      <c r="A650" s="104"/>
      <c r="B650" s="99"/>
      <c r="C650" s="98"/>
      <c r="D650" s="105"/>
      <c r="E650" s="106"/>
      <c r="F650" s="101" t="s">
        <v>24</v>
      </c>
      <c r="G650" s="102" t="s">
        <v>575</v>
      </c>
      <c r="H650" s="103">
        <v>0</v>
      </c>
      <c r="I650" s="102"/>
      <c r="J650" s="102" t="s">
        <v>17</v>
      </c>
    </row>
    <row r="651" ht="22.5" customHeight="1" spans="1:10">
      <c r="A651" s="107" t="s">
        <v>576</v>
      </c>
      <c r="B651" s="108" t="s">
        <v>577</v>
      </c>
      <c r="C651" s="109" t="s">
        <v>578</v>
      </c>
      <c r="D651" s="110">
        <v>3</v>
      </c>
      <c r="E651" s="111">
        <f>SUM(H651:H653)/D651</f>
        <v>0</v>
      </c>
      <c r="F651" s="98" t="s">
        <v>14</v>
      </c>
      <c r="G651" s="99" t="s">
        <v>15</v>
      </c>
      <c r="H651" s="100">
        <v>0</v>
      </c>
      <c r="I651" s="99" t="s">
        <v>579</v>
      </c>
      <c r="J651" s="99" t="s">
        <v>17</v>
      </c>
    </row>
    <row r="652" ht="22.5" customHeight="1" spans="1:10">
      <c r="A652" s="107"/>
      <c r="B652" s="108"/>
      <c r="C652" s="109"/>
      <c r="D652" s="110"/>
      <c r="E652" s="111"/>
      <c r="F652" s="101" t="s">
        <v>18</v>
      </c>
      <c r="G652" s="102" t="s">
        <v>19</v>
      </c>
      <c r="H652" s="103">
        <v>0</v>
      </c>
      <c r="I652" s="102"/>
      <c r="J652" s="102" t="s">
        <v>17</v>
      </c>
    </row>
    <row r="653" ht="22.5" customHeight="1" spans="1:10">
      <c r="A653" s="107"/>
      <c r="B653" s="108"/>
      <c r="C653" s="109"/>
      <c r="D653" s="110"/>
      <c r="E653" s="111"/>
      <c r="F653" s="98" t="s">
        <v>35</v>
      </c>
      <c r="G653" s="99" t="s">
        <v>36</v>
      </c>
      <c r="H653" s="100">
        <v>0</v>
      </c>
      <c r="I653" s="99" t="s">
        <v>53</v>
      </c>
      <c r="J653" s="99" t="s">
        <v>17</v>
      </c>
    </row>
    <row r="654" ht="22.5" customHeight="1" spans="1:10">
      <c r="A654" s="104" t="s">
        <v>580</v>
      </c>
      <c r="B654" s="99" t="s">
        <v>581</v>
      </c>
      <c r="C654" s="98" t="s">
        <v>578</v>
      </c>
      <c r="D654" s="105">
        <v>7</v>
      </c>
      <c r="E654" s="106">
        <f>SUM(H654:H660)/D654</f>
        <v>0</v>
      </c>
      <c r="F654" s="101" t="s">
        <v>14</v>
      </c>
      <c r="G654" s="102" t="s">
        <v>15</v>
      </c>
      <c r="H654" s="103">
        <v>0</v>
      </c>
      <c r="I654" s="102" t="s">
        <v>582</v>
      </c>
      <c r="J654" s="102" t="s">
        <v>17</v>
      </c>
    </row>
    <row r="655" ht="22.5" customHeight="1" spans="1:10">
      <c r="A655" s="104"/>
      <c r="B655" s="99"/>
      <c r="C655" s="98"/>
      <c r="D655" s="105"/>
      <c r="E655" s="106"/>
      <c r="F655" s="98" t="s">
        <v>18</v>
      </c>
      <c r="G655" s="99" t="s">
        <v>19</v>
      </c>
      <c r="H655" s="100">
        <v>0</v>
      </c>
      <c r="I655" s="99"/>
      <c r="J655" s="99" t="s">
        <v>17</v>
      </c>
    </row>
    <row r="656" ht="22.5" customHeight="1" spans="1:10">
      <c r="A656" s="104"/>
      <c r="B656" s="99"/>
      <c r="C656" s="98"/>
      <c r="D656" s="105"/>
      <c r="E656" s="106"/>
      <c r="F656" s="101" t="s">
        <v>43</v>
      </c>
      <c r="G656" s="102" t="s">
        <v>44</v>
      </c>
      <c r="H656" s="103">
        <v>0</v>
      </c>
      <c r="I656" s="102"/>
      <c r="J656" s="102" t="s">
        <v>17</v>
      </c>
    </row>
    <row r="657" ht="22.5" customHeight="1" spans="1:10">
      <c r="A657" s="104"/>
      <c r="B657" s="99"/>
      <c r="C657" s="98"/>
      <c r="D657" s="105"/>
      <c r="E657" s="106"/>
      <c r="F657" s="98" t="s">
        <v>73</v>
      </c>
      <c r="G657" s="99" t="s">
        <v>74</v>
      </c>
      <c r="H657" s="100">
        <v>0</v>
      </c>
      <c r="I657" s="99"/>
      <c r="J657" s="99" t="s">
        <v>17</v>
      </c>
    </row>
    <row r="658" ht="22.5" customHeight="1" spans="1:10">
      <c r="A658" s="104"/>
      <c r="B658" s="99"/>
      <c r="C658" s="98"/>
      <c r="D658" s="105"/>
      <c r="E658" s="106"/>
      <c r="F658" s="101" t="s">
        <v>22</v>
      </c>
      <c r="G658" s="102" t="s">
        <v>23</v>
      </c>
      <c r="H658" s="103">
        <v>0</v>
      </c>
      <c r="I658" s="102"/>
      <c r="J658" s="102" t="s">
        <v>17</v>
      </c>
    </row>
    <row r="659" ht="22.5" customHeight="1" spans="1:10">
      <c r="A659" s="104"/>
      <c r="B659" s="99"/>
      <c r="C659" s="98"/>
      <c r="D659" s="105"/>
      <c r="E659" s="106"/>
      <c r="F659" s="98" t="s">
        <v>24</v>
      </c>
      <c r="G659" s="99" t="s">
        <v>583</v>
      </c>
      <c r="H659" s="100">
        <v>0</v>
      </c>
      <c r="I659" s="99"/>
      <c r="J659" s="99" t="s">
        <v>17</v>
      </c>
    </row>
    <row r="660" ht="22.5" customHeight="1" spans="1:10">
      <c r="A660" s="104"/>
      <c r="B660" s="99"/>
      <c r="C660" s="98"/>
      <c r="D660" s="105"/>
      <c r="E660" s="106"/>
      <c r="F660" s="101" t="s">
        <v>24</v>
      </c>
      <c r="G660" s="102" t="s">
        <v>584</v>
      </c>
      <c r="H660" s="103">
        <v>0</v>
      </c>
      <c r="I660" s="102"/>
      <c r="J660" s="102" t="s">
        <v>17</v>
      </c>
    </row>
    <row r="661" ht="22.5" customHeight="1" spans="1:10">
      <c r="A661" s="107" t="s">
        <v>585</v>
      </c>
      <c r="B661" s="108" t="s">
        <v>586</v>
      </c>
      <c r="C661" s="109" t="s">
        <v>587</v>
      </c>
      <c r="D661" s="110">
        <v>3</v>
      </c>
      <c r="E661" s="111">
        <f>SUM(H661:H663)/D661</f>
        <v>0</v>
      </c>
      <c r="F661" s="98" t="s">
        <v>14</v>
      </c>
      <c r="G661" s="99" t="s">
        <v>15</v>
      </c>
      <c r="H661" s="100">
        <v>0</v>
      </c>
      <c r="I661" s="99" t="s">
        <v>588</v>
      </c>
      <c r="J661" s="99" t="s">
        <v>17</v>
      </c>
    </row>
    <row r="662" ht="22.5" customHeight="1" spans="1:10">
      <c r="A662" s="107"/>
      <c r="B662" s="108"/>
      <c r="C662" s="109"/>
      <c r="D662" s="110"/>
      <c r="E662" s="111"/>
      <c r="F662" s="101" t="s">
        <v>18</v>
      </c>
      <c r="G662" s="102" t="s">
        <v>19</v>
      </c>
      <c r="H662" s="103">
        <v>0</v>
      </c>
      <c r="I662" s="102"/>
      <c r="J662" s="102" t="s">
        <v>17</v>
      </c>
    </row>
    <row r="663" ht="22.5" customHeight="1" spans="1:10">
      <c r="A663" s="107"/>
      <c r="B663" s="108"/>
      <c r="C663" s="109"/>
      <c r="D663" s="110"/>
      <c r="E663" s="111"/>
      <c r="F663" s="98" t="s">
        <v>35</v>
      </c>
      <c r="G663" s="99" t="s">
        <v>36</v>
      </c>
      <c r="H663" s="100">
        <v>0</v>
      </c>
      <c r="I663" s="99" t="s">
        <v>37</v>
      </c>
      <c r="J663" s="99" t="s">
        <v>17</v>
      </c>
    </row>
    <row r="664" ht="22.5" customHeight="1" spans="1:10">
      <c r="A664" s="104" t="s">
        <v>589</v>
      </c>
      <c r="B664" s="99" t="s">
        <v>590</v>
      </c>
      <c r="C664" s="98" t="s">
        <v>587</v>
      </c>
      <c r="D664" s="105">
        <v>3</v>
      </c>
      <c r="E664" s="106">
        <f>SUM(H664:H666)/D664</f>
        <v>0</v>
      </c>
      <c r="F664" s="101" t="s">
        <v>14</v>
      </c>
      <c r="G664" s="102" t="s">
        <v>15</v>
      </c>
      <c r="H664" s="103">
        <v>0</v>
      </c>
      <c r="I664" s="102" t="s">
        <v>72</v>
      </c>
      <c r="J664" s="102" t="s">
        <v>17</v>
      </c>
    </row>
    <row r="665" ht="22.5" customHeight="1" spans="1:10">
      <c r="A665" s="104"/>
      <c r="B665" s="99"/>
      <c r="C665" s="98"/>
      <c r="D665" s="105"/>
      <c r="E665" s="106"/>
      <c r="F665" s="98" t="s">
        <v>18</v>
      </c>
      <c r="G665" s="99" t="s">
        <v>19</v>
      </c>
      <c r="H665" s="100">
        <v>0</v>
      </c>
      <c r="I665" s="99"/>
      <c r="J665" s="99" t="s">
        <v>17</v>
      </c>
    </row>
    <row r="666" ht="22.5" customHeight="1" spans="1:10">
      <c r="A666" s="104"/>
      <c r="B666" s="99"/>
      <c r="C666" s="98"/>
      <c r="D666" s="105"/>
      <c r="E666" s="106"/>
      <c r="F666" s="101" t="s">
        <v>35</v>
      </c>
      <c r="G666" s="102" t="s">
        <v>36</v>
      </c>
      <c r="H666" s="103">
        <v>0</v>
      </c>
      <c r="I666" s="102" t="s">
        <v>53</v>
      </c>
      <c r="J666" s="102" t="s">
        <v>17</v>
      </c>
    </row>
    <row r="667" ht="22.5" customHeight="1" spans="1:10">
      <c r="A667" s="107" t="s">
        <v>591</v>
      </c>
      <c r="B667" s="108" t="s">
        <v>592</v>
      </c>
      <c r="C667" s="109" t="s">
        <v>587</v>
      </c>
      <c r="D667" s="110">
        <v>7</v>
      </c>
      <c r="E667" s="111">
        <f>SUM(H667:H673)/D667</f>
        <v>0</v>
      </c>
      <c r="F667" s="98" t="s">
        <v>14</v>
      </c>
      <c r="G667" s="99" t="s">
        <v>15</v>
      </c>
      <c r="H667" s="100">
        <v>0</v>
      </c>
      <c r="I667" s="99" t="s">
        <v>72</v>
      </c>
      <c r="J667" s="99" t="s">
        <v>17</v>
      </c>
    </row>
    <row r="668" ht="22.5" customHeight="1" spans="1:10">
      <c r="A668" s="107"/>
      <c r="B668" s="108"/>
      <c r="C668" s="109"/>
      <c r="D668" s="110"/>
      <c r="E668" s="111"/>
      <c r="F668" s="101" t="s">
        <v>18</v>
      </c>
      <c r="G668" s="102" t="s">
        <v>19</v>
      </c>
      <c r="H668" s="103">
        <v>0</v>
      </c>
      <c r="I668" s="102"/>
      <c r="J668" s="102" t="s">
        <v>17</v>
      </c>
    </row>
    <row r="669" ht="22.5" customHeight="1" spans="1:10">
      <c r="A669" s="107"/>
      <c r="B669" s="108"/>
      <c r="C669" s="109"/>
      <c r="D669" s="110"/>
      <c r="E669" s="111"/>
      <c r="F669" s="98" t="s">
        <v>43</v>
      </c>
      <c r="G669" s="99" t="s">
        <v>44</v>
      </c>
      <c r="H669" s="100">
        <v>0</v>
      </c>
      <c r="I669" s="99"/>
      <c r="J669" s="99" t="s">
        <v>17</v>
      </c>
    </row>
    <row r="670" ht="22.5" customHeight="1" spans="1:10">
      <c r="A670" s="107"/>
      <c r="B670" s="108"/>
      <c r="C670" s="109"/>
      <c r="D670" s="110"/>
      <c r="E670" s="111"/>
      <c r="F670" s="101" t="s">
        <v>73</v>
      </c>
      <c r="G670" s="102" t="s">
        <v>74</v>
      </c>
      <c r="H670" s="103">
        <v>0</v>
      </c>
      <c r="I670" s="102"/>
      <c r="J670" s="102" t="s">
        <v>17</v>
      </c>
    </row>
    <row r="671" ht="22.5" customHeight="1" spans="1:10">
      <c r="A671" s="107"/>
      <c r="B671" s="108"/>
      <c r="C671" s="109"/>
      <c r="D671" s="110"/>
      <c r="E671" s="111"/>
      <c r="F671" s="98" t="s">
        <v>22</v>
      </c>
      <c r="G671" s="99" t="s">
        <v>23</v>
      </c>
      <c r="H671" s="100">
        <v>0</v>
      </c>
      <c r="I671" s="99"/>
      <c r="J671" s="99" t="s">
        <v>17</v>
      </c>
    </row>
    <row r="672" ht="22.5" customHeight="1" spans="1:10">
      <c r="A672" s="107"/>
      <c r="B672" s="108"/>
      <c r="C672" s="109"/>
      <c r="D672" s="110"/>
      <c r="E672" s="111"/>
      <c r="F672" s="101" t="s">
        <v>24</v>
      </c>
      <c r="G672" s="102" t="s">
        <v>593</v>
      </c>
      <c r="H672" s="103">
        <v>0</v>
      </c>
      <c r="I672" s="102"/>
      <c r="J672" s="102" t="s">
        <v>17</v>
      </c>
    </row>
    <row r="673" ht="22.5" customHeight="1" spans="1:10">
      <c r="A673" s="107"/>
      <c r="B673" s="108"/>
      <c r="C673" s="109"/>
      <c r="D673" s="110"/>
      <c r="E673" s="111"/>
      <c r="F673" s="98" t="s">
        <v>24</v>
      </c>
      <c r="G673" s="99" t="s">
        <v>594</v>
      </c>
      <c r="H673" s="100">
        <v>0</v>
      </c>
      <c r="I673" s="99"/>
      <c r="J673" s="99" t="s">
        <v>17</v>
      </c>
    </row>
    <row r="674" ht="22.5" customHeight="1" spans="1:10">
      <c r="A674" s="104" t="s">
        <v>595</v>
      </c>
      <c r="B674" s="99" t="s">
        <v>596</v>
      </c>
      <c r="C674" s="98" t="s">
        <v>597</v>
      </c>
      <c r="D674" s="105">
        <v>3</v>
      </c>
      <c r="E674" s="106">
        <f>SUM(H674:H676)/D674</f>
        <v>0</v>
      </c>
      <c r="F674" s="101" t="s">
        <v>14</v>
      </c>
      <c r="G674" s="102" t="s">
        <v>15</v>
      </c>
      <c r="H674" s="103">
        <v>0</v>
      </c>
      <c r="I674" s="102" t="s">
        <v>598</v>
      </c>
      <c r="J674" s="102" t="s">
        <v>17</v>
      </c>
    </row>
    <row r="675" ht="22.5" customHeight="1" spans="1:10">
      <c r="A675" s="104"/>
      <c r="B675" s="99"/>
      <c r="C675" s="98"/>
      <c r="D675" s="105"/>
      <c r="E675" s="106"/>
      <c r="F675" s="98" t="s">
        <v>18</v>
      </c>
      <c r="G675" s="99" t="s">
        <v>19</v>
      </c>
      <c r="H675" s="100">
        <v>0</v>
      </c>
      <c r="I675" s="99"/>
      <c r="J675" s="99" t="s">
        <v>17</v>
      </c>
    </row>
    <row r="676" ht="22.5" customHeight="1" spans="1:10">
      <c r="A676" s="104"/>
      <c r="B676" s="99"/>
      <c r="C676" s="98"/>
      <c r="D676" s="105"/>
      <c r="E676" s="106"/>
      <c r="F676" s="101" t="s">
        <v>35</v>
      </c>
      <c r="G676" s="102" t="s">
        <v>36</v>
      </c>
      <c r="H676" s="103">
        <v>0</v>
      </c>
      <c r="I676" s="102" t="s">
        <v>247</v>
      </c>
      <c r="J676" s="102" t="s">
        <v>17</v>
      </c>
    </row>
    <row r="677" ht="22.5" customHeight="1" spans="1:10">
      <c r="A677" s="107" t="s">
        <v>599</v>
      </c>
      <c r="B677" s="108" t="s">
        <v>600</v>
      </c>
      <c r="C677" s="109" t="s">
        <v>597</v>
      </c>
      <c r="D677" s="110">
        <v>3</v>
      </c>
      <c r="E677" s="111">
        <f>SUM(H677:H679)/D677</f>
        <v>0</v>
      </c>
      <c r="F677" s="98" t="s">
        <v>14</v>
      </c>
      <c r="G677" s="99" t="s">
        <v>15</v>
      </c>
      <c r="H677" s="100">
        <v>0</v>
      </c>
      <c r="I677" s="99" t="s">
        <v>72</v>
      </c>
      <c r="J677" s="99" t="s">
        <v>17</v>
      </c>
    </row>
    <row r="678" ht="22.5" customHeight="1" spans="1:10">
      <c r="A678" s="107"/>
      <c r="B678" s="108"/>
      <c r="C678" s="109"/>
      <c r="D678" s="110"/>
      <c r="E678" s="111"/>
      <c r="F678" s="101" t="s">
        <v>18</v>
      </c>
      <c r="G678" s="102" t="s">
        <v>19</v>
      </c>
      <c r="H678" s="103">
        <v>0</v>
      </c>
      <c r="I678" s="102"/>
      <c r="J678" s="102" t="s">
        <v>17</v>
      </c>
    </row>
    <row r="679" ht="22.5" customHeight="1" spans="1:10">
      <c r="A679" s="107"/>
      <c r="B679" s="108"/>
      <c r="C679" s="109"/>
      <c r="D679" s="110"/>
      <c r="E679" s="111"/>
      <c r="F679" s="98" t="s">
        <v>35</v>
      </c>
      <c r="G679" s="99" t="s">
        <v>36</v>
      </c>
      <c r="H679" s="100">
        <v>0</v>
      </c>
      <c r="I679" s="99" t="s">
        <v>270</v>
      </c>
      <c r="J679" s="99" t="s">
        <v>17</v>
      </c>
    </row>
    <row r="680" ht="22.5" customHeight="1" spans="1:10">
      <c r="A680" s="104" t="s">
        <v>601</v>
      </c>
      <c r="B680" s="99" t="s">
        <v>602</v>
      </c>
      <c r="C680" s="98" t="s">
        <v>597</v>
      </c>
      <c r="D680" s="105">
        <v>8</v>
      </c>
      <c r="E680" s="106">
        <f>SUM(H680:H687)/D680</f>
        <v>0</v>
      </c>
      <c r="F680" s="101" t="s">
        <v>14</v>
      </c>
      <c r="G680" s="102" t="s">
        <v>15</v>
      </c>
      <c r="H680" s="103">
        <v>0</v>
      </c>
      <c r="I680" s="102" t="s">
        <v>72</v>
      </c>
      <c r="J680" s="102" t="s">
        <v>17</v>
      </c>
    </row>
    <row r="681" ht="22.5" customHeight="1" spans="1:10">
      <c r="A681" s="104"/>
      <c r="B681" s="99"/>
      <c r="C681" s="98"/>
      <c r="D681" s="105"/>
      <c r="E681" s="106"/>
      <c r="F681" s="98" t="s">
        <v>18</v>
      </c>
      <c r="G681" s="99" t="s">
        <v>19</v>
      </c>
      <c r="H681" s="100">
        <v>0</v>
      </c>
      <c r="I681" s="99"/>
      <c r="J681" s="99" t="s">
        <v>17</v>
      </c>
    </row>
    <row r="682" ht="22.5" customHeight="1" spans="1:10">
      <c r="A682" s="104"/>
      <c r="B682" s="99"/>
      <c r="C682" s="98"/>
      <c r="D682" s="105"/>
      <c r="E682" s="106"/>
      <c r="F682" s="101" t="s">
        <v>73</v>
      </c>
      <c r="G682" s="102" t="s">
        <v>74</v>
      </c>
      <c r="H682" s="103">
        <v>0</v>
      </c>
      <c r="I682" s="102"/>
      <c r="J682" s="102" t="s">
        <v>17</v>
      </c>
    </row>
    <row r="683" ht="22.5" customHeight="1" spans="1:10">
      <c r="A683" s="104"/>
      <c r="B683" s="99"/>
      <c r="C683" s="98"/>
      <c r="D683" s="105"/>
      <c r="E683" s="106"/>
      <c r="F683" s="98" t="s">
        <v>43</v>
      </c>
      <c r="G683" s="99" t="s">
        <v>44</v>
      </c>
      <c r="H683" s="100">
        <v>0</v>
      </c>
      <c r="I683" s="99"/>
      <c r="J683" s="99" t="s">
        <v>17</v>
      </c>
    </row>
    <row r="684" ht="22.5" customHeight="1" spans="1:10">
      <c r="A684" s="104"/>
      <c r="B684" s="99"/>
      <c r="C684" s="98"/>
      <c r="D684" s="105"/>
      <c r="E684" s="106"/>
      <c r="F684" s="101" t="s">
        <v>22</v>
      </c>
      <c r="G684" s="102" t="s">
        <v>23</v>
      </c>
      <c r="H684" s="103">
        <v>0</v>
      </c>
      <c r="I684" s="102"/>
      <c r="J684" s="102" t="s">
        <v>17</v>
      </c>
    </row>
    <row r="685" ht="22.5" customHeight="1" spans="1:10">
      <c r="A685" s="104"/>
      <c r="B685" s="99"/>
      <c r="C685" s="98"/>
      <c r="D685" s="105"/>
      <c r="E685" s="106"/>
      <c r="F685" s="98" t="s">
        <v>24</v>
      </c>
      <c r="G685" s="99" t="s">
        <v>603</v>
      </c>
      <c r="H685" s="100">
        <v>0</v>
      </c>
      <c r="I685" s="99"/>
      <c r="J685" s="99" t="s">
        <v>17</v>
      </c>
    </row>
    <row r="686" ht="22.5" customHeight="1" spans="1:10">
      <c r="A686" s="104"/>
      <c r="B686" s="99"/>
      <c r="C686" s="98"/>
      <c r="D686" s="105"/>
      <c r="E686" s="106"/>
      <c r="F686" s="101" t="s">
        <v>24</v>
      </c>
      <c r="G686" s="102" t="s">
        <v>604</v>
      </c>
      <c r="H686" s="103">
        <v>0</v>
      </c>
      <c r="I686" s="102"/>
      <c r="J686" s="102" t="s">
        <v>17</v>
      </c>
    </row>
    <row r="687" ht="22.5" customHeight="1" spans="1:10">
      <c r="A687" s="104"/>
      <c r="B687" s="99"/>
      <c r="C687" s="98"/>
      <c r="D687" s="105"/>
      <c r="E687" s="106"/>
      <c r="F687" s="98" t="s">
        <v>24</v>
      </c>
      <c r="G687" s="99" t="s">
        <v>605</v>
      </c>
      <c r="H687" s="100">
        <v>0</v>
      </c>
      <c r="I687" s="99"/>
      <c r="J687" s="99" t="s">
        <v>17</v>
      </c>
    </row>
    <row r="688" ht="22.5" customHeight="1" spans="1:10">
      <c r="A688" s="107" t="s">
        <v>606</v>
      </c>
      <c r="B688" s="108" t="s">
        <v>607</v>
      </c>
      <c r="C688" s="109" t="s">
        <v>413</v>
      </c>
      <c r="D688" s="110">
        <v>10</v>
      </c>
      <c r="E688" s="111">
        <f>SUM(H688:H697)/D688</f>
        <v>0</v>
      </c>
      <c r="F688" s="101" t="s">
        <v>14</v>
      </c>
      <c r="G688" s="102" t="s">
        <v>15</v>
      </c>
      <c r="H688" s="103">
        <v>0</v>
      </c>
      <c r="I688" s="102" t="s">
        <v>608</v>
      </c>
      <c r="J688" s="102" t="s">
        <v>17</v>
      </c>
    </row>
    <row r="689" ht="22.5" customHeight="1" spans="1:10">
      <c r="A689" s="107"/>
      <c r="B689" s="108"/>
      <c r="C689" s="109"/>
      <c r="D689" s="110"/>
      <c r="E689" s="111"/>
      <c r="F689" s="98" t="s">
        <v>18</v>
      </c>
      <c r="G689" s="99" t="s">
        <v>19</v>
      </c>
      <c r="H689" s="100">
        <v>0</v>
      </c>
      <c r="I689" s="99"/>
      <c r="J689" s="99" t="s">
        <v>17</v>
      </c>
    </row>
    <row r="690" ht="22.5" customHeight="1" spans="1:10">
      <c r="A690" s="107"/>
      <c r="B690" s="108"/>
      <c r="C690" s="109"/>
      <c r="D690" s="110"/>
      <c r="E690" s="111"/>
      <c r="F690" s="101" t="s">
        <v>73</v>
      </c>
      <c r="G690" s="102" t="s">
        <v>74</v>
      </c>
      <c r="H690" s="103">
        <v>0</v>
      </c>
      <c r="I690" s="102"/>
      <c r="J690" s="102" t="s">
        <v>17</v>
      </c>
    </row>
    <row r="691" ht="22.5" customHeight="1" spans="1:10">
      <c r="A691" s="107"/>
      <c r="B691" s="108"/>
      <c r="C691" s="109"/>
      <c r="D691" s="110"/>
      <c r="E691" s="111"/>
      <c r="F691" s="98" t="s">
        <v>43</v>
      </c>
      <c r="G691" s="99" t="s">
        <v>44</v>
      </c>
      <c r="H691" s="100">
        <v>0</v>
      </c>
      <c r="I691" s="99"/>
      <c r="J691" s="99" t="s">
        <v>17</v>
      </c>
    </row>
    <row r="692" ht="22.5" customHeight="1" spans="1:10">
      <c r="A692" s="107"/>
      <c r="B692" s="108"/>
      <c r="C692" s="109"/>
      <c r="D692" s="110"/>
      <c r="E692" s="111"/>
      <c r="F692" s="101" t="s">
        <v>170</v>
      </c>
      <c r="G692" s="102" t="s">
        <v>171</v>
      </c>
      <c r="H692" s="103">
        <v>0</v>
      </c>
      <c r="I692" s="102" t="s">
        <v>226</v>
      </c>
      <c r="J692" s="102" t="s">
        <v>17</v>
      </c>
    </row>
    <row r="693" ht="39" customHeight="1" spans="1:10">
      <c r="A693" s="107"/>
      <c r="B693" s="108"/>
      <c r="C693" s="109"/>
      <c r="D693" s="110"/>
      <c r="E693" s="111"/>
      <c r="F693" s="98" t="s">
        <v>27</v>
      </c>
      <c r="G693" s="99" t="s">
        <v>28</v>
      </c>
      <c r="H693" s="100">
        <v>0</v>
      </c>
      <c r="I693" s="99" t="s">
        <v>609</v>
      </c>
      <c r="J693" s="99" t="s">
        <v>17</v>
      </c>
    </row>
    <row r="694" ht="22.5" customHeight="1" spans="1:10">
      <c r="A694" s="107"/>
      <c r="B694" s="108"/>
      <c r="C694" s="109"/>
      <c r="D694" s="110"/>
      <c r="E694" s="111"/>
      <c r="F694" s="101" t="s">
        <v>22</v>
      </c>
      <c r="G694" s="102" t="s">
        <v>23</v>
      </c>
      <c r="H694" s="103">
        <v>0</v>
      </c>
      <c r="I694" s="102"/>
      <c r="J694" s="102" t="s">
        <v>17</v>
      </c>
    </row>
    <row r="695" ht="22.5" customHeight="1" spans="1:10">
      <c r="A695" s="107"/>
      <c r="B695" s="108"/>
      <c r="C695" s="109"/>
      <c r="D695" s="110"/>
      <c r="E695" s="111"/>
      <c r="F695" s="98" t="s">
        <v>24</v>
      </c>
      <c r="G695" s="99" t="s">
        <v>610</v>
      </c>
      <c r="H695" s="100">
        <v>0</v>
      </c>
      <c r="I695" s="99"/>
      <c r="J695" s="99" t="s">
        <v>17</v>
      </c>
    </row>
    <row r="696" ht="22.5" customHeight="1" spans="1:10">
      <c r="A696" s="107"/>
      <c r="B696" s="108"/>
      <c r="C696" s="109"/>
      <c r="D696" s="110"/>
      <c r="E696" s="111"/>
      <c r="F696" s="101" t="s">
        <v>24</v>
      </c>
      <c r="G696" s="102" t="s">
        <v>611</v>
      </c>
      <c r="H696" s="103">
        <v>0</v>
      </c>
      <c r="I696" s="102"/>
      <c r="J696" s="102" t="s">
        <v>17</v>
      </c>
    </row>
    <row r="697" ht="22.5" customHeight="1" spans="1:10">
      <c r="A697" s="107"/>
      <c r="B697" s="108"/>
      <c r="C697" s="109"/>
      <c r="D697" s="110"/>
      <c r="E697" s="111"/>
      <c r="F697" s="98" t="s">
        <v>24</v>
      </c>
      <c r="G697" s="99" t="s">
        <v>612</v>
      </c>
      <c r="H697" s="100">
        <v>0</v>
      </c>
      <c r="I697" s="99"/>
      <c r="J697" s="99" t="s">
        <v>17</v>
      </c>
    </row>
    <row r="698" ht="22.5" customHeight="1" spans="1:10">
      <c r="A698" s="104" t="s">
        <v>613</v>
      </c>
      <c r="B698" s="99" t="s">
        <v>614</v>
      </c>
      <c r="C698" s="98" t="s">
        <v>615</v>
      </c>
      <c r="D698" s="105">
        <v>3</v>
      </c>
      <c r="E698" s="106">
        <f>SUM(H698:H700)/D698</f>
        <v>0</v>
      </c>
      <c r="F698" s="101" t="s">
        <v>14</v>
      </c>
      <c r="G698" s="102" t="s">
        <v>15</v>
      </c>
      <c r="H698" s="103">
        <v>0</v>
      </c>
      <c r="I698" s="102" t="s">
        <v>72</v>
      </c>
      <c r="J698" s="102" t="s">
        <v>17</v>
      </c>
    </row>
    <row r="699" ht="22.5" customHeight="1" spans="1:10">
      <c r="A699" s="104"/>
      <c r="B699" s="99"/>
      <c r="C699" s="98"/>
      <c r="D699" s="105"/>
      <c r="E699" s="106"/>
      <c r="F699" s="98" t="s">
        <v>18</v>
      </c>
      <c r="G699" s="99" t="s">
        <v>19</v>
      </c>
      <c r="H699" s="100">
        <v>0</v>
      </c>
      <c r="I699" s="99"/>
      <c r="J699" s="99" t="s">
        <v>17</v>
      </c>
    </row>
    <row r="700" ht="22.5" customHeight="1" spans="1:10">
      <c r="A700" s="104"/>
      <c r="B700" s="99"/>
      <c r="C700" s="98"/>
      <c r="D700" s="105"/>
      <c r="E700" s="106"/>
      <c r="F700" s="101" t="s">
        <v>35</v>
      </c>
      <c r="G700" s="102" t="s">
        <v>36</v>
      </c>
      <c r="H700" s="103">
        <v>0</v>
      </c>
      <c r="I700" s="102" t="s">
        <v>164</v>
      </c>
      <c r="J700" s="102" t="s">
        <v>17</v>
      </c>
    </row>
    <row r="701" ht="22.5" customHeight="1" spans="1:10">
      <c r="A701" s="107" t="s">
        <v>616</v>
      </c>
      <c r="B701" s="108" t="s">
        <v>617</v>
      </c>
      <c r="C701" s="109" t="s">
        <v>615</v>
      </c>
      <c r="D701" s="110">
        <v>7</v>
      </c>
      <c r="E701" s="111">
        <f>SUM(H701:H707)/D701</f>
        <v>0</v>
      </c>
      <c r="F701" s="98" t="s">
        <v>14</v>
      </c>
      <c r="G701" s="99" t="s">
        <v>15</v>
      </c>
      <c r="H701" s="100">
        <v>0</v>
      </c>
      <c r="I701" s="99" t="s">
        <v>72</v>
      </c>
      <c r="J701" s="99" t="s">
        <v>17</v>
      </c>
    </row>
    <row r="702" ht="22.5" customHeight="1" spans="1:10">
      <c r="A702" s="107"/>
      <c r="B702" s="108"/>
      <c r="C702" s="109"/>
      <c r="D702" s="110"/>
      <c r="E702" s="111"/>
      <c r="F702" s="101" t="s">
        <v>18</v>
      </c>
      <c r="G702" s="102" t="s">
        <v>19</v>
      </c>
      <c r="H702" s="103">
        <v>0</v>
      </c>
      <c r="I702" s="102"/>
      <c r="J702" s="102" t="s">
        <v>17</v>
      </c>
    </row>
    <row r="703" ht="22.5" customHeight="1" spans="1:10">
      <c r="A703" s="107"/>
      <c r="B703" s="108"/>
      <c r="C703" s="109"/>
      <c r="D703" s="110"/>
      <c r="E703" s="111"/>
      <c r="F703" s="98" t="s">
        <v>43</v>
      </c>
      <c r="G703" s="99" t="s">
        <v>44</v>
      </c>
      <c r="H703" s="100">
        <v>0</v>
      </c>
      <c r="I703" s="99"/>
      <c r="J703" s="99" t="s">
        <v>17</v>
      </c>
    </row>
    <row r="704" ht="22.5" customHeight="1" spans="1:10">
      <c r="A704" s="107"/>
      <c r="B704" s="108"/>
      <c r="C704" s="109"/>
      <c r="D704" s="110"/>
      <c r="E704" s="111"/>
      <c r="F704" s="101" t="s">
        <v>73</v>
      </c>
      <c r="G704" s="102" t="s">
        <v>74</v>
      </c>
      <c r="H704" s="103">
        <v>0</v>
      </c>
      <c r="I704" s="102"/>
      <c r="J704" s="102" t="s">
        <v>17</v>
      </c>
    </row>
    <row r="705" ht="22.5" customHeight="1" spans="1:10">
      <c r="A705" s="107"/>
      <c r="B705" s="108"/>
      <c r="C705" s="109"/>
      <c r="D705" s="110"/>
      <c r="E705" s="111"/>
      <c r="F705" s="98" t="s">
        <v>22</v>
      </c>
      <c r="G705" s="99" t="s">
        <v>23</v>
      </c>
      <c r="H705" s="100">
        <v>0</v>
      </c>
      <c r="I705" s="99"/>
      <c r="J705" s="99" t="s">
        <v>17</v>
      </c>
    </row>
    <row r="706" ht="22.5" customHeight="1" spans="1:10">
      <c r="A706" s="107"/>
      <c r="B706" s="108"/>
      <c r="C706" s="109"/>
      <c r="D706" s="110"/>
      <c r="E706" s="111"/>
      <c r="F706" s="101" t="s">
        <v>24</v>
      </c>
      <c r="G706" s="102" t="s">
        <v>618</v>
      </c>
      <c r="H706" s="103">
        <v>0</v>
      </c>
      <c r="I706" s="102"/>
      <c r="J706" s="102" t="s">
        <v>17</v>
      </c>
    </row>
    <row r="707" ht="22.5" customHeight="1" spans="1:10">
      <c r="A707" s="107"/>
      <c r="B707" s="108"/>
      <c r="C707" s="109"/>
      <c r="D707" s="110"/>
      <c r="E707" s="111"/>
      <c r="F707" s="98" t="s">
        <v>24</v>
      </c>
      <c r="G707" s="99" t="s">
        <v>619</v>
      </c>
      <c r="H707" s="100">
        <v>0</v>
      </c>
      <c r="I707" s="99"/>
      <c r="J707" s="99" t="s">
        <v>17</v>
      </c>
    </row>
    <row r="708" ht="39" customHeight="1" spans="1:10">
      <c r="A708" s="104" t="s">
        <v>620</v>
      </c>
      <c r="B708" s="99" t="s">
        <v>621</v>
      </c>
      <c r="C708" s="98" t="s">
        <v>622</v>
      </c>
      <c r="D708" s="105">
        <v>3</v>
      </c>
      <c r="E708" s="106">
        <f>SUM(H708:H710)/D708</f>
        <v>0</v>
      </c>
      <c r="F708" s="101" t="s">
        <v>14</v>
      </c>
      <c r="G708" s="102" t="s">
        <v>15</v>
      </c>
      <c r="H708" s="103">
        <v>0</v>
      </c>
      <c r="I708" s="102" t="s">
        <v>623</v>
      </c>
      <c r="J708" s="102" t="s">
        <v>17</v>
      </c>
    </row>
    <row r="709" ht="22.5" customHeight="1" spans="1:10">
      <c r="A709" s="104"/>
      <c r="B709" s="99"/>
      <c r="C709" s="98"/>
      <c r="D709" s="105"/>
      <c r="E709" s="106"/>
      <c r="F709" s="98" t="s">
        <v>18</v>
      </c>
      <c r="G709" s="99" t="s">
        <v>19</v>
      </c>
      <c r="H709" s="100">
        <v>0</v>
      </c>
      <c r="I709" s="99"/>
      <c r="J709" s="99" t="s">
        <v>17</v>
      </c>
    </row>
    <row r="710" ht="22.5" customHeight="1" spans="1:10">
      <c r="A710" s="104"/>
      <c r="B710" s="99"/>
      <c r="C710" s="98"/>
      <c r="D710" s="105"/>
      <c r="E710" s="106"/>
      <c r="F710" s="101" t="s">
        <v>35</v>
      </c>
      <c r="G710" s="102" t="s">
        <v>36</v>
      </c>
      <c r="H710" s="103">
        <v>0</v>
      </c>
      <c r="I710" s="102" t="s">
        <v>350</v>
      </c>
      <c r="J710" s="102" t="s">
        <v>17</v>
      </c>
    </row>
    <row r="711" ht="22.5" customHeight="1" spans="1:10">
      <c r="A711" s="107" t="s">
        <v>624</v>
      </c>
      <c r="B711" s="108" t="s">
        <v>625</v>
      </c>
      <c r="C711" s="109" t="s">
        <v>622</v>
      </c>
      <c r="D711" s="110">
        <v>3</v>
      </c>
      <c r="E711" s="111">
        <f>SUM(H711:H713)/D711</f>
        <v>0</v>
      </c>
      <c r="F711" s="98" t="s">
        <v>14</v>
      </c>
      <c r="G711" s="99" t="s">
        <v>15</v>
      </c>
      <c r="H711" s="100">
        <v>0</v>
      </c>
      <c r="I711" s="99" t="s">
        <v>488</v>
      </c>
      <c r="J711" s="99" t="s">
        <v>17</v>
      </c>
    </row>
    <row r="712" ht="22.5" customHeight="1" spans="1:10">
      <c r="A712" s="107"/>
      <c r="B712" s="108"/>
      <c r="C712" s="109"/>
      <c r="D712" s="110"/>
      <c r="E712" s="111"/>
      <c r="F712" s="101" t="s">
        <v>18</v>
      </c>
      <c r="G712" s="102" t="s">
        <v>19</v>
      </c>
      <c r="H712" s="103">
        <v>0</v>
      </c>
      <c r="I712" s="102"/>
      <c r="J712" s="102" t="s">
        <v>17</v>
      </c>
    </row>
    <row r="713" ht="22.5" customHeight="1" spans="1:10">
      <c r="A713" s="107"/>
      <c r="B713" s="108"/>
      <c r="C713" s="109"/>
      <c r="D713" s="110"/>
      <c r="E713" s="111"/>
      <c r="F713" s="98" t="s">
        <v>35</v>
      </c>
      <c r="G713" s="99" t="s">
        <v>36</v>
      </c>
      <c r="H713" s="100">
        <v>0</v>
      </c>
      <c r="I713" s="99" t="s">
        <v>164</v>
      </c>
      <c r="J713" s="99" t="s">
        <v>17</v>
      </c>
    </row>
    <row r="714" ht="22.5" customHeight="1" spans="1:10">
      <c r="A714" s="104" t="s">
        <v>626</v>
      </c>
      <c r="B714" s="99" t="s">
        <v>627</v>
      </c>
      <c r="C714" s="98" t="s">
        <v>622</v>
      </c>
      <c r="D714" s="105">
        <v>8</v>
      </c>
      <c r="E714" s="106">
        <f>SUM(H714:H721)/D714</f>
        <v>0</v>
      </c>
      <c r="F714" s="101" t="s">
        <v>14</v>
      </c>
      <c r="G714" s="102" t="s">
        <v>15</v>
      </c>
      <c r="H714" s="103">
        <v>0</v>
      </c>
      <c r="I714" s="102" t="s">
        <v>488</v>
      </c>
      <c r="J714" s="102" t="s">
        <v>17</v>
      </c>
    </row>
    <row r="715" ht="22.5" customHeight="1" spans="1:10">
      <c r="A715" s="104"/>
      <c r="B715" s="99"/>
      <c r="C715" s="98"/>
      <c r="D715" s="105"/>
      <c r="E715" s="106"/>
      <c r="F715" s="98" t="s">
        <v>18</v>
      </c>
      <c r="G715" s="99" t="s">
        <v>19</v>
      </c>
      <c r="H715" s="100">
        <v>0</v>
      </c>
      <c r="I715" s="99"/>
      <c r="J715" s="99" t="s">
        <v>17</v>
      </c>
    </row>
    <row r="716" ht="22.5" customHeight="1" spans="1:10">
      <c r="A716" s="104"/>
      <c r="B716" s="99"/>
      <c r="C716" s="98"/>
      <c r="D716" s="105"/>
      <c r="E716" s="106"/>
      <c r="F716" s="101" t="s">
        <v>73</v>
      </c>
      <c r="G716" s="102" t="s">
        <v>74</v>
      </c>
      <c r="H716" s="103">
        <v>0</v>
      </c>
      <c r="I716" s="102"/>
      <c r="J716" s="102" t="s">
        <v>17</v>
      </c>
    </row>
    <row r="717" ht="22.5" customHeight="1" spans="1:10">
      <c r="A717" s="104"/>
      <c r="B717" s="99"/>
      <c r="C717" s="98"/>
      <c r="D717" s="105"/>
      <c r="E717" s="106"/>
      <c r="F717" s="98" t="s">
        <v>43</v>
      </c>
      <c r="G717" s="99" t="s">
        <v>44</v>
      </c>
      <c r="H717" s="100">
        <v>0</v>
      </c>
      <c r="I717" s="99"/>
      <c r="J717" s="99" t="s">
        <v>17</v>
      </c>
    </row>
    <row r="718" ht="22.5" customHeight="1" spans="1:10">
      <c r="A718" s="104"/>
      <c r="B718" s="99"/>
      <c r="C718" s="98"/>
      <c r="D718" s="105"/>
      <c r="E718" s="106"/>
      <c r="F718" s="101" t="s">
        <v>22</v>
      </c>
      <c r="G718" s="102" t="s">
        <v>23</v>
      </c>
      <c r="H718" s="103">
        <v>0</v>
      </c>
      <c r="I718" s="102"/>
      <c r="J718" s="102" t="s">
        <v>17</v>
      </c>
    </row>
    <row r="719" ht="22.5" customHeight="1" spans="1:10">
      <c r="A719" s="104"/>
      <c r="B719" s="99"/>
      <c r="C719" s="98"/>
      <c r="D719" s="105"/>
      <c r="E719" s="106"/>
      <c r="F719" s="98" t="s">
        <v>24</v>
      </c>
      <c r="G719" s="99" t="s">
        <v>628</v>
      </c>
      <c r="H719" s="100">
        <v>0</v>
      </c>
      <c r="I719" s="99"/>
      <c r="J719" s="99" t="s">
        <v>17</v>
      </c>
    </row>
    <row r="720" ht="22.5" customHeight="1" spans="1:10">
      <c r="A720" s="104"/>
      <c r="B720" s="99"/>
      <c r="C720" s="98"/>
      <c r="D720" s="105"/>
      <c r="E720" s="106"/>
      <c r="F720" s="101" t="s">
        <v>24</v>
      </c>
      <c r="G720" s="102" t="s">
        <v>629</v>
      </c>
      <c r="H720" s="103">
        <v>0</v>
      </c>
      <c r="I720" s="102"/>
      <c r="J720" s="102" t="s">
        <v>17</v>
      </c>
    </row>
    <row r="721" ht="22.5" customHeight="1" spans="1:10">
      <c r="A721" s="104"/>
      <c r="B721" s="99"/>
      <c r="C721" s="98"/>
      <c r="D721" s="105"/>
      <c r="E721" s="106"/>
      <c r="F721" s="98" t="s">
        <v>24</v>
      </c>
      <c r="G721" s="99" t="s">
        <v>630</v>
      </c>
      <c r="H721" s="100">
        <v>0</v>
      </c>
      <c r="I721" s="99"/>
      <c r="J721" s="99" t="s">
        <v>17</v>
      </c>
    </row>
    <row r="722" ht="22.5" customHeight="1" spans="1:10">
      <c r="A722" s="107" t="s">
        <v>631</v>
      </c>
      <c r="B722" s="108" t="s">
        <v>632</v>
      </c>
      <c r="C722" s="109" t="s">
        <v>633</v>
      </c>
      <c r="D722" s="110">
        <v>3</v>
      </c>
      <c r="E722" s="111">
        <f>SUM(H722:H724)/D722</f>
        <v>0</v>
      </c>
      <c r="F722" s="101" t="s">
        <v>14</v>
      </c>
      <c r="G722" s="102" t="s">
        <v>15</v>
      </c>
      <c r="H722" s="103">
        <v>0</v>
      </c>
      <c r="I722" s="102" t="s">
        <v>634</v>
      </c>
      <c r="J722" s="102" t="s">
        <v>17</v>
      </c>
    </row>
    <row r="723" ht="22.5" customHeight="1" spans="1:10">
      <c r="A723" s="107"/>
      <c r="B723" s="108"/>
      <c r="C723" s="109"/>
      <c r="D723" s="110"/>
      <c r="E723" s="111"/>
      <c r="F723" s="98" t="s">
        <v>18</v>
      </c>
      <c r="G723" s="99" t="s">
        <v>19</v>
      </c>
      <c r="H723" s="100">
        <v>0</v>
      </c>
      <c r="I723" s="99"/>
      <c r="J723" s="99" t="s">
        <v>17</v>
      </c>
    </row>
    <row r="724" ht="22.5" customHeight="1" spans="1:10">
      <c r="A724" s="107"/>
      <c r="B724" s="108"/>
      <c r="C724" s="109"/>
      <c r="D724" s="110"/>
      <c r="E724" s="111"/>
      <c r="F724" s="101" t="s">
        <v>35</v>
      </c>
      <c r="G724" s="102" t="s">
        <v>36</v>
      </c>
      <c r="H724" s="103">
        <v>0</v>
      </c>
      <c r="I724" s="102" t="s">
        <v>635</v>
      </c>
      <c r="J724" s="102" t="s">
        <v>17</v>
      </c>
    </row>
    <row r="725" ht="22.5" customHeight="1" spans="1:10">
      <c r="A725" s="104" t="s">
        <v>636</v>
      </c>
      <c r="B725" s="99" t="s">
        <v>637</v>
      </c>
      <c r="C725" s="98" t="s">
        <v>633</v>
      </c>
      <c r="D725" s="105">
        <v>8</v>
      </c>
      <c r="E725" s="106">
        <f>SUM(H725:H732)/D725</f>
        <v>0</v>
      </c>
      <c r="F725" s="98" t="s">
        <v>14</v>
      </c>
      <c r="G725" s="99" t="s">
        <v>15</v>
      </c>
      <c r="H725" s="100">
        <v>0</v>
      </c>
      <c r="I725" s="99" t="s">
        <v>72</v>
      </c>
      <c r="J725" s="99" t="s">
        <v>17</v>
      </c>
    </row>
    <row r="726" ht="22.5" customHeight="1" spans="1:10">
      <c r="A726" s="104"/>
      <c r="B726" s="99"/>
      <c r="C726" s="98"/>
      <c r="D726" s="105"/>
      <c r="E726" s="106"/>
      <c r="F726" s="101" t="s">
        <v>18</v>
      </c>
      <c r="G726" s="102" t="s">
        <v>19</v>
      </c>
      <c r="H726" s="103">
        <v>0</v>
      </c>
      <c r="I726" s="102"/>
      <c r="J726" s="102" t="s">
        <v>17</v>
      </c>
    </row>
    <row r="727" ht="22.5" customHeight="1" spans="1:10">
      <c r="A727" s="104"/>
      <c r="B727" s="99"/>
      <c r="C727" s="98"/>
      <c r="D727" s="105"/>
      <c r="E727" s="106"/>
      <c r="F727" s="98" t="s">
        <v>73</v>
      </c>
      <c r="G727" s="99" t="s">
        <v>74</v>
      </c>
      <c r="H727" s="100">
        <v>0</v>
      </c>
      <c r="I727" s="99"/>
      <c r="J727" s="99" t="s">
        <v>17</v>
      </c>
    </row>
    <row r="728" ht="22.5" customHeight="1" spans="1:10">
      <c r="A728" s="104"/>
      <c r="B728" s="99"/>
      <c r="C728" s="98"/>
      <c r="D728" s="105"/>
      <c r="E728" s="106"/>
      <c r="F728" s="101" t="s">
        <v>43</v>
      </c>
      <c r="G728" s="102" t="s">
        <v>44</v>
      </c>
      <c r="H728" s="103">
        <v>0</v>
      </c>
      <c r="I728" s="102"/>
      <c r="J728" s="102" t="s">
        <v>17</v>
      </c>
    </row>
    <row r="729" ht="22.5" customHeight="1" spans="1:10">
      <c r="A729" s="104"/>
      <c r="B729" s="99"/>
      <c r="C729" s="98"/>
      <c r="D729" s="105"/>
      <c r="E729" s="106"/>
      <c r="F729" s="98" t="s">
        <v>170</v>
      </c>
      <c r="G729" s="99" t="s">
        <v>171</v>
      </c>
      <c r="H729" s="100">
        <v>0</v>
      </c>
      <c r="I729" s="99" t="s">
        <v>226</v>
      </c>
      <c r="J729" s="99" t="s">
        <v>17</v>
      </c>
    </row>
    <row r="730" ht="22.5" customHeight="1" spans="1:10">
      <c r="A730" s="104"/>
      <c r="B730" s="99"/>
      <c r="C730" s="98"/>
      <c r="D730" s="105"/>
      <c r="E730" s="106"/>
      <c r="F730" s="101" t="s">
        <v>22</v>
      </c>
      <c r="G730" s="102" t="s">
        <v>23</v>
      </c>
      <c r="H730" s="103">
        <v>0</v>
      </c>
      <c r="I730" s="102"/>
      <c r="J730" s="102" t="s">
        <v>17</v>
      </c>
    </row>
    <row r="731" ht="22.5" customHeight="1" spans="1:10">
      <c r="A731" s="104"/>
      <c r="B731" s="99"/>
      <c r="C731" s="98"/>
      <c r="D731" s="105"/>
      <c r="E731" s="106"/>
      <c r="F731" s="98" t="s">
        <v>24</v>
      </c>
      <c r="G731" s="99" t="s">
        <v>638</v>
      </c>
      <c r="H731" s="100">
        <v>0</v>
      </c>
      <c r="I731" s="99"/>
      <c r="J731" s="99" t="s">
        <v>17</v>
      </c>
    </row>
    <row r="732" ht="22.5" customHeight="1" spans="1:10">
      <c r="A732" s="104"/>
      <c r="B732" s="99"/>
      <c r="C732" s="98"/>
      <c r="D732" s="105"/>
      <c r="E732" s="106"/>
      <c r="F732" s="101" t="s">
        <v>24</v>
      </c>
      <c r="G732" s="102" t="s">
        <v>639</v>
      </c>
      <c r="H732" s="103">
        <v>0</v>
      </c>
      <c r="I732" s="102"/>
      <c r="J732" s="102" t="s">
        <v>17</v>
      </c>
    </row>
    <row r="733" ht="22.5" customHeight="1" spans="1:10">
      <c r="A733" s="107" t="s">
        <v>640</v>
      </c>
      <c r="B733" s="108" t="s">
        <v>641</v>
      </c>
      <c r="C733" s="109" t="s">
        <v>622</v>
      </c>
      <c r="D733" s="110">
        <v>3</v>
      </c>
      <c r="E733" s="111">
        <f>SUM(H733:H735)/D733</f>
        <v>0</v>
      </c>
      <c r="F733" s="98" t="s">
        <v>14</v>
      </c>
      <c r="G733" s="99" t="s">
        <v>15</v>
      </c>
      <c r="H733" s="100">
        <v>0</v>
      </c>
      <c r="I733" s="99" t="s">
        <v>642</v>
      </c>
      <c r="J733" s="99" t="s">
        <v>17</v>
      </c>
    </row>
    <row r="734" ht="22.5" customHeight="1" spans="1:10">
      <c r="A734" s="107"/>
      <c r="B734" s="108"/>
      <c r="C734" s="109"/>
      <c r="D734" s="110"/>
      <c r="E734" s="111"/>
      <c r="F734" s="101" t="s">
        <v>18</v>
      </c>
      <c r="G734" s="102" t="s">
        <v>19</v>
      </c>
      <c r="H734" s="103">
        <v>0</v>
      </c>
      <c r="I734" s="102"/>
      <c r="J734" s="102" t="s">
        <v>17</v>
      </c>
    </row>
    <row r="735" ht="22.5" customHeight="1" spans="1:10">
      <c r="A735" s="107"/>
      <c r="B735" s="108"/>
      <c r="C735" s="109"/>
      <c r="D735" s="110"/>
      <c r="E735" s="111"/>
      <c r="F735" s="98" t="s">
        <v>35</v>
      </c>
      <c r="G735" s="99" t="s">
        <v>36</v>
      </c>
      <c r="H735" s="100">
        <v>0</v>
      </c>
      <c r="I735" s="99" t="s">
        <v>247</v>
      </c>
      <c r="J735" s="99" t="s">
        <v>17</v>
      </c>
    </row>
    <row r="736" ht="22.5" customHeight="1" spans="1:10">
      <c r="A736" s="104" t="s">
        <v>643</v>
      </c>
      <c r="B736" s="99" t="s">
        <v>644</v>
      </c>
      <c r="C736" s="98" t="s">
        <v>622</v>
      </c>
      <c r="D736" s="105">
        <v>3</v>
      </c>
      <c r="E736" s="106">
        <f>SUM(H736:H738)/D736</f>
        <v>0</v>
      </c>
      <c r="F736" s="101" t="s">
        <v>14</v>
      </c>
      <c r="G736" s="102" t="s">
        <v>15</v>
      </c>
      <c r="H736" s="103">
        <v>0</v>
      </c>
      <c r="I736" s="102" t="s">
        <v>72</v>
      </c>
      <c r="J736" s="102" t="s">
        <v>17</v>
      </c>
    </row>
    <row r="737" ht="22.5" customHeight="1" spans="1:10">
      <c r="A737" s="104"/>
      <c r="B737" s="99"/>
      <c r="C737" s="98"/>
      <c r="D737" s="105"/>
      <c r="E737" s="106"/>
      <c r="F737" s="98" t="s">
        <v>18</v>
      </c>
      <c r="G737" s="99" t="s">
        <v>19</v>
      </c>
      <c r="H737" s="100">
        <v>0</v>
      </c>
      <c r="I737" s="99"/>
      <c r="J737" s="99" t="s">
        <v>17</v>
      </c>
    </row>
    <row r="738" ht="22.5" customHeight="1" spans="1:10">
      <c r="A738" s="104"/>
      <c r="B738" s="99"/>
      <c r="C738" s="98"/>
      <c r="D738" s="105"/>
      <c r="E738" s="106"/>
      <c r="F738" s="101" t="s">
        <v>35</v>
      </c>
      <c r="G738" s="102" t="s">
        <v>36</v>
      </c>
      <c r="H738" s="103">
        <v>0</v>
      </c>
      <c r="I738" s="102" t="s">
        <v>335</v>
      </c>
      <c r="J738" s="102" t="s">
        <v>17</v>
      </c>
    </row>
    <row r="739" ht="22.5" customHeight="1" spans="1:10">
      <c r="A739" s="107" t="s">
        <v>645</v>
      </c>
      <c r="B739" s="108" t="s">
        <v>646</v>
      </c>
      <c r="C739" s="109" t="s">
        <v>622</v>
      </c>
      <c r="D739" s="110">
        <v>8</v>
      </c>
      <c r="E739" s="111">
        <f>SUM(H739:H746)/D739</f>
        <v>0</v>
      </c>
      <c r="F739" s="98" t="s">
        <v>14</v>
      </c>
      <c r="G739" s="99" t="s">
        <v>15</v>
      </c>
      <c r="H739" s="100">
        <v>0</v>
      </c>
      <c r="I739" s="99" t="s">
        <v>72</v>
      </c>
      <c r="J739" s="99" t="s">
        <v>17</v>
      </c>
    </row>
    <row r="740" ht="22.5" customHeight="1" spans="1:10">
      <c r="A740" s="107"/>
      <c r="B740" s="108"/>
      <c r="C740" s="109"/>
      <c r="D740" s="110"/>
      <c r="E740" s="111"/>
      <c r="F740" s="101" t="s">
        <v>18</v>
      </c>
      <c r="G740" s="102" t="s">
        <v>19</v>
      </c>
      <c r="H740" s="103">
        <v>0</v>
      </c>
      <c r="I740" s="102"/>
      <c r="J740" s="102" t="s">
        <v>17</v>
      </c>
    </row>
    <row r="741" ht="22.5" customHeight="1" spans="1:10">
      <c r="A741" s="107"/>
      <c r="B741" s="108"/>
      <c r="C741" s="109"/>
      <c r="D741" s="110"/>
      <c r="E741" s="111"/>
      <c r="F741" s="98" t="s">
        <v>73</v>
      </c>
      <c r="G741" s="99" t="s">
        <v>74</v>
      </c>
      <c r="H741" s="100">
        <v>0</v>
      </c>
      <c r="I741" s="99"/>
      <c r="J741" s="99" t="s">
        <v>17</v>
      </c>
    </row>
    <row r="742" ht="22.5" customHeight="1" spans="1:10">
      <c r="A742" s="107"/>
      <c r="B742" s="108"/>
      <c r="C742" s="109"/>
      <c r="D742" s="110"/>
      <c r="E742" s="111"/>
      <c r="F742" s="101" t="s">
        <v>43</v>
      </c>
      <c r="G742" s="102" t="s">
        <v>44</v>
      </c>
      <c r="H742" s="103">
        <v>0</v>
      </c>
      <c r="I742" s="102"/>
      <c r="J742" s="102" t="s">
        <v>17</v>
      </c>
    </row>
    <row r="743" ht="22.5" customHeight="1" spans="1:10">
      <c r="A743" s="107"/>
      <c r="B743" s="108"/>
      <c r="C743" s="109"/>
      <c r="D743" s="110"/>
      <c r="E743" s="111"/>
      <c r="F743" s="98" t="s">
        <v>22</v>
      </c>
      <c r="G743" s="99" t="s">
        <v>23</v>
      </c>
      <c r="H743" s="100">
        <v>0</v>
      </c>
      <c r="I743" s="99"/>
      <c r="J743" s="99" t="s">
        <v>17</v>
      </c>
    </row>
    <row r="744" ht="22.5" customHeight="1" spans="1:10">
      <c r="A744" s="107"/>
      <c r="B744" s="108"/>
      <c r="C744" s="109"/>
      <c r="D744" s="110"/>
      <c r="E744" s="111"/>
      <c r="F744" s="101" t="s">
        <v>24</v>
      </c>
      <c r="G744" s="102" t="s">
        <v>647</v>
      </c>
      <c r="H744" s="103">
        <v>0</v>
      </c>
      <c r="I744" s="102"/>
      <c r="J744" s="102" t="s">
        <v>17</v>
      </c>
    </row>
    <row r="745" ht="22.5" customHeight="1" spans="1:10">
      <c r="A745" s="107"/>
      <c r="B745" s="108"/>
      <c r="C745" s="109"/>
      <c r="D745" s="110"/>
      <c r="E745" s="111"/>
      <c r="F745" s="98" t="s">
        <v>24</v>
      </c>
      <c r="G745" s="99" t="s">
        <v>648</v>
      </c>
      <c r="H745" s="100">
        <v>0</v>
      </c>
      <c r="I745" s="99"/>
      <c r="J745" s="99" t="s">
        <v>17</v>
      </c>
    </row>
    <row r="746" ht="22.5" customHeight="1" spans="1:10">
      <c r="A746" s="107"/>
      <c r="B746" s="108"/>
      <c r="C746" s="109"/>
      <c r="D746" s="110"/>
      <c r="E746" s="111"/>
      <c r="F746" s="101" t="s">
        <v>24</v>
      </c>
      <c r="G746" s="102" t="s">
        <v>649</v>
      </c>
      <c r="H746" s="103">
        <v>0</v>
      </c>
      <c r="I746" s="102"/>
      <c r="J746" s="102" t="s">
        <v>17</v>
      </c>
    </row>
    <row r="747" ht="39" customHeight="1" spans="1:10">
      <c r="A747" s="104" t="s">
        <v>650</v>
      </c>
      <c r="B747" s="99" t="s">
        <v>651</v>
      </c>
      <c r="C747" s="98" t="s">
        <v>652</v>
      </c>
      <c r="D747" s="105">
        <v>3</v>
      </c>
      <c r="E747" s="106">
        <f>SUM(H747:H749)/D747</f>
        <v>0</v>
      </c>
      <c r="F747" s="98" t="s">
        <v>14</v>
      </c>
      <c r="G747" s="99" t="s">
        <v>15</v>
      </c>
      <c r="H747" s="100">
        <v>0</v>
      </c>
      <c r="I747" s="99" t="s">
        <v>653</v>
      </c>
      <c r="J747" s="99" t="s">
        <v>17</v>
      </c>
    </row>
    <row r="748" ht="22.5" customHeight="1" spans="1:10">
      <c r="A748" s="104"/>
      <c r="B748" s="99"/>
      <c r="C748" s="98"/>
      <c r="D748" s="105"/>
      <c r="E748" s="106"/>
      <c r="F748" s="101" t="s">
        <v>18</v>
      </c>
      <c r="G748" s="102" t="s">
        <v>19</v>
      </c>
      <c r="H748" s="103">
        <v>0</v>
      </c>
      <c r="I748" s="102"/>
      <c r="J748" s="102" t="s">
        <v>17</v>
      </c>
    </row>
    <row r="749" ht="22.5" customHeight="1" spans="1:10">
      <c r="A749" s="104"/>
      <c r="B749" s="99"/>
      <c r="C749" s="98"/>
      <c r="D749" s="105"/>
      <c r="E749" s="106"/>
      <c r="F749" s="98" t="s">
        <v>35</v>
      </c>
      <c r="G749" s="99" t="s">
        <v>36</v>
      </c>
      <c r="H749" s="100">
        <v>0</v>
      </c>
      <c r="I749" s="99" t="s">
        <v>40</v>
      </c>
      <c r="J749" s="99" t="s">
        <v>17</v>
      </c>
    </row>
    <row r="750" ht="39" customHeight="1" spans="1:10">
      <c r="A750" s="107" t="s">
        <v>654</v>
      </c>
      <c r="B750" s="108" t="s">
        <v>655</v>
      </c>
      <c r="C750" s="109" t="s">
        <v>652</v>
      </c>
      <c r="D750" s="110">
        <v>3</v>
      </c>
      <c r="E750" s="111">
        <f>SUM(H750:H752)/D750</f>
        <v>0</v>
      </c>
      <c r="F750" s="101" t="s">
        <v>14</v>
      </c>
      <c r="G750" s="102" t="s">
        <v>15</v>
      </c>
      <c r="H750" s="103">
        <v>0</v>
      </c>
      <c r="I750" s="102" t="s">
        <v>653</v>
      </c>
      <c r="J750" s="102" t="s">
        <v>17</v>
      </c>
    </row>
    <row r="751" ht="22.5" customHeight="1" spans="1:10">
      <c r="A751" s="107"/>
      <c r="B751" s="108"/>
      <c r="C751" s="109"/>
      <c r="D751" s="110"/>
      <c r="E751" s="111"/>
      <c r="F751" s="98" t="s">
        <v>18</v>
      </c>
      <c r="G751" s="99" t="s">
        <v>19</v>
      </c>
      <c r="H751" s="100">
        <v>0</v>
      </c>
      <c r="I751" s="99"/>
      <c r="J751" s="99" t="s">
        <v>17</v>
      </c>
    </row>
    <row r="752" ht="22.5" customHeight="1" spans="1:10">
      <c r="A752" s="107"/>
      <c r="B752" s="108"/>
      <c r="C752" s="109"/>
      <c r="D752" s="110"/>
      <c r="E752" s="111"/>
      <c r="F752" s="101" t="s">
        <v>35</v>
      </c>
      <c r="G752" s="102" t="s">
        <v>36</v>
      </c>
      <c r="H752" s="103">
        <v>0</v>
      </c>
      <c r="I752" s="102" t="s">
        <v>142</v>
      </c>
      <c r="J752" s="102" t="s">
        <v>17</v>
      </c>
    </row>
    <row r="753" ht="39" customHeight="1" spans="1:10">
      <c r="A753" s="104" t="s">
        <v>656</v>
      </c>
      <c r="B753" s="99" t="s">
        <v>657</v>
      </c>
      <c r="C753" s="98" t="s">
        <v>652</v>
      </c>
      <c r="D753" s="105">
        <v>9</v>
      </c>
      <c r="E753" s="106">
        <f>SUM(H753:H761)/D753</f>
        <v>0</v>
      </c>
      <c r="F753" s="98" t="s">
        <v>14</v>
      </c>
      <c r="G753" s="99" t="s">
        <v>15</v>
      </c>
      <c r="H753" s="100">
        <v>0</v>
      </c>
      <c r="I753" s="99" t="s">
        <v>653</v>
      </c>
      <c r="J753" s="99" t="s">
        <v>17</v>
      </c>
    </row>
    <row r="754" ht="22.5" customHeight="1" spans="1:10">
      <c r="A754" s="104"/>
      <c r="B754" s="99"/>
      <c r="C754" s="98"/>
      <c r="D754" s="105"/>
      <c r="E754" s="106"/>
      <c r="F754" s="101" t="s">
        <v>18</v>
      </c>
      <c r="G754" s="102" t="s">
        <v>19</v>
      </c>
      <c r="H754" s="103">
        <v>0</v>
      </c>
      <c r="I754" s="102"/>
      <c r="J754" s="102" t="s">
        <v>17</v>
      </c>
    </row>
    <row r="755" ht="22.5" customHeight="1" spans="1:10">
      <c r="A755" s="104"/>
      <c r="B755" s="99"/>
      <c r="C755" s="98"/>
      <c r="D755" s="105"/>
      <c r="E755" s="106"/>
      <c r="F755" s="98" t="s">
        <v>43</v>
      </c>
      <c r="G755" s="99" t="s">
        <v>44</v>
      </c>
      <c r="H755" s="100">
        <v>0</v>
      </c>
      <c r="I755" s="99"/>
      <c r="J755" s="99" t="s">
        <v>17</v>
      </c>
    </row>
    <row r="756" ht="22.5" customHeight="1" spans="1:10">
      <c r="A756" s="104"/>
      <c r="B756" s="99"/>
      <c r="C756" s="98"/>
      <c r="D756" s="105"/>
      <c r="E756" s="106"/>
      <c r="F756" s="101" t="s">
        <v>170</v>
      </c>
      <c r="G756" s="102" t="s">
        <v>171</v>
      </c>
      <c r="H756" s="103">
        <v>0</v>
      </c>
      <c r="I756" s="102" t="s">
        <v>226</v>
      </c>
      <c r="J756" s="102" t="s">
        <v>17</v>
      </c>
    </row>
    <row r="757" ht="22.5" customHeight="1" spans="1:10">
      <c r="A757" s="104"/>
      <c r="B757" s="99"/>
      <c r="C757" s="98"/>
      <c r="D757" s="105"/>
      <c r="E757" s="106"/>
      <c r="F757" s="98" t="s">
        <v>22</v>
      </c>
      <c r="G757" s="99" t="s">
        <v>23</v>
      </c>
      <c r="H757" s="100">
        <v>0</v>
      </c>
      <c r="I757" s="99"/>
      <c r="J757" s="99" t="s">
        <v>17</v>
      </c>
    </row>
    <row r="758" ht="39" customHeight="1" spans="1:10">
      <c r="A758" s="104"/>
      <c r="B758" s="99"/>
      <c r="C758" s="98"/>
      <c r="D758" s="105"/>
      <c r="E758" s="106"/>
      <c r="F758" s="101" t="s">
        <v>27</v>
      </c>
      <c r="G758" s="102" t="s">
        <v>28</v>
      </c>
      <c r="H758" s="103">
        <v>0</v>
      </c>
      <c r="I758" s="102" t="s">
        <v>658</v>
      </c>
      <c r="J758" s="102" t="s">
        <v>17</v>
      </c>
    </row>
    <row r="759" ht="22.5" customHeight="1" spans="1:10">
      <c r="A759" s="104"/>
      <c r="B759" s="99"/>
      <c r="C759" s="98"/>
      <c r="D759" s="105"/>
      <c r="E759" s="106"/>
      <c r="F759" s="98" t="s">
        <v>24</v>
      </c>
      <c r="G759" s="99" t="s">
        <v>659</v>
      </c>
      <c r="H759" s="100">
        <v>0</v>
      </c>
      <c r="I759" s="99"/>
      <c r="J759" s="99" t="s">
        <v>17</v>
      </c>
    </row>
    <row r="760" ht="22.5" customHeight="1" spans="1:10">
      <c r="A760" s="104"/>
      <c r="B760" s="99"/>
      <c r="C760" s="98"/>
      <c r="D760" s="105"/>
      <c r="E760" s="106"/>
      <c r="F760" s="101" t="s">
        <v>24</v>
      </c>
      <c r="G760" s="102" t="s">
        <v>660</v>
      </c>
      <c r="H760" s="103">
        <v>0</v>
      </c>
      <c r="I760" s="102"/>
      <c r="J760" s="102" t="s">
        <v>17</v>
      </c>
    </row>
    <row r="761" ht="22.5" customHeight="1" spans="1:10">
      <c r="A761" s="104"/>
      <c r="B761" s="99"/>
      <c r="C761" s="98"/>
      <c r="D761" s="105"/>
      <c r="E761" s="106"/>
      <c r="F761" s="98" t="s">
        <v>24</v>
      </c>
      <c r="G761" s="99" t="s">
        <v>661</v>
      </c>
      <c r="H761" s="100">
        <v>0</v>
      </c>
      <c r="I761" s="99"/>
      <c r="J761" s="99" t="s">
        <v>17</v>
      </c>
    </row>
    <row r="762" ht="22.5" customHeight="1" spans="1:10">
      <c r="A762" s="107" t="s">
        <v>662</v>
      </c>
      <c r="B762" s="108" t="s">
        <v>663</v>
      </c>
      <c r="C762" s="109" t="s">
        <v>664</v>
      </c>
      <c r="D762" s="110">
        <v>3</v>
      </c>
      <c r="E762" s="111">
        <f>SUM(H762:H764)/D762</f>
        <v>0</v>
      </c>
      <c r="F762" s="101" t="s">
        <v>14</v>
      </c>
      <c r="G762" s="102" t="s">
        <v>15</v>
      </c>
      <c r="H762" s="103">
        <v>0</v>
      </c>
      <c r="I762" s="102" t="s">
        <v>72</v>
      </c>
      <c r="J762" s="102" t="s">
        <v>17</v>
      </c>
    </row>
    <row r="763" ht="22.5" customHeight="1" spans="1:10">
      <c r="A763" s="107"/>
      <c r="B763" s="108"/>
      <c r="C763" s="109"/>
      <c r="D763" s="110"/>
      <c r="E763" s="111"/>
      <c r="F763" s="98" t="s">
        <v>18</v>
      </c>
      <c r="G763" s="99" t="s">
        <v>19</v>
      </c>
      <c r="H763" s="100">
        <v>0</v>
      </c>
      <c r="I763" s="99"/>
      <c r="J763" s="99" t="s">
        <v>17</v>
      </c>
    </row>
    <row r="764" ht="22.5" customHeight="1" spans="1:10">
      <c r="A764" s="107"/>
      <c r="B764" s="108"/>
      <c r="C764" s="109"/>
      <c r="D764" s="110"/>
      <c r="E764" s="111"/>
      <c r="F764" s="101" t="s">
        <v>35</v>
      </c>
      <c r="G764" s="102" t="s">
        <v>36</v>
      </c>
      <c r="H764" s="103">
        <v>0</v>
      </c>
      <c r="I764" s="102" t="s">
        <v>164</v>
      </c>
      <c r="J764" s="102" t="s">
        <v>17</v>
      </c>
    </row>
    <row r="765" ht="22.5" customHeight="1" spans="1:10">
      <c r="A765" s="104" t="s">
        <v>665</v>
      </c>
      <c r="B765" s="99" t="s">
        <v>666</v>
      </c>
      <c r="C765" s="98" t="s">
        <v>664</v>
      </c>
      <c r="D765" s="105">
        <v>7</v>
      </c>
      <c r="E765" s="106">
        <f>SUM(H765:H771)/D765</f>
        <v>0</v>
      </c>
      <c r="F765" s="98" t="s">
        <v>14</v>
      </c>
      <c r="G765" s="99" t="s">
        <v>15</v>
      </c>
      <c r="H765" s="100">
        <v>0</v>
      </c>
      <c r="I765" s="99" t="s">
        <v>72</v>
      </c>
      <c r="J765" s="99" t="s">
        <v>17</v>
      </c>
    </row>
    <row r="766" ht="22.5" customHeight="1" spans="1:10">
      <c r="A766" s="104"/>
      <c r="B766" s="99"/>
      <c r="C766" s="98"/>
      <c r="D766" s="105"/>
      <c r="E766" s="106"/>
      <c r="F766" s="101" t="s">
        <v>18</v>
      </c>
      <c r="G766" s="102" t="s">
        <v>19</v>
      </c>
      <c r="H766" s="103">
        <v>0</v>
      </c>
      <c r="I766" s="102"/>
      <c r="J766" s="102" t="s">
        <v>17</v>
      </c>
    </row>
    <row r="767" ht="22.5" customHeight="1" spans="1:10">
      <c r="A767" s="104"/>
      <c r="B767" s="99"/>
      <c r="C767" s="98"/>
      <c r="D767" s="105"/>
      <c r="E767" s="106"/>
      <c r="F767" s="98" t="s">
        <v>43</v>
      </c>
      <c r="G767" s="99" t="s">
        <v>44</v>
      </c>
      <c r="H767" s="100">
        <v>0</v>
      </c>
      <c r="I767" s="99"/>
      <c r="J767" s="99" t="s">
        <v>17</v>
      </c>
    </row>
    <row r="768" ht="22.5" customHeight="1" spans="1:10">
      <c r="A768" s="104"/>
      <c r="B768" s="99"/>
      <c r="C768" s="98"/>
      <c r="D768" s="105"/>
      <c r="E768" s="106"/>
      <c r="F768" s="101" t="s">
        <v>73</v>
      </c>
      <c r="G768" s="102" t="s">
        <v>74</v>
      </c>
      <c r="H768" s="103">
        <v>0</v>
      </c>
      <c r="I768" s="102"/>
      <c r="J768" s="102" t="s">
        <v>17</v>
      </c>
    </row>
    <row r="769" ht="22.5" customHeight="1" spans="1:10">
      <c r="A769" s="104"/>
      <c r="B769" s="99"/>
      <c r="C769" s="98"/>
      <c r="D769" s="105"/>
      <c r="E769" s="106"/>
      <c r="F769" s="98" t="s">
        <v>22</v>
      </c>
      <c r="G769" s="99" t="s">
        <v>23</v>
      </c>
      <c r="H769" s="100">
        <v>0</v>
      </c>
      <c r="I769" s="99"/>
      <c r="J769" s="99" t="s">
        <v>17</v>
      </c>
    </row>
    <row r="770" ht="22.5" customHeight="1" spans="1:10">
      <c r="A770" s="104"/>
      <c r="B770" s="99"/>
      <c r="C770" s="98"/>
      <c r="D770" s="105"/>
      <c r="E770" s="106"/>
      <c r="F770" s="101" t="s">
        <v>24</v>
      </c>
      <c r="G770" s="102" t="s">
        <v>667</v>
      </c>
      <c r="H770" s="103">
        <v>0</v>
      </c>
      <c r="I770" s="102"/>
      <c r="J770" s="102" t="s">
        <v>17</v>
      </c>
    </row>
    <row r="771" ht="22.5" customHeight="1" spans="1:10">
      <c r="A771" s="104"/>
      <c r="B771" s="99"/>
      <c r="C771" s="98"/>
      <c r="D771" s="105"/>
      <c r="E771" s="106"/>
      <c r="F771" s="98" t="s">
        <v>24</v>
      </c>
      <c r="G771" s="99" t="s">
        <v>668</v>
      </c>
      <c r="H771" s="100">
        <v>0</v>
      </c>
      <c r="I771" s="99"/>
      <c r="J771" s="99" t="s">
        <v>17</v>
      </c>
    </row>
    <row r="772" ht="39" customHeight="1" spans="1:10">
      <c r="A772" s="107" t="s">
        <v>669</v>
      </c>
      <c r="B772" s="108" t="s">
        <v>670</v>
      </c>
      <c r="C772" s="109" t="s">
        <v>671</v>
      </c>
      <c r="D772" s="110">
        <v>3</v>
      </c>
      <c r="E772" s="111">
        <f>SUM(H772:H774)/D772</f>
        <v>0</v>
      </c>
      <c r="F772" s="101" t="s">
        <v>14</v>
      </c>
      <c r="G772" s="102" t="s">
        <v>15</v>
      </c>
      <c r="H772" s="103">
        <v>0</v>
      </c>
      <c r="I772" s="102" t="s">
        <v>672</v>
      </c>
      <c r="J772" s="102" t="s">
        <v>17</v>
      </c>
    </row>
    <row r="773" ht="22.5" customHeight="1" spans="1:10">
      <c r="A773" s="107"/>
      <c r="B773" s="108"/>
      <c r="C773" s="109"/>
      <c r="D773" s="110"/>
      <c r="E773" s="111"/>
      <c r="F773" s="98" t="s">
        <v>18</v>
      </c>
      <c r="G773" s="99" t="s">
        <v>19</v>
      </c>
      <c r="H773" s="100">
        <v>0</v>
      </c>
      <c r="I773" s="99"/>
      <c r="J773" s="99" t="s">
        <v>17</v>
      </c>
    </row>
    <row r="774" ht="22.5" customHeight="1" spans="1:10">
      <c r="A774" s="107"/>
      <c r="B774" s="108"/>
      <c r="C774" s="109"/>
      <c r="D774" s="110"/>
      <c r="E774" s="111"/>
      <c r="F774" s="101" t="s">
        <v>35</v>
      </c>
      <c r="G774" s="102" t="s">
        <v>36</v>
      </c>
      <c r="H774" s="103">
        <v>0</v>
      </c>
      <c r="I774" s="102" t="s">
        <v>115</v>
      </c>
      <c r="J774" s="102" t="s">
        <v>17</v>
      </c>
    </row>
    <row r="775" ht="22.5" customHeight="1" spans="1:10">
      <c r="A775" s="104" t="s">
        <v>673</v>
      </c>
      <c r="B775" s="99" t="s">
        <v>674</v>
      </c>
      <c r="C775" s="98" t="s">
        <v>671</v>
      </c>
      <c r="D775" s="105">
        <v>3</v>
      </c>
      <c r="E775" s="106">
        <f>SUM(H775:H777)/D775</f>
        <v>0</v>
      </c>
      <c r="F775" s="98" t="s">
        <v>14</v>
      </c>
      <c r="G775" s="99" t="s">
        <v>15</v>
      </c>
      <c r="H775" s="100">
        <v>0</v>
      </c>
      <c r="I775" s="99" t="s">
        <v>675</v>
      </c>
      <c r="J775" s="99" t="s">
        <v>17</v>
      </c>
    </row>
    <row r="776" ht="22.5" customHeight="1" spans="1:10">
      <c r="A776" s="104"/>
      <c r="B776" s="99"/>
      <c r="C776" s="98"/>
      <c r="D776" s="105"/>
      <c r="E776" s="106"/>
      <c r="F776" s="101" t="s">
        <v>18</v>
      </c>
      <c r="G776" s="102" t="s">
        <v>19</v>
      </c>
      <c r="H776" s="103">
        <v>0</v>
      </c>
      <c r="I776" s="102"/>
      <c r="J776" s="102" t="s">
        <v>17</v>
      </c>
    </row>
    <row r="777" ht="22.5" customHeight="1" spans="1:10">
      <c r="A777" s="104"/>
      <c r="B777" s="99"/>
      <c r="C777" s="98"/>
      <c r="D777" s="105"/>
      <c r="E777" s="106"/>
      <c r="F777" s="98" t="s">
        <v>35</v>
      </c>
      <c r="G777" s="99" t="s">
        <v>36</v>
      </c>
      <c r="H777" s="100">
        <v>0</v>
      </c>
      <c r="I777" s="99" t="s">
        <v>501</v>
      </c>
      <c r="J777" s="99" t="s">
        <v>17</v>
      </c>
    </row>
    <row r="778" ht="22.5" customHeight="1" spans="1:10">
      <c r="A778" s="107" t="s">
        <v>676</v>
      </c>
      <c r="B778" s="108" t="s">
        <v>677</v>
      </c>
      <c r="C778" s="109" t="s">
        <v>671</v>
      </c>
      <c r="D778" s="110">
        <v>9</v>
      </c>
      <c r="E778" s="111">
        <f>SUM(H778:H786)/D778</f>
        <v>0</v>
      </c>
      <c r="F778" s="101" t="s">
        <v>14</v>
      </c>
      <c r="G778" s="102" t="s">
        <v>15</v>
      </c>
      <c r="H778" s="103">
        <v>0</v>
      </c>
      <c r="I778" s="102" t="s">
        <v>675</v>
      </c>
      <c r="J778" s="102" t="s">
        <v>17</v>
      </c>
    </row>
    <row r="779" ht="22.5" customHeight="1" spans="1:10">
      <c r="A779" s="107"/>
      <c r="B779" s="108"/>
      <c r="C779" s="109"/>
      <c r="D779" s="110"/>
      <c r="E779" s="111"/>
      <c r="F779" s="98" t="s">
        <v>18</v>
      </c>
      <c r="G779" s="99" t="s">
        <v>19</v>
      </c>
      <c r="H779" s="100">
        <v>0</v>
      </c>
      <c r="I779" s="99"/>
      <c r="J779" s="99" t="s">
        <v>17</v>
      </c>
    </row>
    <row r="780" ht="22.5" customHeight="1" spans="1:10">
      <c r="A780" s="107"/>
      <c r="B780" s="108"/>
      <c r="C780" s="109"/>
      <c r="D780" s="110"/>
      <c r="E780" s="111"/>
      <c r="F780" s="101" t="s">
        <v>73</v>
      </c>
      <c r="G780" s="102" t="s">
        <v>74</v>
      </c>
      <c r="H780" s="103">
        <v>0</v>
      </c>
      <c r="I780" s="102"/>
      <c r="J780" s="102" t="s">
        <v>17</v>
      </c>
    </row>
    <row r="781" ht="22.5" customHeight="1" spans="1:10">
      <c r="A781" s="107"/>
      <c r="B781" s="108"/>
      <c r="C781" s="109"/>
      <c r="D781" s="110"/>
      <c r="E781" s="111"/>
      <c r="F781" s="98" t="s">
        <v>43</v>
      </c>
      <c r="G781" s="99" t="s">
        <v>44</v>
      </c>
      <c r="H781" s="100">
        <v>0</v>
      </c>
      <c r="I781" s="99"/>
      <c r="J781" s="99" t="s">
        <v>17</v>
      </c>
    </row>
    <row r="782" ht="22.5" customHeight="1" spans="1:10">
      <c r="A782" s="107"/>
      <c r="B782" s="108"/>
      <c r="C782" s="109"/>
      <c r="D782" s="110"/>
      <c r="E782" s="111"/>
      <c r="F782" s="101" t="s">
        <v>22</v>
      </c>
      <c r="G782" s="102" t="s">
        <v>23</v>
      </c>
      <c r="H782" s="103">
        <v>0</v>
      </c>
      <c r="I782" s="102"/>
      <c r="J782" s="102" t="s">
        <v>17</v>
      </c>
    </row>
    <row r="783" ht="22.5" customHeight="1" spans="1:10">
      <c r="A783" s="107"/>
      <c r="B783" s="108"/>
      <c r="C783" s="109"/>
      <c r="D783" s="110"/>
      <c r="E783" s="111"/>
      <c r="F783" s="98" t="s">
        <v>24</v>
      </c>
      <c r="G783" s="99" t="s">
        <v>678</v>
      </c>
      <c r="H783" s="100">
        <v>0</v>
      </c>
      <c r="I783" s="99"/>
      <c r="J783" s="99" t="s">
        <v>17</v>
      </c>
    </row>
    <row r="784" ht="22.5" customHeight="1" spans="1:10">
      <c r="A784" s="107"/>
      <c r="B784" s="108"/>
      <c r="C784" s="109"/>
      <c r="D784" s="110"/>
      <c r="E784" s="111"/>
      <c r="F784" s="101" t="s">
        <v>24</v>
      </c>
      <c r="G784" s="102" t="s">
        <v>679</v>
      </c>
      <c r="H784" s="103">
        <v>0</v>
      </c>
      <c r="I784" s="102"/>
      <c r="J784" s="102" t="s">
        <v>17</v>
      </c>
    </row>
    <row r="785" ht="22.5" customHeight="1" spans="1:10">
      <c r="A785" s="107"/>
      <c r="B785" s="108"/>
      <c r="C785" s="109"/>
      <c r="D785" s="110"/>
      <c r="E785" s="111"/>
      <c r="F785" s="98" t="s">
        <v>24</v>
      </c>
      <c r="G785" s="99" t="s">
        <v>680</v>
      </c>
      <c r="H785" s="100">
        <v>0</v>
      </c>
      <c r="I785" s="99"/>
      <c r="J785" s="99" t="s">
        <v>17</v>
      </c>
    </row>
    <row r="786" ht="22.5" customHeight="1" spans="1:10">
      <c r="A786" s="107"/>
      <c r="B786" s="108"/>
      <c r="C786" s="109"/>
      <c r="D786" s="110"/>
      <c r="E786" s="111"/>
      <c r="F786" s="101" t="s">
        <v>170</v>
      </c>
      <c r="G786" s="102" t="s">
        <v>171</v>
      </c>
      <c r="H786" s="103">
        <v>0</v>
      </c>
      <c r="I786" s="102" t="s">
        <v>172</v>
      </c>
      <c r="J786" s="102" t="s">
        <v>173</v>
      </c>
    </row>
    <row r="787" ht="22.5" customHeight="1" spans="1:10">
      <c r="A787" s="104" t="s">
        <v>681</v>
      </c>
      <c r="B787" s="99" t="s">
        <v>682</v>
      </c>
      <c r="C787" s="98" t="s">
        <v>108</v>
      </c>
      <c r="D787" s="105">
        <v>3</v>
      </c>
      <c r="E787" s="106">
        <f>SUM(H787:H789)/D787</f>
        <v>0</v>
      </c>
      <c r="F787" s="98" t="s">
        <v>14</v>
      </c>
      <c r="G787" s="99" t="s">
        <v>15</v>
      </c>
      <c r="H787" s="100">
        <v>0</v>
      </c>
      <c r="I787" s="99" t="s">
        <v>683</v>
      </c>
      <c r="J787" s="99" t="s">
        <v>17</v>
      </c>
    </row>
    <row r="788" ht="22.5" customHeight="1" spans="1:10">
      <c r="A788" s="104"/>
      <c r="B788" s="99"/>
      <c r="C788" s="98"/>
      <c r="D788" s="105"/>
      <c r="E788" s="106"/>
      <c r="F788" s="101" t="s">
        <v>18</v>
      </c>
      <c r="G788" s="102" t="s">
        <v>19</v>
      </c>
      <c r="H788" s="103">
        <v>0</v>
      </c>
      <c r="I788" s="102"/>
      <c r="J788" s="102" t="s">
        <v>17</v>
      </c>
    </row>
    <row r="789" ht="22.5" customHeight="1" spans="1:10">
      <c r="A789" s="104"/>
      <c r="B789" s="99"/>
      <c r="C789" s="98"/>
      <c r="D789" s="105"/>
      <c r="E789" s="106"/>
      <c r="F789" s="98" t="s">
        <v>35</v>
      </c>
      <c r="G789" s="99" t="s">
        <v>36</v>
      </c>
      <c r="H789" s="100">
        <v>0</v>
      </c>
      <c r="I789" s="99" t="s">
        <v>684</v>
      </c>
      <c r="J789" s="99" t="s">
        <v>17</v>
      </c>
    </row>
    <row r="790" ht="22.5" customHeight="1" spans="1:10">
      <c r="A790" s="107" t="s">
        <v>685</v>
      </c>
      <c r="B790" s="108" t="s">
        <v>686</v>
      </c>
      <c r="C790" s="109" t="s">
        <v>108</v>
      </c>
      <c r="D790" s="110">
        <v>3</v>
      </c>
      <c r="E790" s="111">
        <f>SUM(H790:H792)/D790</f>
        <v>0</v>
      </c>
      <c r="F790" s="101" t="s">
        <v>14</v>
      </c>
      <c r="G790" s="102" t="s">
        <v>15</v>
      </c>
      <c r="H790" s="103">
        <v>0</v>
      </c>
      <c r="I790" s="102" t="s">
        <v>687</v>
      </c>
      <c r="J790" s="102" t="s">
        <v>17</v>
      </c>
    </row>
    <row r="791" ht="22.5" customHeight="1" spans="1:10">
      <c r="A791" s="107"/>
      <c r="B791" s="108"/>
      <c r="C791" s="109"/>
      <c r="D791" s="110"/>
      <c r="E791" s="111"/>
      <c r="F791" s="98" t="s">
        <v>18</v>
      </c>
      <c r="G791" s="99" t="s">
        <v>19</v>
      </c>
      <c r="H791" s="100">
        <v>0</v>
      </c>
      <c r="I791" s="99"/>
      <c r="J791" s="99" t="s">
        <v>17</v>
      </c>
    </row>
    <row r="792" ht="22.5" customHeight="1" spans="1:10">
      <c r="A792" s="107"/>
      <c r="B792" s="108"/>
      <c r="C792" s="109"/>
      <c r="D792" s="110"/>
      <c r="E792" s="111"/>
      <c r="F792" s="101" t="s">
        <v>35</v>
      </c>
      <c r="G792" s="102" t="s">
        <v>36</v>
      </c>
      <c r="H792" s="103">
        <v>0</v>
      </c>
      <c r="I792" s="102" t="s">
        <v>688</v>
      </c>
      <c r="J792" s="102" t="s">
        <v>17</v>
      </c>
    </row>
    <row r="793" ht="22.5" customHeight="1" spans="1:10">
      <c r="A793" s="104" t="s">
        <v>689</v>
      </c>
      <c r="B793" s="99" t="s">
        <v>690</v>
      </c>
      <c r="C793" s="98" t="s">
        <v>108</v>
      </c>
      <c r="D793" s="105">
        <v>6</v>
      </c>
      <c r="E793" s="106">
        <f>SUM(H793:H798)/D793</f>
        <v>0</v>
      </c>
      <c r="F793" s="98" t="s">
        <v>14</v>
      </c>
      <c r="G793" s="99" t="s">
        <v>15</v>
      </c>
      <c r="H793" s="100">
        <v>0</v>
      </c>
      <c r="I793" s="99" t="s">
        <v>691</v>
      </c>
      <c r="J793" s="99" t="s">
        <v>17</v>
      </c>
    </row>
    <row r="794" ht="22.5" customHeight="1" spans="1:10">
      <c r="A794" s="104"/>
      <c r="B794" s="99"/>
      <c r="C794" s="98"/>
      <c r="D794" s="105"/>
      <c r="E794" s="106"/>
      <c r="F794" s="101" t="s">
        <v>18</v>
      </c>
      <c r="G794" s="102" t="s">
        <v>19</v>
      </c>
      <c r="H794" s="103">
        <v>0</v>
      </c>
      <c r="I794" s="102"/>
      <c r="J794" s="102" t="s">
        <v>17</v>
      </c>
    </row>
    <row r="795" ht="22.5" customHeight="1" spans="1:10">
      <c r="A795" s="104"/>
      <c r="B795" s="99"/>
      <c r="C795" s="98"/>
      <c r="D795" s="105"/>
      <c r="E795" s="106"/>
      <c r="F795" s="98" t="s">
        <v>43</v>
      </c>
      <c r="G795" s="99" t="s">
        <v>44</v>
      </c>
      <c r="H795" s="100">
        <v>0</v>
      </c>
      <c r="I795" s="99"/>
      <c r="J795" s="99" t="s">
        <v>17</v>
      </c>
    </row>
    <row r="796" ht="22.5" customHeight="1" spans="1:10">
      <c r="A796" s="104"/>
      <c r="B796" s="99"/>
      <c r="C796" s="98"/>
      <c r="D796" s="105"/>
      <c r="E796" s="106"/>
      <c r="F796" s="101" t="s">
        <v>22</v>
      </c>
      <c r="G796" s="102" t="s">
        <v>23</v>
      </c>
      <c r="H796" s="103">
        <v>0</v>
      </c>
      <c r="I796" s="102"/>
      <c r="J796" s="102" t="s">
        <v>17</v>
      </c>
    </row>
    <row r="797" ht="22.5" customHeight="1" spans="1:10">
      <c r="A797" s="104"/>
      <c r="B797" s="99"/>
      <c r="C797" s="98"/>
      <c r="D797" s="105"/>
      <c r="E797" s="106"/>
      <c r="F797" s="98" t="s">
        <v>24</v>
      </c>
      <c r="G797" s="99" t="s">
        <v>692</v>
      </c>
      <c r="H797" s="100">
        <v>0</v>
      </c>
      <c r="I797" s="99"/>
      <c r="J797" s="99" t="s">
        <v>17</v>
      </c>
    </row>
    <row r="798" ht="22.5" customHeight="1" spans="1:10">
      <c r="A798" s="104"/>
      <c r="B798" s="99"/>
      <c r="C798" s="98"/>
      <c r="D798" s="105"/>
      <c r="E798" s="106"/>
      <c r="F798" s="101" t="s">
        <v>24</v>
      </c>
      <c r="G798" s="102" t="s">
        <v>693</v>
      </c>
      <c r="H798" s="103">
        <v>0</v>
      </c>
      <c r="I798" s="102"/>
      <c r="J798" s="102" t="s">
        <v>17</v>
      </c>
    </row>
    <row r="799" ht="22.5" customHeight="1" spans="1:10">
      <c r="A799" s="107" t="s">
        <v>694</v>
      </c>
      <c r="B799" s="108" t="s">
        <v>695</v>
      </c>
      <c r="C799" s="109" t="s">
        <v>696</v>
      </c>
      <c r="D799" s="110">
        <v>3</v>
      </c>
      <c r="E799" s="111">
        <f>SUM(H799:H801)/D799</f>
        <v>0</v>
      </c>
      <c r="F799" s="98" t="s">
        <v>14</v>
      </c>
      <c r="G799" s="99" t="s">
        <v>15</v>
      </c>
      <c r="H799" s="100">
        <v>0</v>
      </c>
      <c r="I799" s="99" t="s">
        <v>697</v>
      </c>
      <c r="J799" s="99" t="s">
        <v>17</v>
      </c>
    </row>
    <row r="800" ht="22.5" customHeight="1" spans="1:10">
      <c r="A800" s="107"/>
      <c r="B800" s="108"/>
      <c r="C800" s="109"/>
      <c r="D800" s="110"/>
      <c r="E800" s="111"/>
      <c r="F800" s="101" t="s">
        <v>18</v>
      </c>
      <c r="G800" s="102" t="s">
        <v>19</v>
      </c>
      <c r="H800" s="103">
        <v>0</v>
      </c>
      <c r="I800" s="102"/>
      <c r="J800" s="102" t="s">
        <v>17</v>
      </c>
    </row>
    <row r="801" ht="22.5" customHeight="1" spans="1:10">
      <c r="A801" s="107"/>
      <c r="B801" s="108"/>
      <c r="C801" s="109"/>
      <c r="D801" s="110"/>
      <c r="E801" s="111"/>
      <c r="F801" s="98" t="s">
        <v>35</v>
      </c>
      <c r="G801" s="99" t="s">
        <v>36</v>
      </c>
      <c r="H801" s="100">
        <v>0</v>
      </c>
      <c r="I801" s="99" t="s">
        <v>37</v>
      </c>
      <c r="J801" s="99" t="s">
        <v>17</v>
      </c>
    </row>
    <row r="802" ht="22.5" customHeight="1" spans="1:10">
      <c r="A802" s="104" t="s">
        <v>698</v>
      </c>
      <c r="B802" s="99" t="s">
        <v>699</v>
      </c>
      <c r="C802" s="98" t="s">
        <v>696</v>
      </c>
      <c r="D802" s="105">
        <v>3</v>
      </c>
      <c r="E802" s="106">
        <f>SUM(H802:H804)/D802</f>
        <v>0</v>
      </c>
      <c r="F802" s="101" t="s">
        <v>14</v>
      </c>
      <c r="G802" s="102" t="s">
        <v>15</v>
      </c>
      <c r="H802" s="103">
        <v>0</v>
      </c>
      <c r="I802" s="102" t="s">
        <v>697</v>
      </c>
      <c r="J802" s="102" t="s">
        <v>17</v>
      </c>
    </row>
    <row r="803" ht="22.5" customHeight="1" spans="1:10">
      <c r="A803" s="104"/>
      <c r="B803" s="99"/>
      <c r="C803" s="98"/>
      <c r="D803" s="105"/>
      <c r="E803" s="106"/>
      <c r="F803" s="98" t="s">
        <v>18</v>
      </c>
      <c r="G803" s="99" t="s">
        <v>19</v>
      </c>
      <c r="H803" s="100">
        <v>0</v>
      </c>
      <c r="I803" s="99"/>
      <c r="J803" s="99" t="s">
        <v>17</v>
      </c>
    </row>
    <row r="804" ht="22.5" customHeight="1" spans="1:10">
      <c r="A804" s="104"/>
      <c r="B804" s="99"/>
      <c r="C804" s="98"/>
      <c r="D804" s="105"/>
      <c r="E804" s="106"/>
      <c r="F804" s="101" t="s">
        <v>35</v>
      </c>
      <c r="G804" s="102" t="s">
        <v>36</v>
      </c>
      <c r="H804" s="103">
        <v>0</v>
      </c>
      <c r="I804" s="102" t="s">
        <v>53</v>
      </c>
      <c r="J804" s="102" t="s">
        <v>17</v>
      </c>
    </row>
    <row r="805" ht="22.5" customHeight="1" spans="1:10">
      <c r="A805" s="107" t="s">
        <v>700</v>
      </c>
      <c r="B805" s="108" t="s">
        <v>701</v>
      </c>
      <c r="C805" s="109" t="s">
        <v>696</v>
      </c>
      <c r="D805" s="110">
        <v>6</v>
      </c>
      <c r="E805" s="111">
        <f>SUM(H805:H810)/D805</f>
        <v>0</v>
      </c>
      <c r="F805" s="98" t="s">
        <v>14</v>
      </c>
      <c r="G805" s="99" t="s">
        <v>15</v>
      </c>
      <c r="H805" s="100">
        <v>0</v>
      </c>
      <c r="I805" s="99" t="s">
        <v>697</v>
      </c>
      <c r="J805" s="99" t="s">
        <v>17</v>
      </c>
    </row>
    <row r="806" ht="22.5" customHeight="1" spans="1:10">
      <c r="A806" s="107"/>
      <c r="B806" s="108"/>
      <c r="C806" s="109"/>
      <c r="D806" s="110"/>
      <c r="E806" s="111"/>
      <c r="F806" s="101" t="s">
        <v>18</v>
      </c>
      <c r="G806" s="102" t="s">
        <v>19</v>
      </c>
      <c r="H806" s="103">
        <v>0</v>
      </c>
      <c r="I806" s="102"/>
      <c r="J806" s="102" t="s">
        <v>17</v>
      </c>
    </row>
    <row r="807" ht="22.5" customHeight="1" spans="1:10">
      <c r="A807" s="107"/>
      <c r="B807" s="108"/>
      <c r="C807" s="109"/>
      <c r="D807" s="110"/>
      <c r="E807" s="111"/>
      <c r="F807" s="98" t="s">
        <v>43</v>
      </c>
      <c r="G807" s="99" t="s">
        <v>44</v>
      </c>
      <c r="H807" s="100">
        <v>0</v>
      </c>
      <c r="I807" s="99"/>
      <c r="J807" s="99" t="s">
        <v>17</v>
      </c>
    </row>
    <row r="808" ht="22.5" customHeight="1" spans="1:10">
      <c r="A808" s="107"/>
      <c r="B808" s="108"/>
      <c r="C808" s="109"/>
      <c r="D808" s="110"/>
      <c r="E808" s="111"/>
      <c r="F808" s="101" t="s">
        <v>22</v>
      </c>
      <c r="G808" s="102" t="s">
        <v>23</v>
      </c>
      <c r="H808" s="103">
        <v>0</v>
      </c>
      <c r="I808" s="102"/>
      <c r="J808" s="102" t="s">
        <v>17</v>
      </c>
    </row>
    <row r="809" ht="22.5" customHeight="1" spans="1:10">
      <c r="A809" s="107"/>
      <c r="B809" s="108"/>
      <c r="C809" s="109"/>
      <c r="D809" s="110"/>
      <c r="E809" s="111"/>
      <c r="F809" s="98" t="s">
        <v>24</v>
      </c>
      <c r="G809" s="99" t="s">
        <v>702</v>
      </c>
      <c r="H809" s="100">
        <v>0</v>
      </c>
      <c r="I809" s="99"/>
      <c r="J809" s="99" t="s">
        <v>17</v>
      </c>
    </row>
    <row r="810" ht="22.5" customHeight="1" spans="1:10">
      <c r="A810" s="107"/>
      <c r="B810" s="108"/>
      <c r="C810" s="109"/>
      <c r="D810" s="110"/>
      <c r="E810" s="111"/>
      <c r="F810" s="101" t="s">
        <v>24</v>
      </c>
      <c r="G810" s="102" t="s">
        <v>703</v>
      </c>
      <c r="H810" s="103">
        <v>0</v>
      </c>
      <c r="I810" s="102"/>
      <c r="J810" s="102" t="s">
        <v>17</v>
      </c>
    </row>
    <row r="811" ht="22.5" customHeight="1" spans="1:10">
      <c r="A811" s="104" t="s">
        <v>704</v>
      </c>
      <c r="B811" s="99" t="s">
        <v>705</v>
      </c>
      <c r="C811" s="98" t="s">
        <v>706</v>
      </c>
      <c r="D811" s="105">
        <v>3</v>
      </c>
      <c r="E811" s="106">
        <f>SUM(H811:H813)/D811</f>
        <v>0</v>
      </c>
      <c r="F811" s="98" t="s">
        <v>14</v>
      </c>
      <c r="G811" s="99" t="s">
        <v>15</v>
      </c>
      <c r="H811" s="100">
        <v>0</v>
      </c>
      <c r="I811" s="99" t="s">
        <v>697</v>
      </c>
      <c r="J811" s="99" t="s">
        <v>17</v>
      </c>
    </row>
    <row r="812" ht="22.5" customHeight="1" spans="1:10">
      <c r="A812" s="104"/>
      <c r="B812" s="99"/>
      <c r="C812" s="98"/>
      <c r="D812" s="105"/>
      <c r="E812" s="106"/>
      <c r="F812" s="101" t="s">
        <v>18</v>
      </c>
      <c r="G812" s="102" t="s">
        <v>19</v>
      </c>
      <c r="H812" s="103">
        <v>0</v>
      </c>
      <c r="I812" s="102"/>
      <c r="J812" s="102" t="s">
        <v>17</v>
      </c>
    </row>
    <row r="813" ht="22.5" customHeight="1" spans="1:10">
      <c r="A813" s="104"/>
      <c r="B813" s="99"/>
      <c r="C813" s="98"/>
      <c r="D813" s="105"/>
      <c r="E813" s="106"/>
      <c r="F813" s="98" t="s">
        <v>35</v>
      </c>
      <c r="G813" s="99" t="s">
        <v>36</v>
      </c>
      <c r="H813" s="100">
        <v>0</v>
      </c>
      <c r="I813" s="99" t="s">
        <v>37</v>
      </c>
      <c r="J813" s="99" t="s">
        <v>17</v>
      </c>
    </row>
    <row r="814" ht="22.5" customHeight="1" spans="1:10">
      <c r="A814" s="107" t="s">
        <v>707</v>
      </c>
      <c r="B814" s="108" t="s">
        <v>708</v>
      </c>
      <c r="C814" s="109" t="s">
        <v>706</v>
      </c>
      <c r="D814" s="110">
        <v>3</v>
      </c>
      <c r="E814" s="111">
        <f>SUM(H814:H816)/D814</f>
        <v>0</v>
      </c>
      <c r="F814" s="101" t="s">
        <v>14</v>
      </c>
      <c r="G814" s="102" t="s">
        <v>15</v>
      </c>
      <c r="H814" s="103">
        <v>0</v>
      </c>
      <c r="I814" s="102" t="s">
        <v>697</v>
      </c>
      <c r="J814" s="102" t="s">
        <v>17</v>
      </c>
    </row>
    <row r="815" ht="22.5" customHeight="1" spans="1:10">
      <c r="A815" s="107"/>
      <c r="B815" s="108"/>
      <c r="C815" s="109"/>
      <c r="D815" s="110"/>
      <c r="E815" s="111"/>
      <c r="F815" s="98" t="s">
        <v>18</v>
      </c>
      <c r="G815" s="99" t="s">
        <v>19</v>
      </c>
      <c r="H815" s="100">
        <v>0</v>
      </c>
      <c r="I815" s="99"/>
      <c r="J815" s="99" t="s">
        <v>17</v>
      </c>
    </row>
    <row r="816" ht="22.5" customHeight="1" spans="1:10">
      <c r="A816" s="107"/>
      <c r="B816" s="108"/>
      <c r="C816" s="109"/>
      <c r="D816" s="110"/>
      <c r="E816" s="111"/>
      <c r="F816" s="101" t="s">
        <v>35</v>
      </c>
      <c r="G816" s="102" t="s">
        <v>36</v>
      </c>
      <c r="H816" s="103">
        <v>0</v>
      </c>
      <c r="I816" s="102" t="s">
        <v>53</v>
      </c>
      <c r="J816" s="102" t="s">
        <v>17</v>
      </c>
    </row>
    <row r="817" ht="22.5" customHeight="1" spans="1:10">
      <c r="A817" s="104" t="s">
        <v>709</v>
      </c>
      <c r="B817" s="99" t="s">
        <v>710</v>
      </c>
      <c r="C817" s="98" t="s">
        <v>706</v>
      </c>
      <c r="D817" s="105">
        <v>6</v>
      </c>
      <c r="E817" s="106">
        <f>SUM(H817:H822)/D817</f>
        <v>0</v>
      </c>
      <c r="F817" s="98" t="s">
        <v>14</v>
      </c>
      <c r="G817" s="99" t="s">
        <v>15</v>
      </c>
      <c r="H817" s="100">
        <v>0</v>
      </c>
      <c r="I817" s="99" t="s">
        <v>697</v>
      </c>
      <c r="J817" s="99" t="s">
        <v>17</v>
      </c>
    </row>
    <row r="818" ht="22.5" customHeight="1" spans="1:10">
      <c r="A818" s="104"/>
      <c r="B818" s="99"/>
      <c r="C818" s="98"/>
      <c r="D818" s="105"/>
      <c r="E818" s="106"/>
      <c r="F818" s="101" t="s">
        <v>18</v>
      </c>
      <c r="G818" s="102" t="s">
        <v>19</v>
      </c>
      <c r="H818" s="103">
        <v>0</v>
      </c>
      <c r="I818" s="102"/>
      <c r="J818" s="102" t="s">
        <v>17</v>
      </c>
    </row>
    <row r="819" ht="22.5" customHeight="1" spans="1:10">
      <c r="A819" s="104"/>
      <c r="B819" s="99"/>
      <c r="C819" s="98"/>
      <c r="D819" s="105"/>
      <c r="E819" s="106"/>
      <c r="F819" s="98" t="s">
        <v>43</v>
      </c>
      <c r="G819" s="99" t="s">
        <v>44</v>
      </c>
      <c r="H819" s="100">
        <v>0</v>
      </c>
      <c r="I819" s="99"/>
      <c r="J819" s="99" t="s">
        <v>17</v>
      </c>
    </row>
    <row r="820" ht="22.5" customHeight="1" spans="1:10">
      <c r="A820" s="104"/>
      <c r="B820" s="99"/>
      <c r="C820" s="98"/>
      <c r="D820" s="105"/>
      <c r="E820" s="106"/>
      <c r="F820" s="101" t="s">
        <v>22</v>
      </c>
      <c r="G820" s="102" t="s">
        <v>23</v>
      </c>
      <c r="H820" s="103">
        <v>0</v>
      </c>
      <c r="I820" s="102"/>
      <c r="J820" s="102" t="s">
        <v>17</v>
      </c>
    </row>
    <row r="821" ht="22.5" customHeight="1" spans="1:10">
      <c r="A821" s="104"/>
      <c r="B821" s="99"/>
      <c r="C821" s="98"/>
      <c r="D821" s="105"/>
      <c r="E821" s="106"/>
      <c r="F821" s="98" t="s">
        <v>24</v>
      </c>
      <c r="G821" s="99" t="s">
        <v>711</v>
      </c>
      <c r="H821" s="100">
        <v>0</v>
      </c>
      <c r="I821" s="99"/>
      <c r="J821" s="99" t="s">
        <v>17</v>
      </c>
    </row>
    <row r="822" ht="22.5" customHeight="1" spans="1:10">
      <c r="A822" s="104"/>
      <c r="B822" s="99"/>
      <c r="C822" s="98"/>
      <c r="D822" s="105"/>
      <c r="E822" s="106"/>
      <c r="F822" s="101" t="s">
        <v>24</v>
      </c>
      <c r="G822" s="102" t="s">
        <v>712</v>
      </c>
      <c r="H822" s="103">
        <v>0</v>
      </c>
      <c r="I822" s="102"/>
      <c r="J822" s="102" t="s">
        <v>17</v>
      </c>
    </row>
    <row r="823" ht="22.5" customHeight="1" spans="1:10">
      <c r="A823" s="107" t="s">
        <v>713</v>
      </c>
      <c r="B823" s="108" t="s">
        <v>714</v>
      </c>
      <c r="C823" s="109" t="s">
        <v>715</v>
      </c>
      <c r="D823" s="110">
        <v>3</v>
      </c>
      <c r="E823" s="111">
        <f>SUM(H823:H825)/D823</f>
        <v>0</v>
      </c>
      <c r="F823" s="98" t="s">
        <v>14</v>
      </c>
      <c r="G823" s="99" t="s">
        <v>15</v>
      </c>
      <c r="H823" s="100">
        <v>0</v>
      </c>
      <c r="I823" s="99" t="s">
        <v>697</v>
      </c>
      <c r="J823" s="99" t="s">
        <v>17</v>
      </c>
    </row>
    <row r="824" ht="22.5" customHeight="1" spans="1:10">
      <c r="A824" s="107"/>
      <c r="B824" s="108"/>
      <c r="C824" s="109"/>
      <c r="D824" s="110"/>
      <c r="E824" s="111"/>
      <c r="F824" s="101" t="s">
        <v>18</v>
      </c>
      <c r="G824" s="102" t="s">
        <v>19</v>
      </c>
      <c r="H824" s="103">
        <v>0</v>
      </c>
      <c r="I824" s="102"/>
      <c r="J824" s="102" t="s">
        <v>17</v>
      </c>
    </row>
    <row r="825" ht="22.5" customHeight="1" spans="1:10">
      <c r="A825" s="107"/>
      <c r="B825" s="108"/>
      <c r="C825" s="109"/>
      <c r="D825" s="110"/>
      <c r="E825" s="111"/>
      <c r="F825" s="98" t="s">
        <v>35</v>
      </c>
      <c r="G825" s="99" t="s">
        <v>36</v>
      </c>
      <c r="H825" s="100">
        <v>0</v>
      </c>
      <c r="I825" s="99" t="s">
        <v>37</v>
      </c>
      <c r="J825" s="99" t="s">
        <v>17</v>
      </c>
    </row>
    <row r="826" ht="22.5" customHeight="1" spans="1:10">
      <c r="A826" s="104" t="s">
        <v>716</v>
      </c>
      <c r="B826" s="99" t="s">
        <v>717</v>
      </c>
      <c r="C826" s="98" t="s">
        <v>715</v>
      </c>
      <c r="D826" s="105">
        <v>3</v>
      </c>
      <c r="E826" s="106">
        <f>SUM(H826:H828)/D826</f>
        <v>0</v>
      </c>
      <c r="F826" s="101" t="s">
        <v>14</v>
      </c>
      <c r="G826" s="102" t="s">
        <v>15</v>
      </c>
      <c r="H826" s="103">
        <v>0</v>
      </c>
      <c r="I826" s="102" t="s">
        <v>697</v>
      </c>
      <c r="J826" s="102" t="s">
        <v>17</v>
      </c>
    </row>
    <row r="827" ht="22.5" customHeight="1" spans="1:10">
      <c r="A827" s="104"/>
      <c r="B827" s="99"/>
      <c r="C827" s="98"/>
      <c r="D827" s="105"/>
      <c r="E827" s="106"/>
      <c r="F827" s="98" t="s">
        <v>18</v>
      </c>
      <c r="G827" s="99" t="s">
        <v>19</v>
      </c>
      <c r="H827" s="100">
        <v>0</v>
      </c>
      <c r="I827" s="99"/>
      <c r="J827" s="99" t="s">
        <v>17</v>
      </c>
    </row>
    <row r="828" ht="22.5" customHeight="1" spans="1:10">
      <c r="A828" s="104"/>
      <c r="B828" s="99"/>
      <c r="C828" s="98"/>
      <c r="D828" s="105"/>
      <c r="E828" s="106"/>
      <c r="F828" s="101" t="s">
        <v>35</v>
      </c>
      <c r="G828" s="102" t="s">
        <v>36</v>
      </c>
      <c r="H828" s="103">
        <v>0</v>
      </c>
      <c r="I828" s="102" t="s">
        <v>53</v>
      </c>
      <c r="J828" s="102" t="s">
        <v>17</v>
      </c>
    </row>
    <row r="829" ht="22.5" customHeight="1" spans="1:10">
      <c r="A829" s="107" t="s">
        <v>718</v>
      </c>
      <c r="B829" s="108" t="s">
        <v>719</v>
      </c>
      <c r="C829" s="109" t="s">
        <v>715</v>
      </c>
      <c r="D829" s="110">
        <v>6</v>
      </c>
      <c r="E829" s="111">
        <f>SUM(H829:H834)/D829</f>
        <v>0</v>
      </c>
      <c r="F829" s="98" t="s">
        <v>14</v>
      </c>
      <c r="G829" s="99" t="s">
        <v>15</v>
      </c>
      <c r="H829" s="100">
        <v>0</v>
      </c>
      <c r="I829" s="99" t="s">
        <v>697</v>
      </c>
      <c r="J829" s="99" t="s">
        <v>17</v>
      </c>
    </row>
    <row r="830" ht="22.5" customHeight="1" spans="1:10">
      <c r="A830" s="107"/>
      <c r="B830" s="108"/>
      <c r="C830" s="109"/>
      <c r="D830" s="110"/>
      <c r="E830" s="111"/>
      <c r="F830" s="101" t="s">
        <v>18</v>
      </c>
      <c r="G830" s="102" t="s">
        <v>19</v>
      </c>
      <c r="H830" s="103">
        <v>0</v>
      </c>
      <c r="I830" s="102"/>
      <c r="J830" s="102" t="s">
        <v>17</v>
      </c>
    </row>
    <row r="831" ht="22.5" customHeight="1" spans="1:10">
      <c r="A831" s="107"/>
      <c r="B831" s="108"/>
      <c r="C831" s="109"/>
      <c r="D831" s="110"/>
      <c r="E831" s="111"/>
      <c r="F831" s="98" t="s">
        <v>43</v>
      </c>
      <c r="G831" s="99" t="s">
        <v>44</v>
      </c>
      <c r="H831" s="100">
        <v>0</v>
      </c>
      <c r="I831" s="99"/>
      <c r="J831" s="99" t="s">
        <v>17</v>
      </c>
    </row>
    <row r="832" ht="22.5" customHeight="1" spans="1:10">
      <c r="A832" s="107"/>
      <c r="B832" s="108"/>
      <c r="C832" s="109"/>
      <c r="D832" s="110"/>
      <c r="E832" s="111"/>
      <c r="F832" s="101" t="s">
        <v>22</v>
      </c>
      <c r="G832" s="102" t="s">
        <v>23</v>
      </c>
      <c r="H832" s="103">
        <v>0</v>
      </c>
      <c r="I832" s="102"/>
      <c r="J832" s="102" t="s">
        <v>17</v>
      </c>
    </row>
    <row r="833" ht="22.5" customHeight="1" spans="1:10">
      <c r="A833" s="107"/>
      <c r="B833" s="108"/>
      <c r="C833" s="109"/>
      <c r="D833" s="110"/>
      <c r="E833" s="111"/>
      <c r="F833" s="98" t="s">
        <v>24</v>
      </c>
      <c r="G833" s="99" t="s">
        <v>720</v>
      </c>
      <c r="H833" s="100">
        <v>0</v>
      </c>
      <c r="I833" s="99"/>
      <c r="J833" s="99" t="s">
        <v>17</v>
      </c>
    </row>
    <row r="834" ht="22.5" customHeight="1" spans="1:10">
      <c r="A834" s="107"/>
      <c r="B834" s="108"/>
      <c r="C834" s="109"/>
      <c r="D834" s="110"/>
      <c r="E834" s="111"/>
      <c r="F834" s="101" t="s">
        <v>24</v>
      </c>
      <c r="G834" s="102" t="s">
        <v>721</v>
      </c>
      <c r="H834" s="103">
        <v>0</v>
      </c>
      <c r="I834" s="102"/>
      <c r="J834" s="102" t="s">
        <v>17</v>
      </c>
    </row>
    <row r="835" ht="22.5" customHeight="1" spans="1:10">
      <c r="A835" s="104" t="s">
        <v>722</v>
      </c>
      <c r="B835" s="99" t="s">
        <v>723</v>
      </c>
      <c r="C835" s="98" t="s">
        <v>71</v>
      </c>
      <c r="D835" s="105">
        <v>9</v>
      </c>
      <c r="E835" s="106">
        <f>SUM(H835:H843)/D835</f>
        <v>0</v>
      </c>
      <c r="F835" s="98" t="s">
        <v>14</v>
      </c>
      <c r="G835" s="99" t="s">
        <v>15</v>
      </c>
      <c r="H835" s="100">
        <v>0</v>
      </c>
      <c r="I835" s="99" t="s">
        <v>72</v>
      </c>
      <c r="J835" s="99" t="s">
        <v>17</v>
      </c>
    </row>
    <row r="836" ht="22.5" customHeight="1" spans="1:10">
      <c r="A836" s="104"/>
      <c r="B836" s="99"/>
      <c r="C836" s="98"/>
      <c r="D836" s="105"/>
      <c r="E836" s="106"/>
      <c r="F836" s="101" t="s">
        <v>18</v>
      </c>
      <c r="G836" s="102" t="s">
        <v>19</v>
      </c>
      <c r="H836" s="103">
        <v>0</v>
      </c>
      <c r="I836" s="102"/>
      <c r="J836" s="102" t="s">
        <v>17</v>
      </c>
    </row>
    <row r="837" ht="22.5" customHeight="1" spans="1:10">
      <c r="A837" s="104"/>
      <c r="B837" s="99"/>
      <c r="C837" s="98"/>
      <c r="D837" s="105"/>
      <c r="E837" s="106"/>
      <c r="F837" s="98" t="s">
        <v>73</v>
      </c>
      <c r="G837" s="99" t="s">
        <v>74</v>
      </c>
      <c r="H837" s="100">
        <v>0</v>
      </c>
      <c r="I837" s="99"/>
      <c r="J837" s="99" t="s">
        <v>17</v>
      </c>
    </row>
    <row r="838" ht="22.5" customHeight="1" spans="1:10">
      <c r="A838" s="104"/>
      <c r="B838" s="99"/>
      <c r="C838" s="98"/>
      <c r="D838" s="105"/>
      <c r="E838" s="106"/>
      <c r="F838" s="101" t="s">
        <v>43</v>
      </c>
      <c r="G838" s="102" t="s">
        <v>44</v>
      </c>
      <c r="H838" s="103">
        <v>0</v>
      </c>
      <c r="I838" s="102"/>
      <c r="J838" s="102" t="s">
        <v>17</v>
      </c>
    </row>
    <row r="839" ht="22.5" customHeight="1" spans="1:10">
      <c r="A839" s="104"/>
      <c r="B839" s="99"/>
      <c r="C839" s="98"/>
      <c r="D839" s="105"/>
      <c r="E839" s="106"/>
      <c r="F839" s="98" t="s">
        <v>22</v>
      </c>
      <c r="G839" s="99" t="s">
        <v>23</v>
      </c>
      <c r="H839" s="100">
        <v>0</v>
      </c>
      <c r="I839" s="99"/>
      <c r="J839" s="99" t="s">
        <v>17</v>
      </c>
    </row>
    <row r="840" ht="22.5" customHeight="1" spans="1:10">
      <c r="A840" s="104"/>
      <c r="B840" s="99"/>
      <c r="C840" s="98"/>
      <c r="D840" s="105"/>
      <c r="E840" s="106"/>
      <c r="F840" s="101" t="s">
        <v>24</v>
      </c>
      <c r="G840" s="102" t="s">
        <v>724</v>
      </c>
      <c r="H840" s="103">
        <v>0</v>
      </c>
      <c r="I840" s="102"/>
      <c r="J840" s="102" t="s">
        <v>17</v>
      </c>
    </row>
    <row r="841" ht="22.5" customHeight="1" spans="1:10">
      <c r="A841" s="104"/>
      <c r="B841" s="99"/>
      <c r="C841" s="98"/>
      <c r="D841" s="105"/>
      <c r="E841" s="106"/>
      <c r="F841" s="98" t="s">
        <v>24</v>
      </c>
      <c r="G841" s="99" t="s">
        <v>725</v>
      </c>
      <c r="H841" s="100">
        <v>0</v>
      </c>
      <c r="I841" s="99"/>
      <c r="J841" s="99" t="s">
        <v>17</v>
      </c>
    </row>
    <row r="842" ht="22.5" customHeight="1" spans="1:10">
      <c r="A842" s="104"/>
      <c r="B842" s="99"/>
      <c r="C842" s="98"/>
      <c r="D842" s="105"/>
      <c r="E842" s="106"/>
      <c r="F842" s="101" t="s">
        <v>24</v>
      </c>
      <c r="G842" s="102" t="s">
        <v>726</v>
      </c>
      <c r="H842" s="103">
        <v>0</v>
      </c>
      <c r="I842" s="102"/>
      <c r="J842" s="102" t="s">
        <v>17</v>
      </c>
    </row>
    <row r="843" ht="22.5" customHeight="1" spans="1:10">
      <c r="A843" s="104"/>
      <c r="B843" s="99"/>
      <c r="C843" s="98"/>
      <c r="D843" s="105"/>
      <c r="E843" s="106"/>
      <c r="F843" s="98" t="s">
        <v>170</v>
      </c>
      <c r="G843" s="99" t="s">
        <v>171</v>
      </c>
      <c r="H843" s="100">
        <v>0</v>
      </c>
      <c r="I843" s="99" t="s">
        <v>172</v>
      </c>
      <c r="J843" s="99" t="s">
        <v>173</v>
      </c>
    </row>
    <row r="844" ht="22.5" customHeight="1" spans="1:10">
      <c r="A844" s="107" t="s">
        <v>727</v>
      </c>
      <c r="B844" s="108" t="s">
        <v>728</v>
      </c>
      <c r="C844" s="109" t="s">
        <v>729</v>
      </c>
      <c r="D844" s="110">
        <v>3</v>
      </c>
      <c r="E844" s="111">
        <f>SUM(H844:H846)/D844</f>
        <v>0</v>
      </c>
      <c r="F844" s="101" t="s">
        <v>14</v>
      </c>
      <c r="G844" s="102" t="s">
        <v>15</v>
      </c>
      <c r="H844" s="103">
        <v>0</v>
      </c>
      <c r="I844" s="102" t="s">
        <v>72</v>
      </c>
      <c r="J844" s="102" t="s">
        <v>17</v>
      </c>
    </row>
    <row r="845" ht="22.5" customHeight="1" spans="1:10">
      <c r="A845" s="107"/>
      <c r="B845" s="108"/>
      <c r="C845" s="109"/>
      <c r="D845" s="110"/>
      <c r="E845" s="111"/>
      <c r="F845" s="98" t="s">
        <v>18</v>
      </c>
      <c r="G845" s="99" t="s">
        <v>19</v>
      </c>
      <c r="H845" s="100">
        <v>0</v>
      </c>
      <c r="I845" s="99"/>
      <c r="J845" s="99" t="s">
        <v>17</v>
      </c>
    </row>
    <row r="846" ht="22.5" customHeight="1" spans="1:10">
      <c r="A846" s="107"/>
      <c r="B846" s="108"/>
      <c r="C846" s="109"/>
      <c r="D846" s="110"/>
      <c r="E846" s="111"/>
      <c r="F846" s="101" t="s">
        <v>35</v>
      </c>
      <c r="G846" s="102" t="s">
        <v>36</v>
      </c>
      <c r="H846" s="103">
        <v>0</v>
      </c>
      <c r="I846" s="102" t="s">
        <v>730</v>
      </c>
      <c r="J846" s="102" t="s">
        <v>17</v>
      </c>
    </row>
    <row r="847" ht="22.5" customHeight="1" spans="1:10">
      <c r="A847" s="104" t="s">
        <v>731</v>
      </c>
      <c r="B847" s="99" t="s">
        <v>732</v>
      </c>
      <c r="C847" s="98" t="s">
        <v>729</v>
      </c>
      <c r="D847" s="105">
        <v>8</v>
      </c>
      <c r="E847" s="106">
        <f>SUM(H847:H854)/D847</f>
        <v>0</v>
      </c>
      <c r="F847" s="98" t="s">
        <v>14</v>
      </c>
      <c r="G847" s="99" t="s">
        <v>15</v>
      </c>
      <c r="H847" s="100">
        <v>0</v>
      </c>
      <c r="I847" s="99" t="s">
        <v>72</v>
      </c>
      <c r="J847" s="99" t="s">
        <v>17</v>
      </c>
    </row>
    <row r="848" ht="22.5" customHeight="1" spans="1:10">
      <c r="A848" s="104"/>
      <c r="B848" s="99"/>
      <c r="C848" s="98"/>
      <c r="D848" s="105"/>
      <c r="E848" s="106"/>
      <c r="F848" s="101" t="s">
        <v>18</v>
      </c>
      <c r="G848" s="102" t="s">
        <v>19</v>
      </c>
      <c r="H848" s="103">
        <v>0</v>
      </c>
      <c r="I848" s="102"/>
      <c r="J848" s="102" t="s">
        <v>17</v>
      </c>
    </row>
    <row r="849" ht="22.5" customHeight="1" spans="1:10">
      <c r="A849" s="104"/>
      <c r="B849" s="99"/>
      <c r="C849" s="98"/>
      <c r="D849" s="105"/>
      <c r="E849" s="106"/>
      <c r="F849" s="98" t="s">
        <v>73</v>
      </c>
      <c r="G849" s="99" t="s">
        <v>74</v>
      </c>
      <c r="H849" s="100">
        <v>0</v>
      </c>
      <c r="I849" s="99"/>
      <c r="J849" s="99" t="s">
        <v>17</v>
      </c>
    </row>
    <row r="850" ht="22.5" customHeight="1" spans="1:10">
      <c r="A850" s="104"/>
      <c r="B850" s="99"/>
      <c r="C850" s="98"/>
      <c r="D850" s="105"/>
      <c r="E850" s="106"/>
      <c r="F850" s="101" t="s">
        <v>43</v>
      </c>
      <c r="G850" s="102" t="s">
        <v>44</v>
      </c>
      <c r="H850" s="103">
        <v>0</v>
      </c>
      <c r="I850" s="102"/>
      <c r="J850" s="102" t="s">
        <v>17</v>
      </c>
    </row>
    <row r="851" ht="22.5" customHeight="1" spans="1:10">
      <c r="A851" s="104"/>
      <c r="B851" s="99"/>
      <c r="C851" s="98"/>
      <c r="D851" s="105"/>
      <c r="E851" s="106"/>
      <c r="F851" s="98" t="s">
        <v>22</v>
      </c>
      <c r="G851" s="99" t="s">
        <v>23</v>
      </c>
      <c r="H851" s="100">
        <v>0</v>
      </c>
      <c r="I851" s="99"/>
      <c r="J851" s="99" t="s">
        <v>17</v>
      </c>
    </row>
    <row r="852" ht="22.5" customHeight="1" spans="1:10">
      <c r="A852" s="104"/>
      <c r="B852" s="99"/>
      <c r="C852" s="98"/>
      <c r="D852" s="105"/>
      <c r="E852" s="106"/>
      <c r="F852" s="101" t="s">
        <v>24</v>
      </c>
      <c r="G852" s="102" t="s">
        <v>733</v>
      </c>
      <c r="H852" s="103">
        <v>0</v>
      </c>
      <c r="I852" s="102"/>
      <c r="J852" s="102" t="s">
        <v>17</v>
      </c>
    </row>
    <row r="853" ht="22.5" customHeight="1" spans="1:10">
      <c r="A853" s="104"/>
      <c r="B853" s="99"/>
      <c r="C853" s="98"/>
      <c r="D853" s="105"/>
      <c r="E853" s="106"/>
      <c r="F853" s="98" t="s">
        <v>24</v>
      </c>
      <c r="G853" s="99" t="s">
        <v>734</v>
      </c>
      <c r="H853" s="100">
        <v>0</v>
      </c>
      <c r="I853" s="99"/>
      <c r="J853" s="99" t="s">
        <v>17</v>
      </c>
    </row>
    <row r="854" ht="22.5" customHeight="1" spans="1:10">
      <c r="A854" s="104"/>
      <c r="B854" s="99"/>
      <c r="C854" s="98"/>
      <c r="D854" s="105"/>
      <c r="E854" s="106"/>
      <c r="F854" s="101" t="s">
        <v>24</v>
      </c>
      <c r="G854" s="102" t="s">
        <v>735</v>
      </c>
      <c r="H854" s="103">
        <v>0</v>
      </c>
      <c r="I854" s="102"/>
      <c r="J854" s="102" t="s">
        <v>17</v>
      </c>
    </row>
    <row r="855" ht="22.5" customHeight="1" spans="1:10">
      <c r="A855" s="107" t="s">
        <v>736</v>
      </c>
      <c r="B855" s="108" t="s">
        <v>737</v>
      </c>
      <c r="C855" s="109" t="s">
        <v>108</v>
      </c>
      <c r="D855" s="110">
        <v>4</v>
      </c>
      <c r="E855" s="111">
        <f>SUM(H855:H858)/D855</f>
        <v>0</v>
      </c>
      <c r="F855" s="98" t="s">
        <v>14</v>
      </c>
      <c r="G855" s="99" t="s">
        <v>15</v>
      </c>
      <c r="H855" s="100">
        <v>0</v>
      </c>
      <c r="I855" s="99" t="s">
        <v>738</v>
      </c>
      <c r="J855" s="99" t="s">
        <v>17</v>
      </c>
    </row>
    <row r="856" ht="22.5" customHeight="1" spans="1:10">
      <c r="A856" s="107"/>
      <c r="B856" s="108"/>
      <c r="C856" s="109"/>
      <c r="D856" s="110"/>
      <c r="E856" s="111"/>
      <c r="F856" s="101" t="s">
        <v>18</v>
      </c>
      <c r="G856" s="102" t="s">
        <v>19</v>
      </c>
      <c r="H856" s="103">
        <v>0</v>
      </c>
      <c r="I856" s="102"/>
      <c r="J856" s="102" t="s">
        <v>17</v>
      </c>
    </row>
    <row r="857" ht="22.5" customHeight="1" spans="1:10">
      <c r="A857" s="107"/>
      <c r="B857" s="108"/>
      <c r="C857" s="109"/>
      <c r="D857" s="110"/>
      <c r="E857" s="111"/>
      <c r="F857" s="98" t="s">
        <v>35</v>
      </c>
      <c r="G857" s="99" t="s">
        <v>36</v>
      </c>
      <c r="H857" s="100">
        <v>0</v>
      </c>
      <c r="I857" s="99" t="s">
        <v>40</v>
      </c>
      <c r="J857" s="99" t="s">
        <v>17</v>
      </c>
    </row>
    <row r="858" ht="22.5" customHeight="1" spans="1:10">
      <c r="A858" s="107"/>
      <c r="B858" s="108"/>
      <c r="C858" s="109"/>
      <c r="D858" s="110"/>
      <c r="E858" s="111"/>
      <c r="F858" s="101" t="s">
        <v>75</v>
      </c>
      <c r="G858" s="102" t="s">
        <v>739</v>
      </c>
      <c r="H858" s="103">
        <v>0</v>
      </c>
      <c r="I858" s="102" t="s">
        <v>740</v>
      </c>
      <c r="J858" s="102" t="s">
        <v>17</v>
      </c>
    </row>
    <row r="859" ht="22.5" customHeight="1" spans="1:10">
      <c r="A859" s="104" t="s">
        <v>741</v>
      </c>
      <c r="B859" s="99" t="s">
        <v>742</v>
      </c>
      <c r="C859" s="98" t="s">
        <v>108</v>
      </c>
      <c r="D859" s="105">
        <v>4</v>
      </c>
      <c r="E859" s="106">
        <f>SUM(H859:H862)/D859</f>
        <v>0</v>
      </c>
      <c r="F859" s="98" t="s">
        <v>14</v>
      </c>
      <c r="G859" s="99" t="s">
        <v>15</v>
      </c>
      <c r="H859" s="100">
        <v>0</v>
      </c>
      <c r="I859" s="99" t="s">
        <v>72</v>
      </c>
      <c r="J859" s="99" t="s">
        <v>17</v>
      </c>
    </row>
    <row r="860" ht="22.5" customHeight="1" spans="1:10">
      <c r="A860" s="104"/>
      <c r="B860" s="99"/>
      <c r="C860" s="98"/>
      <c r="D860" s="105"/>
      <c r="E860" s="106"/>
      <c r="F860" s="101" t="s">
        <v>18</v>
      </c>
      <c r="G860" s="102" t="s">
        <v>19</v>
      </c>
      <c r="H860" s="103">
        <v>0</v>
      </c>
      <c r="I860" s="102"/>
      <c r="J860" s="102" t="s">
        <v>17</v>
      </c>
    </row>
    <row r="861" ht="22.5" customHeight="1" spans="1:10">
      <c r="A861" s="104"/>
      <c r="B861" s="99"/>
      <c r="C861" s="98"/>
      <c r="D861" s="105"/>
      <c r="E861" s="106"/>
      <c r="F861" s="98" t="s">
        <v>35</v>
      </c>
      <c r="G861" s="99" t="s">
        <v>36</v>
      </c>
      <c r="H861" s="100">
        <v>0</v>
      </c>
      <c r="I861" s="99" t="s">
        <v>260</v>
      </c>
      <c r="J861" s="99" t="s">
        <v>17</v>
      </c>
    </row>
    <row r="862" ht="22.5" customHeight="1" spans="1:10">
      <c r="A862" s="104"/>
      <c r="B862" s="99"/>
      <c r="C862" s="98"/>
      <c r="D862" s="105"/>
      <c r="E862" s="106"/>
      <c r="F862" s="101" t="s">
        <v>75</v>
      </c>
      <c r="G862" s="102" t="s">
        <v>743</v>
      </c>
      <c r="H862" s="103">
        <v>0</v>
      </c>
      <c r="I862" s="102" t="s">
        <v>740</v>
      </c>
      <c r="J862" s="102" t="s">
        <v>17</v>
      </c>
    </row>
    <row r="863" ht="22.5" customHeight="1" spans="1:10">
      <c r="A863" s="107" t="s">
        <v>744</v>
      </c>
      <c r="B863" s="108" t="s">
        <v>745</v>
      </c>
      <c r="C863" s="109" t="s">
        <v>108</v>
      </c>
      <c r="D863" s="110">
        <v>9</v>
      </c>
      <c r="E863" s="111">
        <f>SUM(H863:H871)/D863</f>
        <v>0</v>
      </c>
      <c r="F863" s="98" t="s">
        <v>14</v>
      </c>
      <c r="G863" s="99" t="s">
        <v>15</v>
      </c>
      <c r="H863" s="100">
        <v>0</v>
      </c>
      <c r="I863" s="99" t="s">
        <v>72</v>
      </c>
      <c r="J863" s="99" t="s">
        <v>17</v>
      </c>
    </row>
    <row r="864" ht="22.5" customHeight="1" spans="1:10">
      <c r="A864" s="107"/>
      <c r="B864" s="108"/>
      <c r="C864" s="109"/>
      <c r="D864" s="110"/>
      <c r="E864" s="111"/>
      <c r="F864" s="101" t="s">
        <v>18</v>
      </c>
      <c r="G864" s="102" t="s">
        <v>19</v>
      </c>
      <c r="H864" s="103">
        <v>0</v>
      </c>
      <c r="I864" s="102"/>
      <c r="J864" s="102" t="s">
        <v>17</v>
      </c>
    </row>
    <row r="865" ht="22.5" customHeight="1" spans="1:10">
      <c r="A865" s="107"/>
      <c r="B865" s="108"/>
      <c r="C865" s="109"/>
      <c r="D865" s="110"/>
      <c r="E865" s="111"/>
      <c r="F865" s="98" t="s">
        <v>73</v>
      </c>
      <c r="G865" s="99" t="s">
        <v>74</v>
      </c>
      <c r="H865" s="100">
        <v>0</v>
      </c>
      <c r="I865" s="99"/>
      <c r="J865" s="99" t="s">
        <v>17</v>
      </c>
    </row>
    <row r="866" ht="22.5" customHeight="1" spans="1:10">
      <c r="A866" s="107"/>
      <c r="B866" s="108"/>
      <c r="C866" s="109"/>
      <c r="D866" s="110"/>
      <c r="E866" s="111"/>
      <c r="F866" s="101" t="s">
        <v>75</v>
      </c>
      <c r="G866" s="102" t="s">
        <v>746</v>
      </c>
      <c r="H866" s="103">
        <v>0</v>
      </c>
      <c r="I866" s="102" t="s">
        <v>740</v>
      </c>
      <c r="J866" s="102" t="s">
        <v>17</v>
      </c>
    </row>
    <row r="867" ht="22.5" customHeight="1" spans="1:10">
      <c r="A867" s="107"/>
      <c r="B867" s="108"/>
      <c r="C867" s="109"/>
      <c r="D867" s="110"/>
      <c r="E867" s="111"/>
      <c r="F867" s="98" t="s">
        <v>43</v>
      </c>
      <c r="G867" s="99" t="s">
        <v>44</v>
      </c>
      <c r="H867" s="100">
        <v>0</v>
      </c>
      <c r="I867" s="99"/>
      <c r="J867" s="99" t="s">
        <v>17</v>
      </c>
    </row>
    <row r="868" ht="22.5" customHeight="1" spans="1:10">
      <c r="A868" s="107"/>
      <c r="B868" s="108"/>
      <c r="C868" s="109"/>
      <c r="D868" s="110"/>
      <c r="E868" s="111"/>
      <c r="F868" s="101" t="s">
        <v>22</v>
      </c>
      <c r="G868" s="102" t="s">
        <v>23</v>
      </c>
      <c r="H868" s="103">
        <v>0</v>
      </c>
      <c r="I868" s="102"/>
      <c r="J868" s="102" t="s">
        <v>17</v>
      </c>
    </row>
    <row r="869" ht="22.5" customHeight="1" spans="1:10">
      <c r="A869" s="107"/>
      <c r="B869" s="108"/>
      <c r="C869" s="109"/>
      <c r="D869" s="110"/>
      <c r="E869" s="111"/>
      <c r="F869" s="98" t="s">
        <v>24</v>
      </c>
      <c r="G869" s="99" t="s">
        <v>747</v>
      </c>
      <c r="H869" s="100">
        <v>0</v>
      </c>
      <c r="I869" s="99"/>
      <c r="J869" s="99" t="s">
        <v>17</v>
      </c>
    </row>
    <row r="870" ht="22.5" customHeight="1" spans="1:10">
      <c r="A870" s="107"/>
      <c r="B870" s="108"/>
      <c r="C870" s="109"/>
      <c r="D870" s="110"/>
      <c r="E870" s="111"/>
      <c r="F870" s="101" t="s">
        <v>24</v>
      </c>
      <c r="G870" s="102" t="s">
        <v>748</v>
      </c>
      <c r="H870" s="103">
        <v>0</v>
      </c>
      <c r="I870" s="102"/>
      <c r="J870" s="102" t="s">
        <v>17</v>
      </c>
    </row>
    <row r="871" ht="22.5" customHeight="1" spans="1:10">
      <c r="A871" s="107"/>
      <c r="B871" s="108"/>
      <c r="C871" s="109"/>
      <c r="D871" s="110"/>
      <c r="E871" s="111"/>
      <c r="F871" s="98" t="s">
        <v>24</v>
      </c>
      <c r="G871" s="99" t="s">
        <v>749</v>
      </c>
      <c r="H871" s="100">
        <v>0</v>
      </c>
      <c r="I871" s="99"/>
      <c r="J871" s="99" t="s">
        <v>17</v>
      </c>
    </row>
    <row r="872" ht="22.5" customHeight="1" spans="1:10">
      <c r="A872" s="104" t="s">
        <v>750</v>
      </c>
      <c r="B872" s="99" t="s">
        <v>751</v>
      </c>
      <c r="C872" s="98" t="s">
        <v>752</v>
      </c>
      <c r="D872" s="105">
        <v>3</v>
      </c>
      <c r="E872" s="106">
        <f>SUM(H872:H874)/D872</f>
        <v>0</v>
      </c>
      <c r="F872" s="101" t="s">
        <v>14</v>
      </c>
      <c r="G872" s="102" t="s">
        <v>15</v>
      </c>
      <c r="H872" s="103">
        <v>0</v>
      </c>
      <c r="I872" s="102" t="s">
        <v>72</v>
      </c>
      <c r="J872" s="102" t="s">
        <v>17</v>
      </c>
    </row>
    <row r="873" ht="22.5" customHeight="1" spans="1:10">
      <c r="A873" s="104"/>
      <c r="B873" s="99"/>
      <c r="C873" s="98"/>
      <c r="D873" s="105"/>
      <c r="E873" s="106"/>
      <c r="F873" s="98" t="s">
        <v>18</v>
      </c>
      <c r="G873" s="99" t="s">
        <v>19</v>
      </c>
      <c r="H873" s="100">
        <v>0</v>
      </c>
      <c r="I873" s="99"/>
      <c r="J873" s="99" t="s">
        <v>17</v>
      </c>
    </row>
    <row r="874" ht="22.5" customHeight="1" spans="1:10">
      <c r="A874" s="104"/>
      <c r="B874" s="99"/>
      <c r="C874" s="98"/>
      <c r="D874" s="105"/>
      <c r="E874" s="106"/>
      <c r="F874" s="101" t="s">
        <v>35</v>
      </c>
      <c r="G874" s="102" t="s">
        <v>36</v>
      </c>
      <c r="H874" s="103">
        <v>0</v>
      </c>
      <c r="I874" s="102" t="s">
        <v>753</v>
      </c>
      <c r="J874" s="102" t="s">
        <v>17</v>
      </c>
    </row>
    <row r="875" ht="22.5" customHeight="1" spans="1:10">
      <c r="A875" s="107" t="s">
        <v>754</v>
      </c>
      <c r="B875" s="108" t="s">
        <v>755</v>
      </c>
      <c r="C875" s="109" t="s">
        <v>756</v>
      </c>
      <c r="D875" s="110">
        <v>3</v>
      </c>
      <c r="E875" s="111">
        <f>SUM(H875:H877)/D875</f>
        <v>0</v>
      </c>
      <c r="F875" s="98" t="s">
        <v>14</v>
      </c>
      <c r="G875" s="99" t="s">
        <v>15</v>
      </c>
      <c r="H875" s="100">
        <v>0</v>
      </c>
      <c r="I875" s="99" t="s">
        <v>72</v>
      </c>
      <c r="J875" s="99" t="s">
        <v>17</v>
      </c>
    </row>
    <row r="876" ht="22.5" customHeight="1" spans="1:10">
      <c r="A876" s="107"/>
      <c r="B876" s="108"/>
      <c r="C876" s="109"/>
      <c r="D876" s="110"/>
      <c r="E876" s="111"/>
      <c r="F876" s="101" t="s">
        <v>18</v>
      </c>
      <c r="G876" s="102" t="s">
        <v>19</v>
      </c>
      <c r="H876" s="103">
        <v>0</v>
      </c>
      <c r="I876" s="102"/>
      <c r="J876" s="102" t="s">
        <v>17</v>
      </c>
    </row>
    <row r="877" ht="22.5" customHeight="1" spans="1:10">
      <c r="A877" s="107"/>
      <c r="B877" s="108"/>
      <c r="C877" s="109"/>
      <c r="D877" s="110"/>
      <c r="E877" s="111"/>
      <c r="F877" s="98" t="s">
        <v>35</v>
      </c>
      <c r="G877" s="99" t="s">
        <v>36</v>
      </c>
      <c r="H877" s="100">
        <v>0</v>
      </c>
      <c r="I877" s="99" t="s">
        <v>164</v>
      </c>
      <c r="J877" s="99" t="s">
        <v>17</v>
      </c>
    </row>
    <row r="878" ht="22.5" customHeight="1" spans="1:10">
      <c r="A878" s="104" t="s">
        <v>757</v>
      </c>
      <c r="B878" s="99" t="s">
        <v>758</v>
      </c>
      <c r="C878" s="98" t="s">
        <v>756</v>
      </c>
      <c r="D878" s="105">
        <v>7</v>
      </c>
      <c r="E878" s="106">
        <f>SUM(H878:H884)/D878</f>
        <v>0</v>
      </c>
      <c r="F878" s="101" t="s">
        <v>14</v>
      </c>
      <c r="G878" s="102" t="s">
        <v>15</v>
      </c>
      <c r="H878" s="103">
        <v>0</v>
      </c>
      <c r="I878" s="102" t="s">
        <v>72</v>
      </c>
      <c r="J878" s="102" t="s">
        <v>17</v>
      </c>
    </row>
    <row r="879" ht="22.5" customHeight="1" spans="1:10">
      <c r="A879" s="104"/>
      <c r="B879" s="99"/>
      <c r="C879" s="98"/>
      <c r="D879" s="105"/>
      <c r="E879" s="106"/>
      <c r="F879" s="98" t="s">
        <v>18</v>
      </c>
      <c r="G879" s="99" t="s">
        <v>19</v>
      </c>
      <c r="H879" s="100">
        <v>0</v>
      </c>
      <c r="I879" s="99"/>
      <c r="J879" s="99" t="s">
        <v>17</v>
      </c>
    </row>
    <row r="880" ht="22.5" customHeight="1" spans="1:10">
      <c r="A880" s="104"/>
      <c r="B880" s="99"/>
      <c r="C880" s="98"/>
      <c r="D880" s="105"/>
      <c r="E880" s="106"/>
      <c r="F880" s="101" t="s">
        <v>43</v>
      </c>
      <c r="G880" s="102" t="s">
        <v>44</v>
      </c>
      <c r="H880" s="103">
        <v>0</v>
      </c>
      <c r="I880" s="102"/>
      <c r="J880" s="102" t="s">
        <v>17</v>
      </c>
    </row>
    <row r="881" ht="22.5" customHeight="1" spans="1:10">
      <c r="A881" s="104"/>
      <c r="B881" s="99"/>
      <c r="C881" s="98"/>
      <c r="D881" s="105"/>
      <c r="E881" s="106"/>
      <c r="F881" s="98" t="s">
        <v>73</v>
      </c>
      <c r="G881" s="99" t="s">
        <v>74</v>
      </c>
      <c r="H881" s="100">
        <v>0</v>
      </c>
      <c r="I881" s="99"/>
      <c r="J881" s="99" t="s">
        <v>17</v>
      </c>
    </row>
    <row r="882" ht="22.5" customHeight="1" spans="1:10">
      <c r="A882" s="104"/>
      <c r="B882" s="99"/>
      <c r="C882" s="98"/>
      <c r="D882" s="105"/>
      <c r="E882" s="106"/>
      <c r="F882" s="101" t="s">
        <v>22</v>
      </c>
      <c r="G882" s="102" t="s">
        <v>23</v>
      </c>
      <c r="H882" s="103">
        <v>0</v>
      </c>
      <c r="I882" s="102"/>
      <c r="J882" s="102" t="s">
        <v>17</v>
      </c>
    </row>
    <row r="883" ht="22.5" customHeight="1" spans="1:10">
      <c r="A883" s="104"/>
      <c r="B883" s="99"/>
      <c r="C883" s="98"/>
      <c r="D883" s="105"/>
      <c r="E883" s="106"/>
      <c r="F883" s="98" t="s">
        <v>24</v>
      </c>
      <c r="G883" s="99" t="s">
        <v>759</v>
      </c>
      <c r="H883" s="100">
        <v>0</v>
      </c>
      <c r="I883" s="99"/>
      <c r="J883" s="99" t="s">
        <v>17</v>
      </c>
    </row>
    <row r="884" ht="22.5" customHeight="1" spans="1:10">
      <c r="A884" s="104"/>
      <c r="B884" s="99"/>
      <c r="C884" s="98"/>
      <c r="D884" s="105"/>
      <c r="E884" s="106"/>
      <c r="F884" s="101" t="s">
        <v>24</v>
      </c>
      <c r="G884" s="102" t="s">
        <v>760</v>
      </c>
      <c r="H884" s="103">
        <v>0</v>
      </c>
      <c r="I884" s="102"/>
      <c r="J884" s="102" t="s">
        <v>17</v>
      </c>
    </row>
    <row r="885" ht="22.5" customHeight="1" spans="1:10">
      <c r="A885" s="107" t="s">
        <v>761</v>
      </c>
      <c r="B885" s="108" t="s">
        <v>762</v>
      </c>
      <c r="C885" s="109" t="s">
        <v>763</v>
      </c>
      <c r="D885" s="110">
        <v>4</v>
      </c>
      <c r="E885" s="111">
        <f>SUM(H885:H888)/D885</f>
        <v>0</v>
      </c>
      <c r="F885" s="98" t="s">
        <v>14</v>
      </c>
      <c r="G885" s="99" t="s">
        <v>15</v>
      </c>
      <c r="H885" s="100">
        <v>0</v>
      </c>
      <c r="I885" s="99" t="s">
        <v>72</v>
      </c>
      <c r="J885" s="99" t="s">
        <v>17</v>
      </c>
    </row>
    <row r="886" ht="22.5" customHeight="1" spans="1:10">
      <c r="A886" s="107"/>
      <c r="B886" s="108"/>
      <c r="C886" s="109"/>
      <c r="D886" s="110"/>
      <c r="E886" s="111"/>
      <c r="F886" s="101" t="s">
        <v>18</v>
      </c>
      <c r="G886" s="102" t="s">
        <v>19</v>
      </c>
      <c r="H886" s="103">
        <v>0</v>
      </c>
      <c r="I886" s="102"/>
      <c r="J886" s="102" t="s">
        <v>17</v>
      </c>
    </row>
    <row r="887" ht="22.5" customHeight="1" spans="1:10">
      <c r="A887" s="107"/>
      <c r="B887" s="108"/>
      <c r="C887" s="109"/>
      <c r="D887" s="110"/>
      <c r="E887" s="111"/>
      <c r="F887" s="98" t="s">
        <v>35</v>
      </c>
      <c r="G887" s="99" t="s">
        <v>36</v>
      </c>
      <c r="H887" s="100">
        <v>0</v>
      </c>
      <c r="I887" s="99" t="s">
        <v>37</v>
      </c>
      <c r="J887" s="99" t="s">
        <v>17</v>
      </c>
    </row>
    <row r="888" ht="22.5" customHeight="1" spans="1:10">
      <c r="A888" s="107"/>
      <c r="B888" s="108"/>
      <c r="C888" s="109"/>
      <c r="D888" s="110"/>
      <c r="E888" s="111"/>
      <c r="F888" s="101" t="s">
        <v>75</v>
      </c>
      <c r="G888" s="102" t="s">
        <v>764</v>
      </c>
      <c r="H888" s="103">
        <v>0</v>
      </c>
      <c r="I888" s="102" t="s">
        <v>765</v>
      </c>
      <c r="J888" s="102" t="s">
        <v>17</v>
      </c>
    </row>
    <row r="889" ht="22.5" customHeight="1" spans="1:10">
      <c r="A889" s="104" t="s">
        <v>766</v>
      </c>
      <c r="B889" s="99" t="s">
        <v>767</v>
      </c>
      <c r="C889" s="98" t="s">
        <v>763</v>
      </c>
      <c r="D889" s="105">
        <v>4</v>
      </c>
      <c r="E889" s="106">
        <f>SUM(H889:H892)/D889</f>
        <v>0</v>
      </c>
      <c r="F889" s="98" t="s">
        <v>14</v>
      </c>
      <c r="G889" s="99" t="s">
        <v>15</v>
      </c>
      <c r="H889" s="100">
        <v>0</v>
      </c>
      <c r="I889" s="99" t="s">
        <v>72</v>
      </c>
      <c r="J889" s="99" t="s">
        <v>17</v>
      </c>
    </row>
    <row r="890" ht="22.5" customHeight="1" spans="1:10">
      <c r="A890" s="104"/>
      <c r="B890" s="99"/>
      <c r="C890" s="98"/>
      <c r="D890" s="105"/>
      <c r="E890" s="106"/>
      <c r="F890" s="101" t="s">
        <v>18</v>
      </c>
      <c r="G890" s="102" t="s">
        <v>19</v>
      </c>
      <c r="H890" s="103">
        <v>0</v>
      </c>
      <c r="I890" s="102"/>
      <c r="J890" s="102" t="s">
        <v>17</v>
      </c>
    </row>
    <row r="891" ht="22.5" customHeight="1" spans="1:10">
      <c r="A891" s="104"/>
      <c r="B891" s="99"/>
      <c r="C891" s="98"/>
      <c r="D891" s="105"/>
      <c r="E891" s="106"/>
      <c r="F891" s="98" t="s">
        <v>35</v>
      </c>
      <c r="G891" s="99" t="s">
        <v>36</v>
      </c>
      <c r="H891" s="100">
        <v>0</v>
      </c>
      <c r="I891" s="99" t="s">
        <v>40</v>
      </c>
      <c r="J891" s="99" t="s">
        <v>17</v>
      </c>
    </row>
    <row r="892" ht="22.5" customHeight="1" spans="1:10">
      <c r="A892" s="104"/>
      <c r="B892" s="99"/>
      <c r="C892" s="98"/>
      <c r="D892" s="105"/>
      <c r="E892" s="106"/>
      <c r="F892" s="101" t="s">
        <v>75</v>
      </c>
      <c r="G892" s="102" t="s">
        <v>768</v>
      </c>
      <c r="H892" s="103">
        <v>0</v>
      </c>
      <c r="I892" s="102" t="s">
        <v>769</v>
      </c>
      <c r="J892" s="102" t="s">
        <v>17</v>
      </c>
    </row>
    <row r="893" ht="22.5" customHeight="1" spans="1:10">
      <c r="A893" s="107" t="s">
        <v>770</v>
      </c>
      <c r="B893" s="108" t="s">
        <v>771</v>
      </c>
      <c r="C893" s="109" t="s">
        <v>763</v>
      </c>
      <c r="D893" s="110">
        <v>8</v>
      </c>
      <c r="E893" s="111">
        <f>SUM(H893:H900)/D893</f>
        <v>0</v>
      </c>
      <c r="F893" s="98" t="s">
        <v>14</v>
      </c>
      <c r="G893" s="99" t="s">
        <v>15</v>
      </c>
      <c r="H893" s="100">
        <v>0</v>
      </c>
      <c r="I893" s="99" t="s">
        <v>72</v>
      </c>
      <c r="J893" s="99" t="s">
        <v>17</v>
      </c>
    </row>
    <row r="894" ht="22.5" customHeight="1" spans="1:10">
      <c r="A894" s="107"/>
      <c r="B894" s="108"/>
      <c r="C894" s="109"/>
      <c r="D894" s="110"/>
      <c r="E894" s="111"/>
      <c r="F894" s="101" t="s">
        <v>18</v>
      </c>
      <c r="G894" s="102" t="s">
        <v>19</v>
      </c>
      <c r="H894" s="103">
        <v>0</v>
      </c>
      <c r="I894" s="102"/>
      <c r="J894" s="102" t="s">
        <v>17</v>
      </c>
    </row>
    <row r="895" ht="22.5" customHeight="1" spans="1:10">
      <c r="A895" s="107"/>
      <c r="B895" s="108"/>
      <c r="C895" s="109"/>
      <c r="D895" s="110"/>
      <c r="E895" s="111"/>
      <c r="F895" s="98" t="s">
        <v>73</v>
      </c>
      <c r="G895" s="99" t="s">
        <v>74</v>
      </c>
      <c r="H895" s="100">
        <v>0</v>
      </c>
      <c r="I895" s="99"/>
      <c r="J895" s="99" t="s">
        <v>17</v>
      </c>
    </row>
    <row r="896" ht="22.5" customHeight="1" spans="1:10">
      <c r="A896" s="107"/>
      <c r="B896" s="108"/>
      <c r="C896" s="109"/>
      <c r="D896" s="110"/>
      <c r="E896" s="111"/>
      <c r="F896" s="101" t="s">
        <v>75</v>
      </c>
      <c r="G896" s="102" t="s">
        <v>772</v>
      </c>
      <c r="H896" s="103">
        <v>0</v>
      </c>
      <c r="I896" s="102" t="s">
        <v>773</v>
      </c>
      <c r="J896" s="102" t="s">
        <v>17</v>
      </c>
    </row>
    <row r="897" ht="22.5" customHeight="1" spans="1:10">
      <c r="A897" s="107"/>
      <c r="B897" s="108"/>
      <c r="C897" s="109"/>
      <c r="D897" s="110"/>
      <c r="E897" s="111"/>
      <c r="F897" s="98" t="s">
        <v>43</v>
      </c>
      <c r="G897" s="99" t="s">
        <v>44</v>
      </c>
      <c r="H897" s="100">
        <v>0</v>
      </c>
      <c r="I897" s="99"/>
      <c r="J897" s="99" t="s">
        <v>17</v>
      </c>
    </row>
    <row r="898" ht="22.5" customHeight="1" spans="1:10">
      <c r="A898" s="107"/>
      <c r="B898" s="108"/>
      <c r="C898" s="109"/>
      <c r="D898" s="110"/>
      <c r="E898" s="111"/>
      <c r="F898" s="101" t="s">
        <v>22</v>
      </c>
      <c r="G898" s="102" t="s">
        <v>23</v>
      </c>
      <c r="H898" s="103">
        <v>0</v>
      </c>
      <c r="I898" s="102"/>
      <c r="J898" s="102" t="s">
        <v>17</v>
      </c>
    </row>
    <row r="899" ht="22.5" customHeight="1" spans="1:10">
      <c r="A899" s="107"/>
      <c r="B899" s="108"/>
      <c r="C899" s="109"/>
      <c r="D899" s="110"/>
      <c r="E899" s="111"/>
      <c r="F899" s="98" t="s">
        <v>24</v>
      </c>
      <c r="G899" s="99" t="s">
        <v>774</v>
      </c>
      <c r="H899" s="100">
        <v>0</v>
      </c>
      <c r="I899" s="99"/>
      <c r="J899" s="99" t="s">
        <v>17</v>
      </c>
    </row>
    <row r="900" ht="22.5" customHeight="1" spans="1:10">
      <c r="A900" s="107"/>
      <c r="B900" s="108"/>
      <c r="C900" s="109"/>
      <c r="D900" s="110"/>
      <c r="E900" s="111"/>
      <c r="F900" s="101" t="s">
        <v>24</v>
      </c>
      <c r="G900" s="102" t="s">
        <v>775</v>
      </c>
      <c r="H900" s="103">
        <v>0</v>
      </c>
      <c r="I900" s="102"/>
      <c r="J900" s="102" t="s">
        <v>17</v>
      </c>
    </row>
    <row r="901" ht="22.5" customHeight="1" spans="1:10">
      <c r="A901" s="104" t="s">
        <v>776</v>
      </c>
      <c r="B901" s="99" t="s">
        <v>777</v>
      </c>
      <c r="C901" s="98" t="s">
        <v>778</v>
      </c>
      <c r="D901" s="105">
        <v>3</v>
      </c>
      <c r="E901" s="106">
        <f>SUM(H901:H903)/D901</f>
        <v>0</v>
      </c>
      <c r="F901" s="98" t="s">
        <v>14</v>
      </c>
      <c r="G901" s="99" t="s">
        <v>15</v>
      </c>
      <c r="H901" s="100">
        <v>0</v>
      </c>
      <c r="I901" s="99" t="s">
        <v>779</v>
      </c>
      <c r="J901" s="99" t="s">
        <v>17</v>
      </c>
    </row>
    <row r="902" ht="22.5" customHeight="1" spans="1:10">
      <c r="A902" s="104"/>
      <c r="B902" s="99"/>
      <c r="C902" s="98"/>
      <c r="D902" s="105"/>
      <c r="E902" s="106"/>
      <c r="F902" s="101" t="s">
        <v>18</v>
      </c>
      <c r="G902" s="102" t="s">
        <v>19</v>
      </c>
      <c r="H902" s="103">
        <v>0</v>
      </c>
      <c r="I902" s="102"/>
      <c r="J902" s="102" t="s">
        <v>17</v>
      </c>
    </row>
    <row r="903" ht="22.5" customHeight="1" spans="1:10">
      <c r="A903" s="104"/>
      <c r="B903" s="99"/>
      <c r="C903" s="98"/>
      <c r="D903" s="105"/>
      <c r="E903" s="106"/>
      <c r="F903" s="98" t="s">
        <v>35</v>
      </c>
      <c r="G903" s="99" t="s">
        <v>36</v>
      </c>
      <c r="H903" s="100">
        <v>0</v>
      </c>
      <c r="I903" s="99" t="s">
        <v>780</v>
      </c>
      <c r="J903" s="99" t="s">
        <v>17</v>
      </c>
    </row>
    <row r="904" ht="22.5" customHeight="1" spans="1:10">
      <c r="A904" s="107" t="s">
        <v>781</v>
      </c>
      <c r="B904" s="108" t="s">
        <v>782</v>
      </c>
      <c r="C904" s="109" t="s">
        <v>778</v>
      </c>
      <c r="D904" s="110">
        <v>3</v>
      </c>
      <c r="E904" s="111">
        <f>SUM(H904:H906)/D904</f>
        <v>0</v>
      </c>
      <c r="F904" s="101" t="s">
        <v>14</v>
      </c>
      <c r="G904" s="102" t="s">
        <v>15</v>
      </c>
      <c r="H904" s="103">
        <v>0</v>
      </c>
      <c r="I904" s="102" t="s">
        <v>72</v>
      </c>
      <c r="J904" s="102" t="s">
        <v>17</v>
      </c>
    </row>
    <row r="905" ht="22.5" customHeight="1" spans="1:10">
      <c r="A905" s="107"/>
      <c r="B905" s="108"/>
      <c r="C905" s="109"/>
      <c r="D905" s="110"/>
      <c r="E905" s="111"/>
      <c r="F905" s="98" t="s">
        <v>18</v>
      </c>
      <c r="G905" s="99" t="s">
        <v>19</v>
      </c>
      <c r="H905" s="100">
        <v>0</v>
      </c>
      <c r="I905" s="99"/>
      <c r="J905" s="99" t="s">
        <v>17</v>
      </c>
    </row>
    <row r="906" ht="22.5" customHeight="1" spans="1:10">
      <c r="A906" s="107"/>
      <c r="B906" s="108"/>
      <c r="C906" s="109"/>
      <c r="D906" s="110"/>
      <c r="E906" s="111"/>
      <c r="F906" s="101" t="s">
        <v>35</v>
      </c>
      <c r="G906" s="102" t="s">
        <v>36</v>
      </c>
      <c r="H906" s="103">
        <v>0</v>
      </c>
      <c r="I906" s="102" t="s">
        <v>783</v>
      </c>
      <c r="J906" s="102" t="s">
        <v>17</v>
      </c>
    </row>
    <row r="907" ht="22.5" customHeight="1" spans="1:10">
      <c r="A907" s="104" t="s">
        <v>784</v>
      </c>
      <c r="B907" s="99" t="s">
        <v>785</v>
      </c>
      <c r="C907" s="98" t="s">
        <v>778</v>
      </c>
      <c r="D907" s="105">
        <v>8</v>
      </c>
      <c r="E907" s="106">
        <f>SUM(H907:H914)/D907</f>
        <v>0</v>
      </c>
      <c r="F907" s="98" t="s">
        <v>14</v>
      </c>
      <c r="G907" s="99" t="s">
        <v>15</v>
      </c>
      <c r="H907" s="100">
        <v>0</v>
      </c>
      <c r="I907" s="99" t="s">
        <v>72</v>
      </c>
      <c r="J907" s="99" t="s">
        <v>17</v>
      </c>
    </row>
    <row r="908" ht="22.5" customHeight="1" spans="1:10">
      <c r="A908" s="104"/>
      <c r="B908" s="99"/>
      <c r="C908" s="98"/>
      <c r="D908" s="105"/>
      <c r="E908" s="106"/>
      <c r="F908" s="101" t="s">
        <v>18</v>
      </c>
      <c r="G908" s="102" t="s">
        <v>19</v>
      </c>
      <c r="H908" s="103">
        <v>0</v>
      </c>
      <c r="I908" s="102"/>
      <c r="J908" s="102" t="s">
        <v>17</v>
      </c>
    </row>
    <row r="909" ht="22.5" customHeight="1" spans="1:10">
      <c r="A909" s="104"/>
      <c r="B909" s="99"/>
      <c r="C909" s="98"/>
      <c r="D909" s="105"/>
      <c r="E909" s="106"/>
      <c r="F909" s="98" t="s">
        <v>73</v>
      </c>
      <c r="G909" s="99" t="s">
        <v>74</v>
      </c>
      <c r="H909" s="100">
        <v>0</v>
      </c>
      <c r="I909" s="99"/>
      <c r="J909" s="99" t="s">
        <v>17</v>
      </c>
    </row>
    <row r="910" ht="22.5" customHeight="1" spans="1:10">
      <c r="A910" s="104"/>
      <c r="B910" s="99"/>
      <c r="C910" s="98"/>
      <c r="D910" s="105"/>
      <c r="E910" s="106"/>
      <c r="F910" s="101" t="s">
        <v>43</v>
      </c>
      <c r="G910" s="102" t="s">
        <v>44</v>
      </c>
      <c r="H910" s="103">
        <v>0</v>
      </c>
      <c r="I910" s="102"/>
      <c r="J910" s="102" t="s">
        <v>17</v>
      </c>
    </row>
    <row r="911" ht="22.5" customHeight="1" spans="1:10">
      <c r="A911" s="104"/>
      <c r="B911" s="99"/>
      <c r="C911" s="98"/>
      <c r="D911" s="105"/>
      <c r="E911" s="106"/>
      <c r="F911" s="98" t="s">
        <v>22</v>
      </c>
      <c r="G911" s="99" t="s">
        <v>23</v>
      </c>
      <c r="H911" s="100">
        <v>0</v>
      </c>
      <c r="I911" s="99"/>
      <c r="J911" s="99" t="s">
        <v>17</v>
      </c>
    </row>
    <row r="912" ht="22.5" customHeight="1" spans="1:10">
      <c r="A912" s="104"/>
      <c r="B912" s="99"/>
      <c r="C912" s="98"/>
      <c r="D912" s="105"/>
      <c r="E912" s="106"/>
      <c r="F912" s="101" t="s">
        <v>24</v>
      </c>
      <c r="G912" s="102" t="s">
        <v>786</v>
      </c>
      <c r="H912" s="103">
        <v>0</v>
      </c>
      <c r="I912" s="102"/>
      <c r="J912" s="102" t="s">
        <v>17</v>
      </c>
    </row>
    <row r="913" ht="22.5" customHeight="1" spans="1:10">
      <c r="A913" s="104"/>
      <c r="B913" s="99"/>
      <c r="C913" s="98"/>
      <c r="D913" s="105"/>
      <c r="E913" s="106"/>
      <c r="F913" s="98" t="s">
        <v>24</v>
      </c>
      <c r="G913" s="99" t="s">
        <v>787</v>
      </c>
      <c r="H913" s="100">
        <v>0</v>
      </c>
      <c r="I913" s="99"/>
      <c r="J913" s="99" t="s">
        <v>17</v>
      </c>
    </row>
    <row r="914" ht="22.5" customHeight="1" spans="1:10">
      <c r="A914" s="104"/>
      <c r="B914" s="99"/>
      <c r="C914" s="98"/>
      <c r="D914" s="105"/>
      <c r="E914" s="106"/>
      <c r="F914" s="101" t="s">
        <v>24</v>
      </c>
      <c r="G914" s="102" t="s">
        <v>788</v>
      </c>
      <c r="H914" s="103">
        <v>0</v>
      </c>
      <c r="I914" s="102"/>
      <c r="J914" s="102" t="s">
        <v>17</v>
      </c>
    </row>
    <row r="915" ht="22.5" customHeight="1" spans="1:10">
      <c r="A915" s="107" t="s">
        <v>789</v>
      </c>
      <c r="B915" s="108" t="s">
        <v>790</v>
      </c>
      <c r="C915" s="109" t="s">
        <v>108</v>
      </c>
      <c r="D915" s="110">
        <v>3</v>
      </c>
      <c r="E915" s="111">
        <f>SUM(H915:H917)/D915</f>
        <v>0</v>
      </c>
      <c r="F915" s="98" t="s">
        <v>14</v>
      </c>
      <c r="G915" s="99" t="s">
        <v>15</v>
      </c>
      <c r="H915" s="100">
        <v>0</v>
      </c>
      <c r="I915" s="99" t="s">
        <v>791</v>
      </c>
      <c r="J915" s="99" t="s">
        <v>17</v>
      </c>
    </row>
    <row r="916" ht="22.5" customHeight="1" spans="1:10">
      <c r="A916" s="107"/>
      <c r="B916" s="108"/>
      <c r="C916" s="109"/>
      <c r="D916" s="110"/>
      <c r="E916" s="111"/>
      <c r="F916" s="101" t="s">
        <v>18</v>
      </c>
      <c r="G916" s="102" t="s">
        <v>19</v>
      </c>
      <c r="H916" s="103">
        <v>0</v>
      </c>
      <c r="I916" s="102"/>
      <c r="J916" s="102" t="s">
        <v>17</v>
      </c>
    </row>
    <row r="917" ht="22.5" customHeight="1" spans="1:10">
      <c r="A917" s="107"/>
      <c r="B917" s="108"/>
      <c r="C917" s="109"/>
      <c r="D917" s="110"/>
      <c r="E917" s="111"/>
      <c r="F917" s="98" t="s">
        <v>35</v>
      </c>
      <c r="G917" s="99" t="s">
        <v>36</v>
      </c>
      <c r="H917" s="100">
        <v>0</v>
      </c>
      <c r="I917" s="99" t="s">
        <v>115</v>
      </c>
      <c r="J917" s="99" t="s">
        <v>17</v>
      </c>
    </row>
    <row r="918" ht="22.5" customHeight="1" spans="1:10">
      <c r="A918" s="104" t="s">
        <v>792</v>
      </c>
      <c r="B918" s="99" t="s">
        <v>793</v>
      </c>
      <c r="C918" s="98" t="s">
        <v>108</v>
      </c>
      <c r="D918" s="105">
        <v>8</v>
      </c>
      <c r="E918" s="106">
        <f>SUM(H918:H925)/D918</f>
        <v>0</v>
      </c>
      <c r="F918" s="101" t="s">
        <v>14</v>
      </c>
      <c r="G918" s="102" t="s">
        <v>15</v>
      </c>
      <c r="H918" s="103">
        <v>0</v>
      </c>
      <c r="I918" s="102" t="s">
        <v>794</v>
      </c>
      <c r="J918" s="102" t="s">
        <v>17</v>
      </c>
    </row>
    <row r="919" ht="22.5" customHeight="1" spans="1:10">
      <c r="A919" s="104"/>
      <c r="B919" s="99"/>
      <c r="C919" s="98"/>
      <c r="D919" s="105"/>
      <c r="E919" s="106"/>
      <c r="F919" s="98" t="s">
        <v>18</v>
      </c>
      <c r="G919" s="99" t="s">
        <v>19</v>
      </c>
      <c r="H919" s="100">
        <v>0</v>
      </c>
      <c r="I919" s="99"/>
      <c r="J919" s="99" t="s">
        <v>17</v>
      </c>
    </row>
    <row r="920" ht="22.5" customHeight="1" spans="1:10">
      <c r="A920" s="104"/>
      <c r="B920" s="99"/>
      <c r="C920" s="98"/>
      <c r="D920" s="105"/>
      <c r="E920" s="106"/>
      <c r="F920" s="101" t="s">
        <v>43</v>
      </c>
      <c r="G920" s="102" t="s">
        <v>44</v>
      </c>
      <c r="H920" s="103">
        <v>0</v>
      </c>
      <c r="I920" s="102"/>
      <c r="J920" s="102" t="s">
        <v>17</v>
      </c>
    </row>
    <row r="921" ht="22.5" customHeight="1" spans="1:10">
      <c r="A921" s="104"/>
      <c r="B921" s="99"/>
      <c r="C921" s="98"/>
      <c r="D921" s="105"/>
      <c r="E921" s="106"/>
      <c r="F921" s="98" t="s">
        <v>73</v>
      </c>
      <c r="G921" s="99" t="s">
        <v>74</v>
      </c>
      <c r="H921" s="100">
        <v>0</v>
      </c>
      <c r="I921" s="99"/>
      <c r="J921" s="99" t="s">
        <v>17</v>
      </c>
    </row>
    <row r="922" ht="22.5" customHeight="1" spans="1:10">
      <c r="A922" s="104"/>
      <c r="B922" s="99"/>
      <c r="C922" s="98"/>
      <c r="D922" s="105"/>
      <c r="E922" s="106"/>
      <c r="F922" s="101" t="s">
        <v>22</v>
      </c>
      <c r="G922" s="102" t="s">
        <v>23</v>
      </c>
      <c r="H922" s="103">
        <v>0</v>
      </c>
      <c r="I922" s="102"/>
      <c r="J922" s="102" t="s">
        <v>17</v>
      </c>
    </row>
    <row r="923" ht="22.5" customHeight="1" spans="1:10">
      <c r="A923" s="104"/>
      <c r="B923" s="99"/>
      <c r="C923" s="98"/>
      <c r="D923" s="105"/>
      <c r="E923" s="106"/>
      <c r="F923" s="98" t="s">
        <v>24</v>
      </c>
      <c r="G923" s="99" t="s">
        <v>795</v>
      </c>
      <c r="H923" s="100">
        <v>0</v>
      </c>
      <c r="I923" s="99"/>
      <c r="J923" s="99" t="s">
        <v>17</v>
      </c>
    </row>
    <row r="924" ht="22.5" customHeight="1" spans="1:10">
      <c r="A924" s="104"/>
      <c r="B924" s="99"/>
      <c r="C924" s="98"/>
      <c r="D924" s="105"/>
      <c r="E924" s="106"/>
      <c r="F924" s="101" t="s">
        <v>24</v>
      </c>
      <c r="G924" s="102" t="s">
        <v>796</v>
      </c>
      <c r="H924" s="103">
        <v>0</v>
      </c>
      <c r="I924" s="102"/>
      <c r="J924" s="102" t="s">
        <v>17</v>
      </c>
    </row>
    <row r="925" ht="22.5" customHeight="1" spans="1:10">
      <c r="A925" s="104"/>
      <c r="B925" s="99"/>
      <c r="C925" s="98"/>
      <c r="D925" s="105"/>
      <c r="E925" s="106"/>
      <c r="F925" s="98" t="s">
        <v>170</v>
      </c>
      <c r="G925" s="99" t="s">
        <v>171</v>
      </c>
      <c r="H925" s="100">
        <v>0</v>
      </c>
      <c r="I925" s="99" t="s">
        <v>356</v>
      </c>
      <c r="J925" s="99" t="s">
        <v>30</v>
      </c>
    </row>
    <row r="926" ht="22.5" customHeight="1" spans="1:10">
      <c r="A926" s="107" t="s">
        <v>797</v>
      </c>
      <c r="B926" s="108" t="s">
        <v>798</v>
      </c>
      <c r="C926" s="109" t="s">
        <v>33</v>
      </c>
      <c r="D926" s="110">
        <v>3</v>
      </c>
      <c r="E926" s="111">
        <f>SUM(H926:H928)/D926</f>
        <v>0</v>
      </c>
      <c r="F926" s="101" t="s">
        <v>14</v>
      </c>
      <c r="G926" s="102" t="s">
        <v>15</v>
      </c>
      <c r="H926" s="103">
        <v>0</v>
      </c>
      <c r="I926" s="102" t="s">
        <v>72</v>
      </c>
      <c r="J926" s="102" t="s">
        <v>17</v>
      </c>
    </row>
    <row r="927" ht="22.5" customHeight="1" spans="1:10">
      <c r="A927" s="107"/>
      <c r="B927" s="108"/>
      <c r="C927" s="109"/>
      <c r="D927" s="110"/>
      <c r="E927" s="111"/>
      <c r="F927" s="98" t="s">
        <v>18</v>
      </c>
      <c r="G927" s="99" t="s">
        <v>19</v>
      </c>
      <c r="H927" s="100">
        <v>0</v>
      </c>
      <c r="I927" s="99"/>
      <c r="J927" s="99" t="s">
        <v>17</v>
      </c>
    </row>
    <row r="928" ht="22.5" customHeight="1" spans="1:10">
      <c r="A928" s="107"/>
      <c r="B928" s="108"/>
      <c r="C928" s="109"/>
      <c r="D928" s="110"/>
      <c r="E928" s="111"/>
      <c r="F928" s="101" t="s">
        <v>35</v>
      </c>
      <c r="G928" s="102" t="s">
        <v>36</v>
      </c>
      <c r="H928" s="103">
        <v>0</v>
      </c>
      <c r="I928" s="102" t="s">
        <v>164</v>
      </c>
      <c r="J928" s="102" t="s">
        <v>17</v>
      </c>
    </row>
    <row r="929" ht="22.5" customHeight="1" spans="1:10">
      <c r="A929" s="104" t="s">
        <v>799</v>
      </c>
      <c r="B929" s="99" t="s">
        <v>800</v>
      </c>
      <c r="C929" s="98" t="s">
        <v>696</v>
      </c>
      <c r="D929" s="105">
        <v>8</v>
      </c>
      <c r="E929" s="106">
        <f>SUM(H929:H936)/D929</f>
        <v>0</v>
      </c>
      <c r="F929" s="98" t="s">
        <v>14</v>
      </c>
      <c r="G929" s="99" t="s">
        <v>15</v>
      </c>
      <c r="H929" s="100">
        <v>0</v>
      </c>
      <c r="I929" s="99" t="s">
        <v>72</v>
      </c>
      <c r="J929" s="99" t="s">
        <v>17</v>
      </c>
    </row>
    <row r="930" ht="22.5" customHeight="1" spans="1:10">
      <c r="A930" s="104"/>
      <c r="B930" s="99"/>
      <c r="C930" s="98"/>
      <c r="D930" s="105"/>
      <c r="E930" s="106"/>
      <c r="F930" s="101" t="s">
        <v>18</v>
      </c>
      <c r="G930" s="102" t="s">
        <v>19</v>
      </c>
      <c r="H930" s="103">
        <v>0</v>
      </c>
      <c r="I930" s="102"/>
      <c r="J930" s="102" t="s">
        <v>17</v>
      </c>
    </row>
    <row r="931" ht="22.5" customHeight="1" spans="1:10">
      <c r="A931" s="104"/>
      <c r="B931" s="99"/>
      <c r="C931" s="98"/>
      <c r="D931" s="105"/>
      <c r="E931" s="106"/>
      <c r="F931" s="98" t="s">
        <v>73</v>
      </c>
      <c r="G931" s="99" t="s">
        <v>74</v>
      </c>
      <c r="H931" s="100">
        <v>0</v>
      </c>
      <c r="I931" s="99"/>
      <c r="J931" s="99" t="s">
        <v>17</v>
      </c>
    </row>
    <row r="932" ht="22.5" customHeight="1" spans="1:10">
      <c r="A932" s="104"/>
      <c r="B932" s="99"/>
      <c r="C932" s="98"/>
      <c r="D932" s="105"/>
      <c r="E932" s="106"/>
      <c r="F932" s="101" t="s">
        <v>43</v>
      </c>
      <c r="G932" s="102" t="s">
        <v>44</v>
      </c>
      <c r="H932" s="103">
        <v>0</v>
      </c>
      <c r="I932" s="102"/>
      <c r="J932" s="102" t="s">
        <v>17</v>
      </c>
    </row>
    <row r="933" ht="22.5" customHeight="1" spans="1:10">
      <c r="A933" s="104"/>
      <c r="B933" s="99"/>
      <c r="C933" s="98"/>
      <c r="D933" s="105"/>
      <c r="E933" s="106"/>
      <c r="F933" s="98" t="s">
        <v>22</v>
      </c>
      <c r="G933" s="99" t="s">
        <v>23</v>
      </c>
      <c r="H933" s="100">
        <v>0</v>
      </c>
      <c r="I933" s="99"/>
      <c r="J933" s="99" t="s">
        <v>17</v>
      </c>
    </row>
    <row r="934" ht="22.5" customHeight="1" spans="1:10">
      <c r="A934" s="104"/>
      <c r="B934" s="99"/>
      <c r="C934" s="98"/>
      <c r="D934" s="105"/>
      <c r="E934" s="106"/>
      <c r="F934" s="101" t="s">
        <v>24</v>
      </c>
      <c r="G934" s="102" t="s">
        <v>801</v>
      </c>
      <c r="H934" s="103">
        <v>0</v>
      </c>
      <c r="I934" s="102"/>
      <c r="J934" s="102" t="s">
        <v>17</v>
      </c>
    </row>
    <row r="935" ht="22.5" customHeight="1" spans="1:10">
      <c r="A935" s="104"/>
      <c r="B935" s="99"/>
      <c r="C935" s="98"/>
      <c r="D935" s="105"/>
      <c r="E935" s="106"/>
      <c r="F935" s="98" t="s">
        <v>24</v>
      </c>
      <c r="G935" s="99" t="s">
        <v>802</v>
      </c>
      <c r="H935" s="100">
        <v>0</v>
      </c>
      <c r="I935" s="99"/>
      <c r="J935" s="99" t="s">
        <v>17</v>
      </c>
    </row>
    <row r="936" ht="22.5" customHeight="1" spans="1:10">
      <c r="A936" s="104"/>
      <c r="B936" s="99"/>
      <c r="C936" s="98"/>
      <c r="D936" s="105"/>
      <c r="E936" s="106"/>
      <c r="F936" s="101" t="s">
        <v>24</v>
      </c>
      <c r="G936" s="102" t="s">
        <v>803</v>
      </c>
      <c r="H936" s="103">
        <v>0</v>
      </c>
      <c r="I936" s="102"/>
      <c r="J936" s="102" t="s">
        <v>17</v>
      </c>
    </row>
    <row r="937" ht="22.5" customHeight="1" spans="1:10">
      <c r="A937" s="107" t="s">
        <v>804</v>
      </c>
      <c r="B937" s="108" t="s">
        <v>805</v>
      </c>
      <c r="C937" s="109" t="s">
        <v>806</v>
      </c>
      <c r="D937" s="110">
        <v>3</v>
      </c>
      <c r="E937" s="111">
        <f>SUM(H937:H939)/D937</f>
        <v>0</v>
      </c>
      <c r="F937" s="98" t="s">
        <v>14</v>
      </c>
      <c r="G937" s="99" t="s">
        <v>15</v>
      </c>
      <c r="H937" s="100">
        <v>0</v>
      </c>
      <c r="I937" s="99" t="s">
        <v>72</v>
      </c>
      <c r="J937" s="99" t="s">
        <v>17</v>
      </c>
    </row>
    <row r="938" ht="22.5" customHeight="1" spans="1:10">
      <c r="A938" s="107"/>
      <c r="B938" s="108"/>
      <c r="C938" s="109"/>
      <c r="D938" s="110"/>
      <c r="E938" s="111"/>
      <c r="F938" s="101" t="s">
        <v>18</v>
      </c>
      <c r="G938" s="102" t="s">
        <v>19</v>
      </c>
      <c r="H938" s="103">
        <v>0</v>
      </c>
      <c r="I938" s="102"/>
      <c r="J938" s="102" t="s">
        <v>17</v>
      </c>
    </row>
    <row r="939" ht="22.5" customHeight="1" spans="1:10">
      <c r="A939" s="107"/>
      <c r="B939" s="108"/>
      <c r="C939" s="109"/>
      <c r="D939" s="110"/>
      <c r="E939" s="111"/>
      <c r="F939" s="98" t="s">
        <v>35</v>
      </c>
      <c r="G939" s="99" t="s">
        <v>36</v>
      </c>
      <c r="H939" s="100">
        <v>0</v>
      </c>
      <c r="I939" s="99" t="s">
        <v>164</v>
      </c>
      <c r="J939" s="99" t="s">
        <v>17</v>
      </c>
    </row>
    <row r="940" ht="22.5" customHeight="1" spans="1:10">
      <c r="A940" s="104" t="s">
        <v>807</v>
      </c>
      <c r="B940" s="99" t="s">
        <v>808</v>
      </c>
      <c r="C940" s="98" t="s">
        <v>806</v>
      </c>
      <c r="D940" s="105">
        <v>7</v>
      </c>
      <c r="E940" s="106">
        <f>SUM(H940:H946)/D940</f>
        <v>0</v>
      </c>
      <c r="F940" s="101" t="s">
        <v>14</v>
      </c>
      <c r="G940" s="102" t="s">
        <v>15</v>
      </c>
      <c r="H940" s="103">
        <v>0</v>
      </c>
      <c r="I940" s="102" t="s">
        <v>72</v>
      </c>
      <c r="J940" s="102" t="s">
        <v>17</v>
      </c>
    </row>
    <row r="941" ht="22.5" customHeight="1" spans="1:10">
      <c r="A941" s="104"/>
      <c r="B941" s="99"/>
      <c r="C941" s="98"/>
      <c r="D941" s="105"/>
      <c r="E941" s="106"/>
      <c r="F941" s="98" t="s">
        <v>18</v>
      </c>
      <c r="G941" s="99" t="s">
        <v>19</v>
      </c>
      <c r="H941" s="100">
        <v>0</v>
      </c>
      <c r="I941" s="99"/>
      <c r="J941" s="99" t="s">
        <v>17</v>
      </c>
    </row>
    <row r="942" ht="22.5" customHeight="1" spans="1:10">
      <c r="A942" s="104"/>
      <c r="B942" s="99"/>
      <c r="C942" s="98"/>
      <c r="D942" s="105"/>
      <c r="E942" s="106"/>
      <c r="F942" s="101" t="s">
        <v>43</v>
      </c>
      <c r="G942" s="102" t="s">
        <v>44</v>
      </c>
      <c r="H942" s="103">
        <v>0</v>
      </c>
      <c r="I942" s="102"/>
      <c r="J942" s="102" t="s">
        <v>17</v>
      </c>
    </row>
    <row r="943" ht="22.5" customHeight="1" spans="1:10">
      <c r="A943" s="104"/>
      <c r="B943" s="99"/>
      <c r="C943" s="98"/>
      <c r="D943" s="105"/>
      <c r="E943" s="106"/>
      <c r="F943" s="98" t="s">
        <v>73</v>
      </c>
      <c r="G943" s="99" t="s">
        <v>74</v>
      </c>
      <c r="H943" s="100">
        <v>0</v>
      </c>
      <c r="I943" s="99"/>
      <c r="J943" s="99" t="s">
        <v>17</v>
      </c>
    </row>
    <row r="944" ht="22.5" customHeight="1" spans="1:10">
      <c r="A944" s="104"/>
      <c r="B944" s="99"/>
      <c r="C944" s="98"/>
      <c r="D944" s="105"/>
      <c r="E944" s="106"/>
      <c r="F944" s="101" t="s">
        <v>22</v>
      </c>
      <c r="G944" s="102" t="s">
        <v>23</v>
      </c>
      <c r="H944" s="103">
        <v>0</v>
      </c>
      <c r="I944" s="102"/>
      <c r="J944" s="102" t="s">
        <v>17</v>
      </c>
    </row>
    <row r="945" ht="22.5" customHeight="1" spans="1:10">
      <c r="A945" s="104"/>
      <c r="B945" s="99"/>
      <c r="C945" s="98"/>
      <c r="D945" s="105"/>
      <c r="E945" s="106"/>
      <c r="F945" s="98" t="s">
        <v>24</v>
      </c>
      <c r="G945" s="99" t="s">
        <v>809</v>
      </c>
      <c r="H945" s="100">
        <v>0</v>
      </c>
      <c r="I945" s="99"/>
      <c r="J945" s="99" t="s">
        <v>17</v>
      </c>
    </row>
    <row r="946" ht="22.5" customHeight="1" spans="1:10">
      <c r="A946" s="104"/>
      <c r="B946" s="99"/>
      <c r="C946" s="98"/>
      <c r="D946" s="105"/>
      <c r="E946" s="106"/>
      <c r="F946" s="101" t="s">
        <v>24</v>
      </c>
      <c r="G946" s="102" t="s">
        <v>810</v>
      </c>
      <c r="H946" s="103">
        <v>0</v>
      </c>
      <c r="I946" s="102"/>
      <c r="J946" s="102" t="s">
        <v>17</v>
      </c>
    </row>
    <row r="947" ht="22.5" customHeight="1" spans="1:10">
      <c r="A947" s="107" t="s">
        <v>811</v>
      </c>
      <c r="B947" s="108" t="s">
        <v>812</v>
      </c>
      <c r="C947" s="109" t="s">
        <v>61</v>
      </c>
      <c r="D947" s="110">
        <v>3</v>
      </c>
      <c r="E947" s="111">
        <f>SUM(H947:H949)/D947</f>
        <v>0</v>
      </c>
      <c r="F947" s="98" t="s">
        <v>14</v>
      </c>
      <c r="G947" s="99" t="s">
        <v>15</v>
      </c>
      <c r="H947" s="100">
        <v>0</v>
      </c>
      <c r="I947" s="99" t="s">
        <v>813</v>
      </c>
      <c r="J947" s="99" t="s">
        <v>17</v>
      </c>
    </row>
    <row r="948" ht="22.5" customHeight="1" spans="1:10">
      <c r="A948" s="107"/>
      <c r="B948" s="108"/>
      <c r="C948" s="109"/>
      <c r="D948" s="110"/>
      <c r="E948" s="111"/>
      <c r="F948" s="101" t="s">
        <v>18</v>
      </c>
      <c r="G948" s="102" t="s">
        <v>19</v>
      </c>
      <c r="H948" s="103">
        <v>0</v>
      </c>
      <c r="I948" s="102"/>
      <c r="J948" s="102" t="s">
        <v>17</v>
      </c>
    </row>
    <row r="949" ht="22.5" customHeight="1" spans="1:10">
      <c r="A949" s="107"/>
      <c r="B949" s="108"/>
      <c r="C949" s="109"/>
      <c r="D949" s="110"/>
      <c r="E949" s="111"/>
      <c r="F949" s="98" t="s">
        <v>35</v>
      </c>
      <c r="G949" s="99" t="s">
        <v>36</v>
      </c>
      <c r="H949" s="100">
        <v>0</v>
      </c>
      <c r="I949" s="99" t="s">
        <v>53</v>
      </c>
      <c r="J949" s="99" t="s">
        <v>17</v>
      </c>
    </row>
    <row r="950" ht="22.5" customHeight="1" spans="1:10">
      <c r="A950" s="104" t="s">
        <v>814</v>
      </c>
      <c r="B950" s="99" t="s">
        <v>815</v>
      </c>
      <c r="C950" s="98" t="s">
        <v>61</v>
      </c>
      <c r="D950" s="105">
        <v>8</v>
      </c>
      <c r="E950" s="106">
        <f>SUM(H950:H957)/D950</f>
        <v>0</v>
      </c>
      <c r="F950" s="101" t="s">
        <v>14</v>
      </c>
      <c r="G950" s="102" t="s">
        <v>15</v>
      </c>
      <c r="H950" s="103">
        <v>0</v>
      </c>
      <c r="I950" s="102" t="s">
        <v>72</v>
      </c>
      <c r="J950" s="102" t="s">
        <v>17</v>
      </c>
    </row>
    <row r="951" ht="22.5" customHeight="1" spans="1:10">
      <c r="A951" s="104"/>
      <c r="B951" s="99"/>
      <c r="C951" s="98"/>
      <c r="D951" s="105"/>
      <c r="E951" s="106"/>
      <c r="F951" s="98" t="s">
        <v>18</v>
      </c>
      <c r="G951" s="99" t="s">
        <v>19</v>
      </c>
      <c r="H951" s="100">
        <v>0</v>
      </c>
      <c r="I951" s="99"/>
      <c r="J951" s="99" t="s">
        <v>17</v>
      </c>
    </row>
    <row r="952" ht="22.5" customHeight="1" spans="1:10">
      <c r="A952" s="104"/>
      <c r="B952" s="99"/>
      <c r="C952" s="98"/>
      <c r="D952" s="105"/>
      <c r="E952" s="106"/>
      <c r="F952" s="101" t="s">
        <v>73</v>
      </c>
      <c r="G952" s="102" t="s">
        <v>74</v>
      </c>
      <c r="H952" s="103">
        <v>0</v>
      </c>
      <c r="I952" s="102"/>
      <c r="J952" s="102" t="s">
        <v>17</v>
      </c>
    </row>
    <row r="953" ht="22.5" customHeight="1" spans="1:10">
      <c r="A953" s="104"/>
      <c r="B953" s="99"/>
      <c r="C953" s="98"/>
      <c r="D953" s="105"/>
      <c r="E953" s="106"/>
      <c r="F953" s="98" t="s">
        <v>43</v>
      </c>
      <c r="G953" s="99" t="s">
        <v>44</v>
      </c>
      <c r="H953" s="100">
        <v>0</v>
      </c>
      <c r="I953" s="99"/>
      <c r="J953" s="99" t="s">
        <v>17</v>
      </c>
    </row>
    <row r="954" ht="22.5" customHeight="1" spans="1:10">
      <c r="A954" s="104"/>
      <c r="B954" s="99"/>
      <c r="C954" s="98"/>
      <c r="D954" s="105"/>
      <c r="E954" s="106"/>
      <c r="F954" s="101" t="s">
        <v>22</v>
      </c>
      <c r="G954" s="102" t="s">
        <v>23</v>
      </c>
      <c r="H954" s="103">
        <v>0</v>
      </c>
      <c r="I954" s="102"/>
      <c r="J954" s="102" t="s">
        <v>17</v>
      </c>
    </row>
    <row r="955" ht="22.5" customHeight="1" spans="1:10">
      <c r="A955" s="104"/>
      <c r="B955" s="99"/>
      <c r="C955" s="98"/>
      <c r="D955" s="105"/>
      <c r="E955" s="106"/>
      <c r="F955" s="98" t="s">
        <v>24</v>
      </c>
      <c r="G955" s="99" t="s">
        <v>816</v>
      </c>
      <c r="H955" s="100">
        <v>0</v>
      </c>
      <c r="I955" s="99"/>
      <c r="J955" s="99" t="s">
        <v>17</v>
      </c>
    </row>
    <row r="956" ht="22.5" customHeight="1" spans="1:10">
      <c r="A956" s="104"/>
      <c r="B956" s="99"/>
      <c r="C956" s="98"/>
      <c r="D956" s="105"/>
      <c r="E956" s="106"/>
      <c r="F956" s="101" t="s">
        <v>24</v>
      </c>
      <c r="G956" s="102" t="s">
        <v>817</v>
      </c>
      <c r="H956" s="103">
        <v>0</v>
      </c>
      <c r="I956" s="102"/>
      <c r="J956" s="102" t="s">
        <v>17</v>
      </c>
    </row>
    <row r="957" ht="22.5" customHeight="1" spans="1:10">
      <c r="A957" s="104"/>
      <c r="B957" s="99"/>
      <c r="C957" s="98"/>
      <c r="D957" s="105"/>
      <c r="E957" s="106"/>
      <c r="F957" s="98" t="s">
        <v>24</v>
      </c>
      <c r="G957" s="99" t="s">
        <v>818</v>
      </c>
      <c r="H957" s="100">
        <v>0</v>
      </c>
      <c r="I957" s="99"/>
      <c r="J957" s="99" t="s">
        <v>17</v>
      </c>
    </row>
    <row r="958" ht="22.5" customHeight="1" spans="1:10">
      <c r="A958" s="107" t="s">
        <v>819</v>
      </c>
      <c r="B958" s="108" t="s">
        <v>820</v>
      </c>
      <c r="C958" s="109" t="s">
        <v>821</v>
      </c>
      <c r="D958" s="110">
        <v>3</v>
      </c>
      <c r="E958" s="111">
        <f>SUM(H958:H960)/D958</f>
        <v>0</v>
      </c>
      <c r="F958" s="101" t="s">
        <v>14</v>
      </c>
      <c r="G958" s="102" t="s">
        <v>15</v>
      </c>
      <c r="H958" s="103">
        <v>0</v>
      </c>
      <c r="I958" s="102" t="s">
        <v>72</v>
      </c>
      <c r="J958" s="102" t="s">
        <v>17</v>
      </c>
    </row>
    <row r="959" ht="22.5" customHeight="1" spans="1:10">
      <c r="A959" s="107"/>
      <c r="B959" s="108"/>
      <c r="C959" s="109"/>
      <c r="D959" s="110"/>
      <c r="E959" s="111"/>
      <c r="F959" s="98" t="s">
        <v>18</v>
      </c>
      <c r="G959" s="99" t="s">
        <v>19</v>
      </c>
      <c r="H959" s="100">
        <v>0</v>
      </c>
      <c r="I959" s="99"/>
      <c r="J959" s="99" t="s">
        <v>17</v>
      </c>
    </row>
    <row r="960" ht="22.5" customHeight="1" spans="1:10">
      <c r="A960" s="107"/>
      <c r="B960" s="108"/>
      <c r="C960" s="109"/>
      <c r="D960" s="110"/>
      <c r="E960" s="111"/>
      <c r="F960" s="101" t="s">
        <v>35</v>
      </c>
      <c r="G960" s="102" t="s">
        <v>36</v>
      </c>
      <c r="H960" s="103">
        <v>0</v>
      </c>
      <c r="I960" s="102" t="s">
        <v>40</v>
      </c>
      <c r="J960" s="102" t="s">
        <v>17</v>
      </c>
    </row>
    <row r="961" ht="22.5" customHeight="1" spans="1:10">
      <c r="A961" s="104" t="s">
        <v>822</v>
      </c>
      <c r="B961" s="99" t="s">
        <v>823</v>
      </c>
      <c r="C961" s="98" t="s">
        <v>821</v>
      </c>
      <c r="D961" s="105">
        <v>3</v>
      </c>
      <c r="E961" s="106">
        <f>SUM(H961:H963)/D961</f>
        <v>0</v>
      </c>
      <c r="F961" s="98" t="s">
        <v>14</v>
      </c>
      <c r="G961" s="99" t="s">
        <v>15</v>
      </c>
      <c r="H961" s="100">
        <v>0</v>
      </c>
      <c r="I961" s="99" t="s">
        <v>72</v>
      </c>
      <c r="J961" s="99" t="s">
        <v>17</v>
      </c>
    </row>
    <row r="962" ht="22.5" customHeight="1" spans="1:10">
      <c r="A962" s="104"/>
      <c r="B962" s="99"/>
      <c r="C962" s="98"/>
      <c r="D962" s="105"/>
      <c r="E962" s="106"/>
      <c r="F962" s="101" t="s">
        <v>18</v>
      </c>
      <c r="G962" s="102" t="s">
        <v>19</v>
      </c>
      <c r="H962" s="103">
        <v>0</v>
      </c>
      <c r="I962" s="102"/>
      <c r="J962" s="102" t="s">
        <v>17</v>
      </c>
    </row>
    <row r="963" ht="22.5" customHeight="1" spans="1:10">
      <c r="A963" s="104"/>
      <c r="B963" s="99"/>
      <c r="C963" s="98"/>
      <c r="D963" s="105"/>
      <c r="E963" s="106"/>
      <c r="F963" s="98" t="s">
        <v>35</v>
      </c>
      <c r="G963" s="99" t="s">
        <v>36</v>
      </c>
      <c r="H963" s="100">
        <v>0</v>
      </c>
      <c r="I963" s="99" t="s">
        <v>824</v>
      </c>
      <c r="J963" s="99" t="s">
        <v>17</v>
      </c>
    </row>
    <row r="964" ht="22.5" customHeight="1" spans="1:10">
      <c r="A964" s="107" t="s">
        <v>825</v>
      </c>
      <c r="B964" s="108" t="s">
        <v>826</v>
      </c>
      <c r="C964" s="109" t="s">
        <v>821</v>
      </c>
      <c r="D964" s="110">
        <v>7</v>
      </c>
      <c r="E964" s="111">
        <f>SUM(H964:H970)/D964</f>
        <v>0</v>
      </c>
      <c r="F964" s="101" t="s">
        <v>14</v>
      </c>
      <c r="G964" s="102" t="s">
        <v>15</v>
      </c>
      <c r="H964" s="103">
        <v>0</v>
      </c>
      <c r="I964" s="102" t="s">
        <v>72</v>
      </c>
      <c r="J964" s="102" t="s">
        <v>17</v>
      </c>
    </row>
    <row r="965" ht="22.5" customHeight="1" spans="1:10">
      <c r="A965" s="107"/>
      <c r="B965" s="108"/>
      <c r="C965" s="109"/>
      <c r="D965" s="110"/>
      <c r="E965" s="111"/>
      <c r="F965" s="98" t="s">
        <v>18</v>
      </c>
      <c r="G965" s="99" t="s">
        <v>19</v>
      </c>
      <c r="H965" s="100">
        <v>0</v>
      </c>
      <c r="I965" s="99"/>
      <c r="J965" s="99" t="s">
        <v>17</v>
      </c>
    </row>
    <row r="966" ht="22.5" customHeight="1" spans="1:10">
      <c r="A966" s="107"/>
      <c r="B966" s="108"/>
      <c r="C966" s="109"/>
      <c r="D966" s="110"/>
      <c r="E966" s="111"/>
      <c r="F966" s="101" t="s">
        <v>43</v>
      </c>
      <c r="G966" s="102" t="s">
        <v>44</v>
      </c>
      <c r="H966" s="103">
        <v>0</v>
      </c>
      <c r="I966" s="102"/>
      <c r="J966" s="102" t="s">
        <v>17</v>
      </c>
    </row>
    <row r="967" ht="22.5" customHeight="1" spans="1:10">
      <c r="A967" s="107"/>
      <c r="B967" s="108"/>
      <c r="C967" s="109"/>
      <c r="D967" s="110"/>
      <c r="E967" s="111"/>
      <c r="F967" s="98" t="s">
        <v>73</v>
      </c>
      <c r="G967" s="99" t="s">
        <v>74</v>
      </c>
      <c r="H967" s="100">
        <v>0</v>
      </c>
      <c r="I967" s="99"/>
      <c r="J967" s="99" t="s">
        <v>17</v>
      </c>
    </row>
    <row r="968" ht="22.5" customHeight="1" spans="1:10">
      <c r="A968" s="107"/>
      <c r="B968" s="108"/>
      <c r="C968" s="109"/>
      <c r="D968" s="110"/>
      <c r="E968" s="111"/>
      <c r="F968" s="101" t="s">
        <v>22</v>
      </c>
      <c r="G968" s="102" t="s">
        <v>23</v>
      </c>
      <c r="H968" s="103">
        <v>0</v>
      </c>
      <c r="I968" s="102"/>
      <c r="J968" s="102" t="s">
        <v>17</v>
      </c>
    </row>
    <row r="969" ht="22.5" customHeight="1" spans="1:10">
      <c r="A969" s="107"/>
      <c r="B969" s="108"/>
      <c r="C969" s="109"/>
      <c r="D969" s="110"/>
      <c r="E969" s="111"/>
      <c r="F969" s="98" t="s">
        <v>24</v>
      </c>
      <c r="G969" s="99" t="s">
        <v>827</v>
      </c>
      <c r="H969" s="100">
        <v>0</v>
      </c>
      <c r="I969" s="99"/>
      <c r="J969" s="99" t="s">
        <v>17</v>
      </c>
    </row>
    <row r="970" ht="22.5" customHeight="1" spans="1:10">
      <c r="A970" s="107"/>
      <c r="B970" s="108"/>
      <c r="C970" s="109"/>
      <c r="D970" s="110"/>
      <c r="E970" s="111"/>
      <c r="F970" s="101" t="s">
        <v>24</v>
      </c>
      <c r="G970" s="102" t="s">
        <v>828</v>
      </c>
      <c r="H970" s="103">
        <v>0</v>
      </c>
      <c r="I970" s="102"/>
      <c r="J970" s="102" t="s">
        <v>17</v>
      </c>
    </row>
    <row r="971" ht="22.5" customHeight="1" spans="1:10">
      <c r="A971" s="104" t="s">
        <v>829</v>
      </c>
      <c r="B971" s="99" t="s">
        <v>830</v>
      </c>
      <c r="C971" s="98" t="s">
        <v>831</v>
      </c>
      <c r="D971" s="105">
        <v>4</v>
      </c>
      <c r="E971" s="106">
        <f>SUM(H971:H974)/D971</f>
        <v>0</v>
      </c>
      <c r="F971" s="98" t="s">
        <v>14</v>
      </c>
      <c r="G971" s="99" t="s">
        <v>15</v>
      </c>
      <c r="H971" s="100">
        <v>0</v>
      </c>
      <c r="I971" s="99" t="s">
        <v>832</v>
      </c>
      <c r="J971" s="99" t="s">
        <v>17</v>
      </c>
    </row>
    <row r="972" ht="22.5" customHeight="1" spans="1:10">
      <c r="A972" s="104"/>
      <c r="B972" s="99"/>
      <c r="C972" s="98"/>
      <c r="D972" s="105"/>
      <c r="E972" s="106"/>
      <c r="F972" s="101" t="s">
        <v>18</v>
      </c>
      <c r="G972" s="102" t="s">
        <v>19</v>
      </c>
      <c r="H972" s="103">
        <v>0</v>
      </c>
      <c r="I972" s="102"/>
      <c r="J972" s="102" t="s">
        <v>17</v>
      </c>
    </row>
    <row r="973" ht="22.5" customHeight="1" spans="1:10">
      <c r="A973" s="104"/>
      <c r="B973" s="99"/>
      <c r="C973" s="98"/>
      <c r="D973" s="105"/>
      <c r="E973" s="106"/>
      <c r="F973" s="98" t="s">
        <v>35</v>
      </c>
      <c r="G973" s="99" t="s">
        <v>36</v>
      </c>
      <c r="H973" s="100">
        <v>0</v>
      </c>
      <c r="I973" s="99" t="s">
        <v>833</v>
      </c>
      <c r="J973" s="99" t="s">
        <v>17</v>
      </c>
    </row>
    <row r="974" ht="22.5" customHeight="1" spans="1:10">
      <c r="A974" s="104"/>
      <c r="B974" s="99"/>
      <c r="C974" s="98"/>
      <c r="D974" s="105"/>
      <c r="E974" s="106"/>
      <c r="F974" s="101" t="s">
        <v>75</v>
      </c>
      <c r="G974" s="102" t="s">
        <v>834</v>
      </c>
      <c r="H974" s="103">
        <v>0</v>
      </c>
      <c r="I974" s="102" t="s">
        <v>835</v>
      </c>
      <c r="J974" s="102" t="s">
        <v>17</v>
      </c>
    </row>
    <row r="975" ht="22.5" customHeight="1" spans="1:10">
      <c r="A975" s="107" t="s">
        <v>836</v>
      </c>
      <c r="B975" s="108" t="s">
        <v>837</v>
      </c>
      <c r="C975" s="109" t="s">
        <v>831</v>
      </c>
      <c r="D975" s="110">
        <v>9</v>
      </c>
      <c r="E975" s="111">
        <f>SUM(H975:H983)/D975</f>
        <v>0</v>
      </c>
      <c r="F975" s="98" t="s">
        <v>14</v>
      </c>
      <c r="G975" s="99" t="s">
        <v>15</v>
      </c>
      <c r="H975" s="100">
        <v>0</v>
      </c>
      <c r="I975" s="99" t="s">
        <v>838</v>
      </c>
      <c r="J975" s="99" t="s">
        <v>17</v>
      </c>
    </row>
    <row r="976" ht="22.5" customHeight="1" spans="1:10">
      <c r="A976" s="107"/>
      <c r="B976" s="108"/>
      <c r="C976" s="109"/>
      <c r="D976" s="110"/>
      <c r="E976" s="111"/>
      <c r="F976" s="101" t="s">
        <v>18</v>
      </c>
      <c r="G976" s="102" t="s">
        <v>19</v>
      </c>
      <c r="H976" s="103">
        <v>0</v>
      </c>
      <c r="I976" s="102"/>
      <c r="J976" s="102" t="s">
        <v>17</v>
      </c>
    </row>
    <row r="977" ht="22.5" customHeight="1" spans="1:10">
      <c r="A977" s="107"/>
      <c r="B977" s="108"/>
      <c r="C977" s="109"/>
      <c r="D977" s="110"/>
      <c r="E977" s="111"/>
      <c r="F977" s="98" t="s">
        <v>73</v>
      </c>
      <c r="G977" s="99" t="s">
        <v>74</v>
      </c>
      <c r="H977" s="100">
        <v>0</v>
      </c>
      <c r="I977" s="99"/>
      <c r="J977" s="99" t="s">
        <v>17</v>
      </c>
    </row>
    <row r="978" ht="22.5" customHeight="1" spans="1:10">
      <c r="A978" s="107"/>
      <c r="B978" s="108"/>
      <c r="C978" s="109"/>
      <c r="D978" s="110"/>
      <c r="E978" s="111"/>
      <c r="F978" s="101" t="s">
        <v>75</v>
      </c>
      <c r="G978" s="102" t="s">
        <v>839</v>
      </c>
      <c r="H978" s="103">
        <v>0</v>
      </c>
      <c r="I978" s="102" t="s">
        <v>835</v>
      </c>
      <c r="J978" s="102" t="s">
        <v>17</v>
      </c>
    </row>
    <row r="979" ht="22.5" customHeight="1" spans="1:10">
      <c r="A979" s="107"/>
      <c r="B979" s="108"/>
      <c r="C979" s="109"/>
      <c r="D979" s="110"/>
      <c r="E979" s="111"/>
      <c r="F979" s="98" t="s">
        <v>43</v>
      </c>
      <c r="G979" s="99" t="s">
        <v>44</v>
      </c>
      <c r="H979" s="100">
        <v>0</v>
      </c>
      <c r="I979" s="99"/>
      <c r="J979" s="99" t="s">
        <v>17</v>
      </c>
    </row>
    <row r="980" ht="39" customHeight="1" spans="1:10">
      <c r="A980" s="107"/>
      <c r="B980" s="108"/>
      <c r="C980" s="109"/>
      <c r="D980" s="110"/>
      <c r="E980" s="111"/>
      <c r="F980" s="101" t="s">
        <v>22</v>
      </c>
      <c r="G980" s="102" t="s">
        <v>23</v>
      </c>
      <c r="H980" s="103">
        <v>0</v>
      </c>
      <c r="I980" s="102" t="s">
        <v>840</v>
      </c>
      <c r="J980" s="102" t="s">
        <v>17</v>
      </c>
    </row>
    <row r="981" ht="39" customHeight="1" spans="1:10">
      <c r="A981" s="107"/>
      <c r="B981" s="108"/>
      <c r="C981" s="109"/>
      <c r="D981" s="110"/>
      <c r="E981" s="111"/>
      <c r="F981" s="98" t="s">
        <v>27</v>
      </c>
      <c r="G981" s="99" t="s">
        <v>28</v>
      </c>
      <c r="H981" s="100">
        <v>0</v>
      </c>
      <c r="I981" s="99" t="s">
        <v>841</v>
      </c>
      <c r="J981" s="99" t="s">
        <v>17</v>
      </c>
    </row>
    <row r="982" ht="22.5" customHeight="1" spans="1:10">
      <c r="A982" s="107"/>
      <c r="B982" s="108"/>
      <c r="C982" s="109"/>
      <c r="D982" s="110"/>
      <c r="E982" s="111"/>
      <c r="F982" s="101" t="s">
        <v>24</v>
      </c>
      <c r="G982" s="102" t="s">
        <v>842</v>
      </c>
      <c r="H982" s="103">
        <v>0</v>
      </c>
      <c r="I982" s="102"/>
      <c r="J982" s="102" t="s">
        <v>17</v>
      </c>
    </row>
    <row r="983" ht="22.5" customHeight="1" spans="1:10">
      <c r="A983" s="107"/>
      <c r="B983" s="108"/>
      <c r="C983" s="109"/>
      <c r="D983" s="110"/>
      <c r="E983" s="111"/>
      <c r="F983" s="98" t="s">
        <v>24</v>
      </c>
      <c r="G983" s="99" t="s">
        <v>843</v>
      </c>
      <c r="H983" s="100">
        <v>0</v>
      </c>
      <c r="I983" s="99"/>
      <c r="J983" s="99" t="s">
        <v>17</v>
      </c>
    </row>
    <row r="984" ht="22.5" customHeight="1" spans="1:10">
      <c r="A984" s="104" t="s">
        <v>844</v>
      </c>
      <c r="B984" s="99" t="s">
        <v>845</v>
      </c>
      <c r="C984" s="98" t="s">
        <v>831</v>
      </c>
      <c r="D984" s="105">
        <v>8</v>
      </c>
      <c r="E984" s="106">
        <f>SUM(H984:H991)/D984</f>
        <v>0</v>
      </c>
      <c r="F984" s="101" t="s">
        <v>14</v>
      </c>
      <c r="G984" s="102" t="s">
        <v>15</v>
      </c>
      <c r="H984" s="103">
        <v>0</v>
      </c>
      <c r="I984" s="102" t="s">
        <v>838</v>
      </c>
      <c r="J984" s="102" t="s">
        <v>17</v>
      </c>
    </row>
    <row r="985" ht="22.5" customHeight="1" spans="1:10">
      <c r="A985" s="104"/>
      <c r="B985" s="99"/>
      <c r="C985" s="98"/>
      <c r="D985" s="105"/>
      <c r="E985" s="106"/>
      <c r="F985" s="98" t="s">
        <v>18</v>
      </c>
      <c r="G985" s="99" t="s">
        <v>19</v>
      </c>
      <c r="H985" s="100">
        <v>0</v>
      </c>
      <c r="I985" s="99"/>
      <c r="J985" s="99" t="s">
        <v>17</v>
      </c>
    </row>
    <row r="986" ht="22.5" customHeight="1" spans="1:10">
      <c r="A986" s="104"/>
      <c r="B986" s="99"/>
      <c r="C986" s="98"/>
      <c r="D986" s="105"/>
      <c r="E986" s="106"/>
      <c r="F986" s="101" t="s">
        <v>75</v>
      </c>
      <c r="G986" s="102" t="s">
        <v>846</v>
      </c>
      <c r="H986" s="103">
        <v>0</v>
      </c>
      <c r="I986" s="102" t="s">
        <v>835</v>
      </c>
      <c r="J986" s="102" t="s">
        <v>17</v>
      </c>
    </row>
    <row r="987" ht="22.5" customHeight="1" spans="1:10">
      <c r="A987" s="104"/>
      <c r="B987" s="99"/>
      <c r="C987" s="98"/>
      <c r="D987" s="105"/>
      <c r="E987" s="106"/>
      <c r="F987" s="98" t="s">
        <v>43</v>
      </c>
      <c r="G987" s="99" t="s">
        <v>44</v>
      </c>
      <c r="H987" s="100">
        <v>0</v>
      </c>
      <c r="I987" s="99"/>
      <c r="J987" s="99" t="s">
        <v>17</v>
      </c>
    </row>
    <row r="988" ht="39" customHeight="1" spans="1:10">
      <c r="A988" s="104"/>
      <c r="B988" s="99"/>
      <c r="C988" s="98"/>
      <c r="D988" s="105"/>
      <c r="E988" s="106"/>
      <c r="F988" s="101" t="s">
        <v>22</v>
      </c>
      <c r="G988" s="102" t="s">
        <v>23</v>
      </c>
      <c r="H988" s="103">
        <v>0</v>
      </c>
      <c r="I988" s="102" t="s">
        <v>840</v>
      </c>
      <c r="J988" s="102" t="s">
        <v>17</v>
      </c>
    </row>
    <row r="989" ht="39" customHeight="1" spans="1:10">
      <c r="A989" s="104"/>
      <c r="B989" s="99"/>
      <c r="C989" s="98"/>
      <c r="D989" s="105"/>
      <c r="E989" s="106"/>
      <c r="F989" s="98" t="s">
        <v>27</v>
      </c>
      <c r="G989" s="99" t="s">
        <v>28</v>
      </c>
      <c r="H989" s="100">
        <v>0</v>
      </c>
      <c r="I989" s="99" t="s">
        <v>841</v>
      </c>
      <c r="J989" s="99" t="s">
        <v>17</v>
      </c>
    </row>
    <row r="990" ht="22.5" customHeight="1" spans="1:10">
      <c r="A990" s="104"/>
      <c r="B990" s="99"/>
      <c r="C990" s="98"/>
      <c r="D990" s="105"/>
      <c r="E990" s="106"/>
      <c r="F990" s="101" t="s">
        <v>24</v>
      </c>
      <c r="G990" s="102" t="s">
        <v>847</v>
      </c>
      <c r="H990" s="103">
        <v>0</v>
      </c>
      <c r="I990" s="102"/>
      <c r="J990" s="102" t="s">
        <v>17</v>
      </c>
    </row>
    <row r="991" ht="22.5" customHeight="1" spans="1:10">
      <c r="A991" s="104"/>
      <c r="B991" s="99"/>
      <c r="C991" s="98"/>
      <c r="D991" s="105"/>
      <c r="E991" s="106"/>
      <c r="F991" s="98" t="s">
        <v>24</v>
      </c>
      <c r="G991" s="99" t="s">
        <v>848</v>
      </c>
      <c r="H991" s="100">
        <v>0</v>
      </c>
      <c r="I991" s="99"/>
      <c r="J991" s="99" t="s">
        <v>17</v>
      </c>
    </row>
    <row r="992" ht="22.5" customHeight="1" spans="1:10">
      <c r="A992" s="107" t="s">
        <v>849</v>
      </c>
      <c r="B992" s="108" t="s">
        <v>850</v>
      </c>
      <c r="C992" s="109" t="s">
        <v>831</v>
      </c>
      <c r="D992" s="110">
        <v>9</v>
      </c>
      <c r="E992" s="111">
        <f>SUM(H992:H1000)/D992</f>
        <v>0</v>
      </c>
      <c r="F992" s="101" t="s">
        <v>14</v>
      </c>
      <c r="G992" s="102" t="s">
        <v>15</v>
      </c>
      <c r="H992" s="103">
        <v>0</v>
      </c>
      <c r="I992" s="102" t="s">
        <v>838</v>
      </c>
      <c r="J992" s="102" t="s">
        <v>17</v>
      </c>
    </row>
    <row r="993" ht="22.5" customHeight="1" spans="1:10">
      <c r="A993" s="107"/>
      <c r="B993" s="108"/>
      <c r="C993" s="109"/>
      <c r="D993" s="110"/>
      <c r="E993" s="111"/>
      <c r="F993" s="98" t="s">
        <v>18</v>
      </c>
      <c r="G993" s="99" t="s">
        <v>19</v>
      </c>
      <c r="H993" s="100">
        <v>0</v>
      </c>
      <c r="I993" s="99"/>
      <c r="J993" s="99" t="s">
        <v>17</v>
      </c>
    </row>
    <row r="994" ht="39" customHeight="1" spans="1:10">
      <c r="A994" s="107"/>
      <c r="B994" s="108"/>
      <c r="C994" s="109"/>
      <c r="D994" s="110"/>
      <c r="E994" s="111"/>
      <c r="F994" s="101" t="s">
        <v>75</v>
      </c>
      <c r="G994" s="102" t="s">
        <v>851</v>
      </c>
      <c r="H994" s="103">
        <v>0</v>
      </c>
      <c r="I994" s="102" t="s">
        <v>852</v>
      </c>
      <c r="J994" s="102" t="s">
        <v>17</v>
      </c>
    </row>
    <row r="995" ht="22.5" customHeight="1" spans="1:10">
      <c r="A995" s="107"/>
      <c r="B995" s="108"/>
      <c r="C995" s="109"/>
      <c r="D995" s="110"/>
      <c r="E995" s="111"/>
      <c r="F995" s="98" t="s">
        <v>43</v>
      </c>
      <c r="G995" s="99" t="s">
        <v>44</v>
      </c>
      <c r="H995" s="100">
        <v>0</v>
      </c>
      <c r="I995" s="99"/>
      <c r="J995" s="99" t="s">
        <v>17</v>
      </c>
    </row>
    <row r="996" ht="39" customHeight="1" spans="1:10">
      <c r="A996" s="107"/>
      <c r="B996" s="108"/>
      <c r="C996" s="109"/>
      <c r="D996" s="110"/>
      <c r="E996" s="111"/>
      <c r="F996" s="101" t="s">
        <v>22</v>
      </c>
      <c r="G996" s="102" t="s">
        <v>23</v>
      </c>
      <c r="H996" s="103">
        <v>0</v>
      </c>
      <c r="I996" s="102" t="s">
        <v>840</v>
      </c>
      <c r="J996" s="102" t="s">
        <v>17</v>
      </c>
    </row>
    <row r="997" ht="39" customHeight="1" spans="1:10">
      <c r="A997" s="107"/>
      <c r="B997" s="108"/>
      <c r="C997" s="109"/>
      <c r="D997" s="110"/>
      <c r="E997" s="111"/>
      <c r="F997" s="98" t="s">
        <v>27</v>
      </c>
      <c r="G997" s="99" t="s">
        <v>28</v>
      </c>
      <c r="H997" s="100">
        <v>0</v>
      </c>
      <c r="I997" s="99" t="s">
        <v>841</v>
      </c>
      <c r="J997" s="99" t="s">
        <v>17</v>
      </c>
    </row>
    <row r="998" ht="22.5" customHeight="1" spans="1:10">
      <c r="A998" s="107"/>
      <c r="B998" s="108"/>
      <c r="C998" s="109"/>
      <c r="D998" s="110"/>
      <c r="E998" s="111"/>
      <c r="F998" s="101" t="s">
        <v>24</v>
      </c>
      <c r="G998" s="102" t="s">
        <v>853</v>
      </c>
      <c r="H998" s="103">
        <v>0</v>
      </c>
      <c r="I998" s="102"/>
      <c r="J998" s="102" t="s">
        <v>17</v>
      </c>
    </row>
    <row r="999" ht="22.5" customHeight="1" spans="1:10">
      <c r="A999" s="107"/>
      <c r="B999" s="108"/>
      <c r="C999" s="109"/>
      <c r="D999" s="110"/>
      <c r="E999" s="111"/>
      <c r="F999" s="98" t="s">
        <v>24</v>
      </c>
      <c r="G999" s="99" t="s">
        <v>854</v>
      </c>
      <c r="H999" s="100">
        <v>0</v>
      </c>
      <c r="I999" s="99"/>
      <c r="J999" s="99" t="s">
        <v>17</v>
      </c>
    </row>
    <row r="1000" ht="22.5" customHeight="1" spans="1:10">
      <c r="A1000" s="107"/>
      <c r="B1000" s="108"/>
      <c r="C1000" s="109"/>
      <c r="D1000" s="110"/>
      <c r="E1000" s="111"/>
      <c r="F1000" s="101" t="s">
        <v>24</v>
      </c>
      <c r="G1000" s="102" t="s">
        <v>855</v>
      </c>
      <c r="H1000" s="103">
        <v>0</v>
      </c>
      <c r="I1000" s="102"/>
      <c r="J1000" s="102" t="s">
        <v>17</v>
      </c>
    </row>
    <row r="1001" ht="22.5" customHeight="1" spans="1:10">
      <c r="A1001" s="104" t="s">
        <v>856</v>
      </c>
      <c r="B1001" s="99" t="s">
        <v>857</v>
      </c>
      <c r="C1001" s="98" t="s">
        <v>831</v>
      </c>
      <c r="D1001" s="105">
        <v>9</v>
      </c>
      <c r="E1001" s="106">
        <f>SUM(H1001:H1009)/D1001</f>
        <v>0</v>
      </c>
      <c r="F1001" s="98" t="s">
        <v>14</v>
      </c>
      <c r="G1001" s="99" t="s">
        <v>15</v>
      </c>
      <c r="H1001" s="100">
        <v>0</v>
      </c>
      <c r="I1001" s="99" t="s">
        <v>838</v>
      </c>
      <c r="J1001" s="99" t="s">
        <v>17</v>
      </c>
    </row>
    <row r="1002" ht="22.5" customHeight="1" spans="1:10">
      <c r="A1002" s="104"/>
      <c r="B1002" s="99"/>
      <c r="C1002" s="98"/>
      <c r="D1002" s="105"/>
      <c r="E1002" s="106"/>
      <c r="F1002" s="101" t="s">
        <v>18</v>
      </c>
      <c r="G1002" s="102" t="s">
        <v>19</v>
      </c>
      <c r="H1002" s="103">
        <v>0</v>
      </c>
      <c r="I1002" s="102"/>
      <c r="J1002" s="102" t="s">
        <v>17</v>
      </c>
    </row>
    <row r="1003" ht="39" customHeight="1" spans="1:10">
      <c r="A1003" s="104"/>
      <c r="B1003" s="99"/>
      <c r="C1003" s="98"/>
      <c r="D1003" s="105"/>
      <c r="E1003" s="106"/>
      <c r="F1003" s="98" t="s">
        <v>75</v>
      </c>
      <c r="G1003" s="99" t="s">
        <v>858</v>
      </c>
      <c r="H1003" s="100">
        <v>0</v>
      </c>
      <c r="I1003" s="99" t="s">
        <v>852</v>
      </c>
      <c r="J1003" s="99" t="s">
        <v>17</v>
      </c>
    </row>
    <row r="1004" ht="22.5" customHeight="1" spans="1:10">
      <c r="A1004" s="104"/>
      <c r="B1004" s="99"/>
      <c r="C1004" s="98"/>
      <c r="D1004" s="105"/>
      <c r="E1004" s="106"/>
      <c r="F1004" s="101" t="s">
        <v>43</v>
      </c>
      <c r="G1004" s="102" t="s">
        <v>44</v>
      </c>
      <c r="H1004" s="103">
        <v>0</v>
      </c>
      <c r="I1004" s="102"/>
      <c r="J1004" s="102" t="s">
        <v>17</v>
      </c>
    </row>
    <row r="1005" ht="39" customHeight="1" spans="1:10">
      <c r="A1005" s="104"/>
      <c r="B1005" s="99"/>
      <c r="C1005" s="98"/>
      <c r="D1005" s="105"/>
      <c r="E1005" s="106"/>
      <c r="F1005" s="98" t="s">
        <v>22</v>
      </c>
      <c r="G1005" s="99" t="s">
        <v>23</v>
      </c>
      <c r="H1005" s="100">
        <v>0</v>
      </c>
      <c r="I1005" s="99" t="s">
        <v>840</v>
      </c>
      <c r="J1005" s="99" t="s">
        <v>17</v>
      </c>
    </row>
    <row r="1006" ht="39" customHeight="1" spans="1:10">
      <c r="A1006" s="104"/>
      <c r="B1006" s="99"/>
      <c r="C1006" s="98"/>
      <c r="D1006" s="105"/>
      <c r="E1006" s="106"/>
      <c r="F1006" s="101" t="s">
        <v>27</v>
      </c>
      <c r="G1006" s="102" t="s">
        <v>28</v>
      </c>
      <c r="H1006" s="103">
        <v>0</v>
      </c>
      <c r="I1006" s="102" t="s">
        <v>841</v>
      </c>
      <c r="J1006" s="102" t="s">
        <v>17</v>
      </c>
    </row>
    <row r="1007" ht="22.5" customHeight="1" spans="1:10">
      <c r="A1007" s="104"/>
      <c r="B1007" s="99"/>
      <c r="C1007" s="98"/>
      <c r="D1007" s="105"/>
      <c r="E1007" s="106"/>
      <c r="F1007" s="98" t="s">
        <v>24</v>
      </c>
      <c r="G1007" s="99" t="s">
        <v>859</v>
      </c>
      <c r="H1007" s="100">
        <v>0</v>
      </c>
      <c r="I1007" s="99"/>
      <c r="J1007" s="99" t="s">
        <v>17</v>
      </c>
    </row>
    <row r="1008" ht="22.5" customHeight="1" spans="1:10">
      <c r="A1008" s="104"/>
      <c r="B1008" s="99"/>
      <c r="C1008" s="98"/>
      <c r="D1008" s="105"/>
      <c r="E1008" s="106"/>
      <c r="F1008" s="101" t="s">
        <v>24</v>
      </c>
      <c r="G1008" s="102" t="s">
        <v>860</v>
      </c>
      <c r="H1008" s="103">
        <v>0</v>
      </c>
      <c r="I1008" s="102"/>
      <c r="J1008" s="102" t="s">
        <v>17</v>
      </c>
    </row>
    <row r="1009" ht="22.5" customHeight="1" spans="1:10">
      <c r="A1009" s="104"/>
      <c r="B1009" s="99"/>
      <c r="C1009" s="98"/>
      <c r="D1009" s="105"/>
      <c r="E1009" s="106"/>
      <c r="F1009" s="98" t="s">
        <v>24</v>
      </c>
      <c r="G1009" s="99" t="s">
        <v>861</v>
      </c>
      <c r="H1009" s="100">
        <v>0</v>
      </c>
      <c r="I1009" s="99"/>
      <c r="J1009" s="99" t="s">
        <v>17</v>
      </c>
    </row>
    <row r="1010" ht="22.5" customHeight="1" spans="1:10">
      <c r="A1010" s="107" t="s">
        <v>862</v>
      </c>
      <c r="B1010" s="108" t="s">
        <v>863</v>
      </c>
      <c r="C1010" s="109" t="s">
        <v>136</v>
      </c>
      <c r="D1010" s="110">
        <v>3</v>
      </c>
      <c r="E1010" s="111">
        <f>SUM(H1010:H1012)/D1010</f>
        <v>0</v>
      </c>
      <c r="F1010" s="101" t="s">
        <v>14</v>
      </c>
      <c r="G1010" s="102" t="s">
        <v>15</v>
      </c>
      <c r="H1010" s="103">
        <v>0</v>
      </c>
      <c r="I1010" s="102" t="s">
        <v>864</v>
      </c>
      <c r="J1010" s="102" t="s">
        <v>17</v>
      </c>
    </row>
    <row r="1011" ht="22.5" customHeight="1" spans="1:10">
      <c r="A1011" s="107"/>
      <c r="B1011" s="108"/>
      <c r="C1011" s="109"/>
      <c r="D1011" s="110"/>
      <c r="E1011" s="111"/>
      <c r="F1011" s="98" t="s">
        <v>18</v>
      </c>
      <c r="G1011" s="99" t="s">
        <v>19</v>
      </c>
      <c r="H1011" s="100">
        <v>0</v>
      </c>
      <c r="I1011" s="99"/>
      <c r="J1011" s="99" t="s">
        <v>17</v>
      </c>
    </row>
    <row r="1012" ht="22.5" customHeight="1" spans="1:10">
      <c r="A1012" s="107"/>
      <c r="B1012" s="108"/>
      <c r="C1012" s="109"/>
      <c r="D1012" s="110"/>
      <c r="E1012" s="111"/>
      <c r="F1012" s="101" t="s">
        <v>35</v>
      </c>
      <c r="G1012" s="102" t="s">
        <v>36</v>
      </c>
      <c r="H1012" s="103">
        <v>0</v>
      </c>
      <c r="I1012" s="102" t="s">
        <v>865</v>
      </c>
      <c r="J1012" s="102" t="s">
        <v>17</v>
      </c>
    </row>
    <row r="1013" ht="22.5" customHeight="1" spans="1:10">
      <c r="A1013" s="104" t="s">
        <v>866</v>
      </c>
      <c r="B1013" s="99" t="s">
        <v>867</v>
      </c>
      <c r="C1013" s="98" t="s">
        <v>136</v>
      </c>
      <c r="D1013" s="105">
        <v>7</v>
      </c>
      <c r="E1013" s="106">
        <f>SUM(H1013:H1019)/D1013</f>
        <v>0</v>
      </c>
      <c r="F1013" s="98" t="s">
        <v>14</v>
      </c>
      <c r="G1013" s="99" t="s">
        <v>15</v>
      </c>
      <c r="H1013" s="100">
        <v>0</v>
      </c>
      <c r="I1013" s="99" t="s">
        <v>868</v>
      </c>
      <c r="J1013" s="99" t="s">
        <v>17</v>
      </c>
    </row>
    <row r="1014" ht="22.5" customHeight="1" spans="1:10">
      <c r="A1014" s="104"/>
      <c r="B1014" s="99"/>
      <c r="C1014" s="98"/>
      <c r="D1014" s="105"/>
      <c r="E1014" s="106"/>
      <c r="F1014" s="101" t="s">
        <v>18</v>
      </c>
      <c r="G1014" s="102" t="s">
        <v>19</v>
      </c>
      <c r="H1014" s="103">
        <v>0</v>
      </c>
      <c r="I1014" s="102"/>
      <c r="J1014" s="102" t="s">
        <v>17</v>
      </c>
    </row>
    <row r="1015" ht="22.5" customHeight="1" spans="1:10">
      <c r="A1015" s="104"/>
      <c r="B1015" s="99"/>
      <c r="C1015" s="98"/>
      <c r="D1015" s="105"/>
      <c r="E1015" s="106"/>
      <c r="F1015" s="98" t="s">
        <v>43</v>
      </c>
      <c r="G1015" s="99" t="s">
        <v>44</v>
      </c>
      <c r="H1015" s="100">
        <v>0</v>
      </c>
      <c r="I1015" s="99"/>
      <c r="J1015" s="99" t="s">
        <v>17</v>
      </c>
    </row>
    <row r="1016" ht="22.5" customHeight="1" spans="1:10">
      <c r="A1016" s="104"/>
      <c r="B1016" s="99"/>
      <c r="C1016" s="98"/>
      <c r="D1016" s="105"/>
      <c r="E1016" s="106"/>
      <c r="F1016" s="101" t="s">
        <v>73</v>
      </c>
      <c r="G1016" s="102" t="s">
        <v>74</v>
      </c>
      <c r="H1016" s="103">
        <v>0</v>
      </c>
      <c r="I1016" s="102"/>
      <c r="J1016" s="102" t="s">
        <v>17</v>
      </c>
    </row>
    <row r="1017" ht="22.5" customHeight="1" spans="1:10">
      <c r="A1017" s="104"/>
      <c r="B1017" s="99"/>
      <c r="C1017" s="98"/>
      <c r="D1017" s="105"/>
      <c r="E1017" s="106"/>
      <c r="F1017" s="98" t="s">
        <v>22</v>
      </c>
      <c r="G1017" s="99" t="s">
        <v>23</v>
      </c>
      <c r="H1017" s="100">
        <v>0</v>
      </c>
      <c r="I1017" s="99"/>
      <c r="J1017" s="99" t="s">
        <v>17</v>
      </c>
    </row>
    <row r="1018" ht="22.5" customHeight="1" spans="1:10">
      <c r="A1018" s="104"/>
      <c r="B1018" s="99"/>
      <c r="C1018" s="98"/>
      <c r="D1018" s="105"/>
      <c r="E1018" s="106"/>
      <c r="F1018" s="101" t="s">
        <v>24</v>
      </c>
      <c r="G1018" s="102" t="s">
        <v>869</v>
      </c>
      <c r="H1018" s="103">
        <v>0</v>
      </c>
      <c r="I1018" s="102"/>
      <c r="J1018" s="102" t="s">
        <v>17</v>
      </c>
    </row>
    <row r="1019" ht="22.5" customHeight="1" spans="1:10">
      <c r="A1019" s="104"/>
      <c r="B1019" s="99"/>
      <c r="C1019" s="98"/>
      <c r="D1019" s="105"/>
      <c r="E1019" s="106"/>
      <c r="F1019" s="98" t="s">
        <v>24</v>
      </c>
      <c r="G1019" s="99" t="s">
        <v>870</v>
      </c>
      <c r="H1019" s="100">
        <v>0</v>
      </c>
      <c r="I1019" s="99"/>
      <c r="J1019" s="99" t="s">
        <v>17</v>
      </c>
    </row>
    <row r="1020" ht="22.5" customHeight="1" spans="1:10">
      <c r="A1020" s="107" t="s">
        <v>871</v>
      </c>
      <c r="B1020" s="108" t="s">
        <v>872</v>
      </c>
      <c r="C1020" s="109" t="s">
        <v>342</v>
      </c>
      <c r="D1020" s="110">
        <v>3</v>
      </c>
      <c r="E1020" s="111">
        <f>SUM(H1020:H1022)/D1020</f>
        <v>0</v>
      </c>
      <c r="F1020" s="101" t="s">
        <v>14</v>
      </c>
      <c r="G1020" s="102" t="s">
        <v>15</v>
      </c>
      <c r="H1020" s="103">
        <v>0</v>
      </c>
      <c r="I1020" s="102" t="s">
        <v>72</v>
      </c>
      <c r="J1020" s="102" t="s">
        <v>17</v>
      </c>
    </row>
    <row r="1021" ht="22.5" customHeight="1" spans="1:10">
      <c r="A1021" s="107"/>
      <c r="B1021" s="108"/>
      <c r="C1021" s="109"/>
      <c r="D1021" s="110"/>
      <c r="E1021" s="111"/>
      <c r="F1021" s="98" t="s">
        <v>18</v>
      </c>
      <c r="G1021" s="99" t="s">
        <v>19</v>
      </c>
      <c r="H1021" s="100">
        <v>0</v>
      </c>
      <c r="I1021" s="99"/>
      <c r="J1021" s="99" t="s">
        <v>17</v>
      </c>
    </row>
    <row r="1022" ht="22.5" customHeight="1" spans="1:10">
      <c r="A1022" s="107"/>
      <c r="B1022" s="108"/>
      <c r="C1022" s="109"/>
      <c r="D1022" s="110"/>
      <c r="E1022" s="111"/>
      <c r="F1022" s="101" t="s">
        <v>35</v>
      </c>
      <c r="G1022" s="102" t="s">
        <v>36</v>
      </c>
      <c r="H1022" s="103">
        <v>0</v>
      </c>
      <c r="I1022" s="102" t="s">
        <v>126</v>
      </c>
      <c r="J1022" s="102" t="s">
        <v>17</v>
      </c>
    </row>
    <row r="1023" ht="22.5" customHeight="1" spans="1:10">
      <c r="A1023" s="104" t="s">
        <v>873</v>
      </c>
      <c r="B1023" s="99" t="s">
        <v>874</v>
      </c>
      <c r="C1023" s="98" t="s">
        <v>342</v>
      </c>
      <c r="D1023" s="105">
        <v>3</v>
      </c>
      <c r="E1023" s="106">
        <f>SUM(H1023:H1025)/D1023</f>
        <v>0</v>
      </c>
      <c r="F1023" s="98" t="s">
        <v>14</v>
      </c>
      <c r="G1023" s="99" t="s">
        <v>15</v>
      </c>
      <c r="H1023" s="100">
        <v>0</v>
      </c>
      <c r="I1023" s="99" t="s">
        <v>72</v>
      </c>
      <c r="J1023" s="99" t="s">
        <v>17</v>
      </c>
    </row>
    <row r="1024" ht="22.5" customHeight="1" spans="1:10">
      <c r="A1024" s="104"/>
      <c r="B1024" s="99"/>
      <c r="C1024" s="98"/>
      <c r="D1024" s="105"/>
      <c r="E1024" s="106"/>
      <c r="F1024" s="101" t="s">
        <v>18</v>
      </c>
      <c r="G1024" s="102" t="s">
        <v>19</v>
      </c>
      <c r="H1024" s="103">
        <v>0</v>
      </c>
      <c r="I1024" s="102"/>
      <c r="J1024" s="102" t="s">
        <v>17</v>
      </c>
    </row>
    <row r="1025" ht="22.5" customHeight="1" spans="1:10">
      <c r="A1025" s="104"/>
      <c r="B1025" s="99"/>
      <c r="C1025" s="98"/>
      <c r="D1025" s="105"/>
      <c r="E1025" s="106"/>
      <c r="F1025" s="98" t="s">
        <v>35</v>
      </c>
      <c r="G1025" s="99" t="s">
        <v>36</v>
      </c>
      <c r="H1025" s="100">
        <v>0</v>
      </c>
      <c r="I1025" s="99" t="s">
        <v>164</v>
      </c>
      <c r="J1025" s="99" t="s">
        <v>17</v>
      </c>
    </row>
    <row r="1026" ht="22.5" customHeight="1" spans="1:10">
      <c r="A1026" s="107" t="s">
        <v>875</v>
      </c>
      <c r="B1026" s="108" t="s">
        <v>876</v>
      </c>
      <c r="C1026" s="109" t="s">
        <v>342</v>
      </c>
      <c r="D1026" s="110">
        <v>8</v>
      </c>
      <c r="E1026" s="111">
        <f>SUM(H1026:H1033)/D1026</f>
        <v>0</v>
      </c>
      <c r="F1026" s="101" t="s">
        <v>14</v>
      </c>
      <c r="G1026" s="102" t="s">
        <v>15</v>
      </c>
      <c r="H1026" s="103">
        <v>0</v>
      </c>
      <c r="I1026" s="102" t="s">
        <v>72</v>
      </c>
      <c r="J1026" s="102" t="s">
        <v>17</v>
      </c>
    </row>
    <row r="1027" ht="22.5" customHeight="1" spans="1:10">
      <c r="A1027" s="107"/>
      <c r="B1027" s="108"/>
      <c r="C1027" s="109"/>
      <c r="D1027" s="110"/>
      <c r="E1027" s="111"/>
      <c r="F1027" s="98" t="s">
        <v>18</v>
      </c>
      <c r="G1027" s="99" t="s">
        <v>19</v>
      </c>
      <c r="H1027" s="100">
        <v>0</v>
      </c>
      <c r="I1027" s="99"/>
      <c r="J1027" s="99" t="s">
        <v>17</v>
      </c>
    </row>
    <row r="1028" ht="22.5" customHeight="1" spans="1:10">
      <c r="A1028" s="107"/>
      <c r="B1028" s="108"/>
      <c r="C1028" s="109"/>
      <c r="D1028" s="110"/>
      <c r="E1028" s="111"/>
      <c r="F1028" s="101" t="s">
        <v>73</v>
      </c>
      <c r="G1028" s="102" t="s">
        <v>74</v>
      </c>
      <c r="H1028" s="103">
        <v>0</v>
      </c>
      <c r="I1028" s="102"/>
      <c r="J1028" s="102" t="s">
        <v>17</v>
      </c>
    </row>
    <row r="1029" ht="22.5" customHeight="1" spans="1:10">
      <c r="A1029" s="107"/>
      <c r="B1029" s="108"/>
      <c r="C1029" s="109"/>
      <c r="D1029" s="110"/>
      <c r="E1029" s="111"/>
      <c r="F1029" s="98" t="s">
        <v>43</v>
      </c>
      <c r="G1029" s="99" t="s">
        <v>44</v>
      </c>
      <c r="H1029" s="100">
        <v>0</v>
      </c>
      <c r="I1029" s="99"/>
      <c r="J1029" s="99" t="s">
        <v>17</v>
      </c>
    </row>
    <row r="1030" ht="22.5" customHeight="1" spans="1:10">
      <c r="A1030" s="107"/>
      <c r="B1030" s="108"/>
      <c r="C1030" s="109"/>
      <c r="D1030" s="110"/>
      <c r="E1030" s="111"/>
      <c r="F1030" s="101" t="s">
        <v>22</v>
      </c>
      <c r="G1030" s="102" t="s">
        <v>23</v>
      </c>
      <c r="H1030" s="103">
        <v>0</v>
      </c>
      <c r="I1030" s="102"/>
      <c r="J1030" s="102" t="s">
        <v>17</v>
      </c>
    </row>
    <row r="1031" ht="22.5" customHeight="1" spans="1:10">
      <c r="A1031" s="107"/>
      <c r="B1031" s="108"/>
      <c r="C1031" s="109"/>
      <c r="D1031" s="110"/>
      <c r="E1031" s="111"/>
      <c r="F1031" s="98" t="s">
        <v>24</v>
      </c>
      <c r="G1031" s="99" t="s">
        <v>877</v>
      </c>
      <c r="H1031" s="100">
        <v>0</v>
      </c>
      <c r="I1031" s="99"/>
      <c r="J1031" s="99" t="s">
        <v>17</v>
      </c>
    </row>
    <row r="1032" ht="22.5" customHeight="1" spans="1:10">
      <c r="A1032" s="107"/>
      <c r="B1032" s="108"/>
      <c r="C1032" s="109"/>
      <c r="D1032" s="110"/>
      <c r="E1032" s="111"/>
      <c r="F1032" s="101" t="s">
        <v>24</v>
      </c>
      <c r="G1032" s="102" t="s">
        <v>878</v>
      </c>
      <c r="H1032" s="103">
        <v>0</v>
      </c>
      <c r="I1032" s="102"/>
      <c r="J1032" s="102" t="s">
        <v>17</v>
      </c>
    </row>
    <row r="1033" ht="22.5" customHeight="1" spans="1:10">
      <c r="A1033" s="107"/>
      <c r="B1033" s="108"/>
      <c r="C1033" s="109"/>
      <c r="D1033" s="110"/>
      <c r="E1033" s="111"/>
      <c r="F1033" s="98" t="s">
        <v>24</v>
      </c>
      <c r="G1033" s="99" t="s">
        <v>879</v>
      </c>
      <c r="H1033" s="100">
        <v>0</v>
      </c>
      <c r="I1033" s="99"/>
      <c r="J1033" s="99" t="s">
        <v>17</v>
      </c>
    </row>
    <row r="1034" ht="22.5" customHeight="1" spans="1:10">
      <c r="A1034" s="104" t="s">
        <v>880</v>
      </c>
      <c r="B1034" s="99" t="s">
        <v>881</v>
      </c>
      <c r="C1034" s="98" t="s">
        <v>384</v>
      </c>
      <c r="D1034" s="105">
        <v>3</v>
      </c>
      <c r="E1034" s="106">
        <f>SUM(H1034:H1036)/D1034</f>
        <v>0</v>
      </c>
      <c r="F1034" s="101" t="s">
        <v>14</v>
      </c>
      <c r="G1034" s="102" t="s">
        <v>15</v>
      </c>
      <c r="H1034" s="103">
        <v>0</v>
      </c>
      <c r="I1034" s="102" t="s">
        <v>882</v>
      </c>
      <c r="J1034" s="102" t="s">
        <v>17</v>
      </c>
    </row>
    <row r="1035" ht="22.5" customHeight="1" spans="1:10">
      <c r="A1035" s="104"/>
      <c r="B1035" s="99"/>
      <c r="C1035" s="98"/>
      <c r="D1035" s="105"/>
      <c r="E1035" s="106"/>
      <c r="F1035" s="98" t="s">
        <v>18</v>
      </c>
      <c r="G1035" s="99" t="s">
        <v>19</v>
      </c>
      <c r="H1035" s="100">
        <v>0</v>
      </c>
      <c r="I1035" s="99"/>
      <c r="J1035" s="99" t="s">
        <v>17</v>
      </c>
    </row>
    <row r="1036" ht="22.5" customHeight="1" spans="1:10">
      <c r="A1036" s="104"/>
      <c r="B1036" s="99"/>
      <c r="C1036" s="98"/>
      <c r="D1036" s="105"/>
      <c r="E1036" s="106"/>
      <c r="F1036" s="101" t="s">
        <v>35</v>
      </c>
      <c r="G1036" s="102" t="s">
        <v>36</v>
      </c>
      <c r="H1036" s="103">
        <v>0</v>
      </c>
      <c r="I1036" s="102" t="s">
        <v>126</v>
      </c>
      <c r="J1036" s="102" t="s">
        <v>17</v>
      </c>
    </row>
    <row r="1037" ht="22.5" customHeight="1" spans="1:10">
      <c r="A1037" s="107" t="s">
        <v>883</v>
      </c>
      <c r="B1037" s="108" t="s">
        <v>884</v>
      </c>
      <c r="C1037" s="109" t="s">
        <v>384</v>
      </c>
      <c r="D1037" s="110">
        <v>3</v>
      </c>
      <c r="E1037" s="111">
        <f>SUM(H1037:H1039)/D1037</f>
        <v>0</v>
      </c>
      <c r="F1037" s="98" t="s">
        <v>14</v>
      </c>
      <c r="G1037" s="99" t="s">
        <v>15</v>
      </c>
      <c r="H1037" s="100">
        <v>0</v>
      </c>
      <c r="I1037" s="99" t="s">
        <v>885</v>
      </c>
      <c r="J1037" s="99" t="s">
        <v>17</v>
      </c>
    </row>
    <row r="1038" ht="22.5" customHeight="1" spans="1:10">
      <c r="A1038" s="107"/>
      <c r="B1038" s="108"/>
      <c r="C1038" s="109"/>
      <c r="D1038" s="110"/>
      <c r="E1038" s="111"/>
      <c r="F1038" s="101" t="s">
        <v>18</v>
      </c>
      <c r="G1038" s="102" t="s">
        <v>19</v>
      </c>
      <c r="H1038" s="103">
        <v>0</v>
      </c>
      <c r="I1038" s="102"/>
      <c r="J1038" s="102" t="s">
        <v>17</v>
      </c>
    </row>
    <row r="1039" ht="22.5" customHeight="1" spans="1:10">
      <c r="A1039" s="107"/>
      <c r="B1039" s="108"/>
      <c r="C1039" s="109"/>
      <c r="D1039" s="110"/>
      <c r="E1039" s="111"/>
      <c r="F1039" s="98" t="s">
        <v>35</v>
      </c>
      <c r="G1039" s="99" t="s">
        <v>36</v>
      </c>
      <c r="H1039" s="100">
        <v>0</v>
      </c>
      <c r="I1039" s="99" t="s">
        <v>40</v>
      </c>
      <c r="J1039" s="99" t="s">
        <v>17</v>
      </c>
    </row>
    <row r="1040" ht="22.5" customHeight="1" spans="1:10">
      <c r="A1040" s="104" t="s">
        <v>886</v>
      </c>
      <c r="B1040" s="99" t="s">
        <v>887</v>
      </c>
      <c r="C1040" s="98" t="s">
        <v>384</v>
      </c>
      <c r="D1040" s="105">
        <v>9</v>
      </c>
      <c r="E1040" s="106">
        <f>SUM(H1040:H1048)/D1040</f>
        <v>0</v>
      </c>
      <c r="F1040" s="101" t="s">
        <v>14</v>
      </c>
      <c r="G1040" s="102" t="s">
        <v>15</v>
      </c>
      <c r="H1040" s="103">
        <v>0</v>
      </c>
      <c r="I1040" s="102" t="s">
        <v>888</v>
      </c>
      <c r="J1040" s="102" t="s">
        <v>17</v>
      </c>
    </row>
    <row r="1041" ht="22.5" customHeight="1" spans="1:10">
      <c r="A1041" s="104"/>
      <c r="B1041" s="99"/>
      <c r="C1041" s="98"/>
      <c r="D1041" s="105"/>
      <c r="E1041" s="106"/>
      <c r="F1041" s="98" t="s">
        <v>18</v>
      </c>
      <c r="G1041" s="99" t="s">
        <v>19</v>
      </c>
      <c r="H1041" s="100">
        <v>0</v>
      </c>
      <c r="I1041" s="99"/>
      <c r="J1041" s="99" t="s">
        <v>17</v>
      </c>
    </row>
    <row r="1042" ht="22.5" customHeight="1" spans="1:10">
      <c r="A1042" s="104"/>
      <c r="B1042" s="99"/>
      <c r="C1042" s="98"/>
      <c r="D1042" s="105"/>
      <c r="E1042" s="106"/>
      <c r="F1042" s="101" t="s">
        <v>73</v>
      </c>
      <c r="G1042" s="102" t="s">
        <v>74</v>
      </c>
      <c r="H1042" s="103">
        <v>0</v>
      </c>
      <c r="I1042" s="102"/>
      <c r="J1042" s="102" t="s">
        <v>17</v>
      </c>
    </row>
    <row r="1043" ht="22.5" customHeight="1" spans="1:10">
      <c r="A1043" s="104"/>
      <c r="B1043" s="99"/>
      <c r="C1043" s="98"/>
      <c r="D1043" s="105"/>
      <c r="E1043" s="106"/>
      <c r="F1043" s="98" t="s">
        <v>43</v>
      </c>
      <c r="G1043" s="99" t="s">
        <v>44</v>
      </c>
      <c r="H1043" s="100">
        <v>0</v>
      </c>
      <c r="I1043" s="99"/>
      <c r="J1043" s="99" t="s">
        <v>17</v>
      </c>
    </row>
    <row r="1044" ht="22.5" customHeight="1" spans="1:10">
      <c r="A1044" s="104"/>
      <c r="B1044" s="99"/>
      <c r="C1044" s="98"/>
      <c r="D1044" s="105"/>
      <c r="E1044" s="106"/>
      <c r="F1044" s="101" t="s">
        <v>22</v>
      </c>
      <c r="G1044" s="102" t="s">
        <v>23</v>
      </c>
      <c r="H1044" s="103">
        <v>0</v>
      </c>
      <c r="I1044" s="102"/>
      <c r="J1044" s="102" t="s">
        <v>17</v>
      </c>
    </row>
    <row r="1045" ht="22.5" customHeight="1" spans="1:10">
      <c r="A1045" s="104"/>
      <c r="B1045" s="99"/>
      <c r="C1045" s="98"/>
      <c r="D1045" s="105"/>
      <c r="E1045" s="106"/>
      <c r="F1045" s="98" t="s">
        <v>27</v>
      </c>
      <c r="G1045" s="99" t="s">
        <v>28</v>
      </c>
      <c r="H1045" s="100">
        <v>0</v>
      </c>
      <c r="I1045" s="99" t="s">
        <v>889</v>
      </c>
      <c r="J1045" s="99" t="s">
        <v>17</v>
      </c>
    </row>
    <row r="1046" ht="22.5" customHeight="1" spans="1:10">
      <c r="A1046" s="104"/>
      <c r="B1046" s="99"/>
      <c r="C1046" s="98"/>
      <c r="D1046" s="105"/>
      <c r="E1046" s="106"/>
      <c r="F1046" s="101" t="s">
        <v>24</v>
      </c>
      <c r="G1046" s="102" t="s">
        <v>890</v>
      </c>
      <c r="H1046" s="103">
        <v>0</v>
      </c>
      <c r="I1046" s="102"/>
      <c r="J1046" s="102" t="s">
        <v>17</v>
      </c>
    </row>
    <row r="1047" ht="22.5" customHeight="1" spans="1:10">
      <c r="A1047" s="104"/>
      <c r="B1047" s="99"/>
      <c r="C1047" s="98"/>
      <c r="D1047" s="105"/>
      <c r="E1047" s="106"/>
      <c r="F1047" s="98" t="s">
        <v>24</v>
      </c>
      <c r="G1047" s="99" t="s">
        <v>891</v>
      </c>
      <c r="H1047" s="100">
        <v>0</v>
      </c>
      <c r="I1047" s="99"/>
      <c r="J1047" s="99" t="s">
        <v>17</v>
      </c>
    </row>
    <row r="1048" ht="22.5" customHeight="1" spans="1:10">
      <c r="A1048" s="104"/>
      <c r="B1048" s="99"/>
      <c r="C1048" s="98"/>
      <c r="D1048" s="105"/>
      <c r="E1048" s="106"/>
      <c r="F1048" s="101" t="s">
        <v>24</v>
      </c>
      <c r="G1048" s="102" t="s">
        <v>892</v>
      </c>
      <c r="H1048" s="103">
        <v>0</v>
      </c>
      <c r="I1048" s="102"/>
      <c r="J1048" s="102" t="s">
        <v>17</v>
      </c>
    </row>
    <row r="1049" ht="22.5" customHeight="1" spans="1:10">
      <c r="A1049" s="107" t="s">
        <v>893</v>
      </c>
      <c r="B1049" s="108" t="s">
        <v>894</v>
      </c>
      <c r="C1049" s="109" t="s">
        <v>778</v>
      </c>
      <c r="D1049" s="110">
        <v>3</v>
      </c>
      <c r="E1049" s="111">
        <f>SUM(H1049:H1051)/D1049</f>
        <v>0</v>
      </c>
      <c r="F1049" s="98" t="s">
        <v>14</v>
      </c>
      <c r="G1049" s="99" t="s">
        <v>15</v>
      </c>
      <c r="H1049" s="100">
        <v>0</v>
      </c>
      <c r="I1049" s="99" t="s">
        <v>895</v>
      </c>
      <c r="J1049" s="99" t="s">
        <v>17</v>
      </c>
    </row>
    <row r="1050" ht="22.5" customHeight="1" spans="1:10">
      <c r="A1050" s="107"/>
      <c r="B1050" s="108"/>
      <c r="C1050" s="109"/>
      <c r="D1050" s="110"/>
      <c r="E1050" s="111"/>
      <c r="F1050" s="101" t="s">
        <v>18</v>
      </c>
      <c r="G1050" s="102" t="s">
        <v>19</v>
      </c>
      <c r="H1050" s="103">
        <v>0</v>
      </c>
      <c r="I1050" s="102"/>
      <c r="J1050" s="102" t="s">
        <v>17</v>
      </c>
    </row>
    <row r="1051" ht="22.5" customHeight="1" spans="1:10">
      <c r="A1051" s="107"/>
      <c r="B1051" s="108"/>
      <c r="C1051" s="109"/>
      <c r="D1051" s="110"/>
      <c r="E1051" s="111"/>
      <c r="F1051" s="98" t="s">
        <v>35</v>
      </c>
      <c r="G1051" s="99" t="s">
        <v>36</v>
      </c>
      <c r="H1051" s="100">
        <v>0</v>
      </c>
      <c r="I1051" s="99" t="s">
        <v>247</v>
      </c>
      <c r="J1051" s="99" t="s">
        <v>17</v>
      </c>
    </row>
    <row r="1052" ht="22.5" customHeight="1" spans="1:10">
      <c r="A1052" s="104" t="s">
        <v>896</v>
      </c>
      <c r="B1052" s="99" t="s">
        <v>897</v>
      </c>
      <c r="C1052" s="98" t="s">
        <v>778</v>
      </c>
      <c r="D1052" s="105">
        <v>7</v>
      </c>
      <c r="E1052" s="106">
        <f>SUM(H1052:H1058)/D1052</f>
        <v>0</v>
      </c>
      <c r="F1052" s="101" t="s">
        <v>14</v>
      </c>
      <c r="G1052" s="102" t="s">
        <v>15</v>
      </c>
      <c r="H1052" s="103">
        <v>0</v>
      </c>
      <c r="I1052" s="102" t="s">
        <v>72</v>
      </c>
      <c r="J1052" s="102" t="s">
        <v>17</v>
      </c>
    </row>
    <row r="1053" ht="22.5" customHeight="1" spans="1:10">
      <c r="A1053" s="104"/>
      <c r="B1053" s="99"/>
      <c r="C1053" s="98"/>
      <c r="D1053" s="105"/>
      <c r="E1053" s="106"/>
      <c r="F1053" s="98" t="s">
        <v>18</v>
      </c>
      <c r="G1053" s="99" t="s">
        <v>19</v>
      </c>
      <c r="H1053" s="100">
        <v>0</v>
      </c>
      <c r="I1053" s="99"/>
      <c r="J1053" s="99" t="s">
        <v>17</v>
      </c>
    </row>
    <row r="1054" ht="22.5" customHeight="1" spans="1:10">
      <c r="A1054" s="104"/>
      <c r="B1054" s="99"/>
      <c r="C1054" s="98"/>
      <c r="D1054" s="105"/>
      <c r="E1054" s="106"/>
      <c r="F1054" s="101" t="s">
        <v>43</v>
      </c>
      <c r="G1054" s="102" t="s">
        <v>44</v>
      </c>
      <c r="H1054" s="103">
        <v>0</v>
      </c>
      <c r="I1054" s="102"/>
      <c r="J1054" s="102" t="s">
        <v>17</v>
      </c>
    </row>
    <row r="1055" ht="22.5" customHeight="1" spans="1:10">
      <c r="A1055" s="104"/>
      <c r="B1055" s="99"/>
      <c r="C1055" s="98"/>
      <c r="D1055" s="105"/>
      <c r="E1055" s="106"/>
      <c r="F1055" s="98" t="s">
        <v>73</v>
      </c>
      <c r="G1055" s="99" t="s">
        <v>74</v>
      </c>
      <c r="H1055" s="100">
        <v>0</v>
      </c>
      <c r="I1055" s="99"/>
      <c r="J1055" s="99" t="s">
        <v>17</v>
      </c>
    </row>
    <row r="1056" ht="22.5" customHeight="1" spans="1:10">
      <c r="A1056" s="104"/>
      <c r="B1056" s="99"/>
      <c r="C1056" s="98"/>
      <c r="D1056" s="105"/>
      <c r="E1056" s="106"/>
      <c r="F1056" s="101" t="s">
        <v>22</v>
      </c>
      <c r="G1056" s="102" t="s">
        <v>23</v>
      </c>
      <c r="H1056" s="103">
        <v>0</v>
      </c>
      <c r="I1056" s="102"/>
      <c r="J1056" s="102" t="s">
        <v>17</v>
      </c>
    </row>
    <row r="1057" ht="22.5" customHeight="1" spans="1:10">
      <c r="A1057" s="104"/>
      <c r="B1057" s="99"/>
      <c r="C1057" s="98"/>
      <c r="D1057" s="105"/>
      <c r="E1057" s="106"/>
      <c r="F1057" s="98" t="s">
        <v>24</v>
      </c>
      <c r="G1057" s="99" t="s">
        <v>898</v>
      </c>
      <c r="H1057" s="100">
        <v>0</v>
      </c>
      <c r="I1057" s="99"/>
      <c r="J1057" s="99" t="s">
        <v>17</v>
      </c>
    </row>
    <row r="1058" ht="22.5" customHeight="1" spans="1:10">
      <c r="A1058" s="104"/>
      <c r="B1058" s="99"/>
      <c r="C1058" s="98"/>
      <c r="D1058" s="105"/>
      <c r="E1058" s="106"/>
      <c r="F1058" s="101" t="s">
        <v>24</v>
      </c>
      <c r="G1058" s="102" t="s">
        <v>899</v>
      </c>
      <c r="H1058" s="103">
        <v>0</v>
      </c>
      <c r="I1058" s="102"/>
      <c r="J1058" s="102" t="s">
        <v>17</v>
      </c>
    </row>
    <row r="1059" ht="39" customHeight="1" spans="1:10">
      <c r="A1059" s="107" t="s">
        <v>900</v>
      </c>
      <c r="B1059" s="108" t="s">
        <v>901</v>
      </c>
      <c r="C1059" s="109" t="s">
        <v>902</v>
      </c>
      <c r="D1059" s="110">
        <v>3</v>
      </c>
      <c r="E1059" s="111">
        <f>SUM(H1059:H1061)/D1059</f>
        <v>0</v>
      </c>
      <c r="F1059" s="98" t="s">
        <v>14</v>
      </c>
      <c r="G1059" s="99" t="s">
        <v>15</v>
      </c>
      <c r="H1059" s="100">
        <v>0</v>
      </c>
      <c r="I1059" s="99" t="s">
        <v>903</v>
      </c>
      <c r="J1059" s="99" t="s">
        <v>17</v>
      </c>
    </row>
    <row r="1060" ht="22.5" customHeight="1" spans="1:10">
      <c r="A1060" s="107"/>
      <c r="B1060" s="108"/>
      <c r="C1060" s="109"/>
      <c r="D1060" s="110"/>
      <c r="E1060" s="111"/>
      <c r="F1060" s="101" t="s">
        <v>18</v>
      </c>
      <c r="G1060" s="102" t="s">
        <v>19</v>
      </c>
      <c r="H1060" s="103">
        <v>0</v>
      </c>
      <c r="I1060" s="102"/>
      <c r="J1060" s="102" t="s">
        <v>17</v>
      </c>
    </row>
    <row r="1061" ht="22.5" customHeight="1" spans="1:10">
      <c r="A1061" s="107"/>
      <c r="B1061" s="108"/>
      <c r="C1061" s="109"/>
      <c r="D1061" s="110"/>
      <c r="E1061" s="111"/>
      <c r="F1061" s="98" t="s">
        <v>35</v>
      </c>
      <c r="G1061" s="99" t="s">
        <v>36</v>
      </c>
      <c r="H1061" s="100">
        <v>0</v>
      </c>
      <c r="I1061" s="99" t="s">
        <v>164</v>
      </c>
      <c r="J1061" s="99" t="s">
        <v>17</v>
      </c>
    </row>
    <row r="1062" ht="39" customHeight="1" spans="1:10">
      <c r="A1062" s="104" t="s">
        <v>904</v>
      </c>
      <c r="B1062" s="99" t="s">
        <v>905</v>
      </c>
      <c r="C1062" s="98" t="s">
        <v>902</v>
      </c>
      <c r="D1062" s="105">
        <v>8</v>
      </c>
      <c r="E1062" s="106">
        <f>SUM(H1062:H1069)/D1062</f>
        <v>0</v>
      </c>
      <c r="F1062" s="101" t="s">
        <v>14</v>
      </c>
      <c r="G1062" s="102" t="s">
        <v>15</v>
      </c>
      <c r="H1062" s="103">
        <v>0</v>
      </c>
      <c r="I1062" s="102" t="s">
        <v>903</v>
      </c>
      <c r="J1062" s="102" t="s">
        <v>17</v>
      </c>
    </row>
    <row r="1063" ht="22.5" customHeight="1" spans="1:10">
      <c r="A1063" s="104"/>
      <c r="B1063" s="99"/>
      <c r="C1063" s="98"/>
      <c r="D1063" s="105"/>
      <c r="E1063" s="106"/>
      <c r="F1063" s="98" t="s">
        <v>18</v>
      </c>
      <c r="G1063" s="99" t="s">
        <v>19</v>
      </c>
      <c r="H1063" s="100">
        <v>0</v>
      </c>
      <c r="I1063" s="99"/>
      <c r="J1063" s="99" t="s">
        <v>17</v>
      </c>
    </row>
    <row r="1064" ht="22.5" customHeight="1" spans="1:10">
      <c r="A1064" s="104"/>
      <c r="B1064" s="99"/>
      <c r="C1064" s="98"/>
      <c r="D1064" s="105"/>
      <c r="E1064" s="106"/>
      <c r="F1064" s="101" t="s">
        <v>43</v>
      </c>
      <c r="G1064" s="102" t="s">
        <v>44</v>
      </c>
      <c r="H1064" s="103">
        <v>0</v>
      </c>
      <c r="I1064" s="102"/>
      <c r="J1064" s="102" t="s">
        <v>17</v>
      </c>
    </row>
    <row r="1065" ht="22.5" customHeight="1" spans="1:10">
      <c r="A1065" s="104"/>
      <c r="B1065" s="99"/>
      <c r="C1065" s="98"/>
      <c r="D1065" s="105"/>
      <c r="E1065" s="106"/>
      <c r="F1065" s="98" t="s">
        <v>22</v>
      </c>
      <c r="G1065" s="99" t="s">
        <v>23</v>
      </c>
      <c r="H1065" s="100">
        <v>0</v>
      </c>
      <c r="I1065" s="99"/>
      <c r="J1065" s="99" t="s">
        <v>17</v>
      </c>
    </row>
    <row r="1066" ht="22.5" customHeight="1" spans="1:10">
      <c r="A1066" s="104"/>
      <c r="B1066" s="99"/>
      <c r="C1066" s="98"/>
      <c r="D1066" s="105"/>
      <c r="E1066" s="106"/>
      <c r="F1066" s="101" t="s">
        <v>27</v>
      </c>
      <c r="G1066" s="102" t="s">
        <v>28</v>
      </c>
      <c r="H1066" s="103">
        <v>0</v>
      </c>
      <c r="I1066" s="102" t="s">
        <v>906</v>
      </c>
      <c r="J1066" s="102" t="s">
        <v>17</v>
      </c>
    </row>
    <row r="1067" ht="22.5" customHeight="1" spans="1:10">
      <c r="A1067" s="104"/>
      <c r="B1067" s="99"/>
      <c r="C1067" s="98"/>
      <c r="D1067" s="105"/>
      <c r="E1067" s="106"/>
      <c r="F1067" s="98" t="s">
        <v>24</v>
      </c>
      <c r="G1067" s="99" t="s">
        <v>907</v>
      </c>
      <c r="H1067" s="100">
        <v>0</v>
      </c>
      <c r="I1067" s="99"/>
      <c r="J1067" s="99" t="s">
        <v>17</v>
      </c>
    </row>
    <row r="1068" ht="22.5" customHeight="1" spans="1:10">
      <c r="A1068" s="104"/>
      <c r="B1068" s="99"/>
      <c r="C1068" s="98"/>
      <c r="D1068" s="105"/>
      <c r="E1068" s="106"/>
      <c r="F1068" s="101" t="s">
        <v>24</v>
      </c>
      <c r="G1068" s="102" t="s">
        <v>908</v>
      </c>
      <c r="H1068" s="103">
        <v>0</v>
      </c>
      <c r="I1068" s="102"/>
      <c r="J1068" s="102" t="s">
        <v>17</v>
      </c>
    </row>
    <row r="1069" ht="22.5" customHeight="1" spans="1:10">
      <c r="A1069" s="104"/>
      <c r="B1069" s="99"/>
      <c r="C1069" s="98"/>
      <c r="D1069" s="105"/>
      <c r="E1069" s="106"/>
      <c r="F1069" s="98" t="s">
        <v>24</v>
      </c>
      <c r="G1069" s="99" t="s">
        <v>909</v>
      </c>
      <c r="H1069" s="100">
        <v>0</v>
      </c>
      <c r="I1069" s="99"/>
      <c r="J1069" s="99" t="s">
        <v>17</v>
      </c>
    </row>
    <row r="1070" ht="22.5" customHeight="1" spans="1:10">
      <c r="A1070" s="107" t="s">
        <v>910</v>
      </c>
      <c r="B1070" s="108" t="s">
        <v>911</v>
      </c>
      <c r="C1070" s="109" t="s">
        <v>332</v>
      </c>
      <c r="D1070" s="110">
        <v>3</v>
      </c>
      <c r="E1070" s="111">
        <f>SUM(H1070:H1072)/D1070</f>
        <v>0</v>
      </c>
      <c r="F1070" s="101" t="s">
        <v>14</v>
      </c>
      <c r="G1070" s="102" t="s">
        <v>15</v>
      </c>
      <c r="H1070" s="103">
        <v>0</v>
      </c>
      <c r="I1070" s="102" t="s">
        <v>912</v>
      </c>
      <c r="J1070" s="102" t="s">
        <v>17</v>
      </c>
    </row>
    <row r="1071" ht="22.5" customHeight="1" spans="1:10">
      <c r="A1071" s="107"/>
      <c r="B1071" s="108"/>
      <c r="C1071" s="109"/>
      <c r="D1071" s="110"/>
      <c r="E1071" s="111"/>
      <c r="F1071" s="98" t="s">
        <v>18</v>
      </c>
      <c r="G1071" s="99" t="s">
        <v>19</v>
      </c>
      <c r="H1071" s="100">
        <v>0</v>
      </c>
      <c r="I1071" s="99"/>
      <c r="J1071" s="99" t="s">
        <v>17</v>
      </c>
    </row>
    <row r="1072" ht="22.5" customHeight="1" spans="1:10">
      <c r="A1072" s="107"/>
      <c r="B1072" s="108"/>
      <c r="C1072" s="109"/>
      <c r="D1072" s="110"/>
      <c r="E1072" s="111"/>
      <c r="F1072" s="101" t="s">
        <v>35</v>
      </c>
      <c r="G1072" s="102" t="s">
        <v>36</v>
      </c>
      <c r="H1072" s="103">
        <v>0</v>
      </c>
      <c r="I1072" s="102" t="s">
        <v>164</v>
      </c>
      <c r="J1072" s="102" t="s">
        <v>17</v>
      </c>
    </row>
    <row r="1073" ht="22.5" customHeight="1" spans="1:10">
      <c r="A1073" s="104" t="s">
        <v>913</v>
      </c>
      <c r="B1073" s="99" t="s">
        <v>914</v>
      </c>
      <c r="C1073" s="98" t="s">
        <v>332</v>
      </c>
      <c r="D1073" s="105">
        <v>10</v>
      </c>
      <c r="E1073" s="106">
        <f>SUM(H1073:H1082)/D1073</f>
        <v>0</v>
      </c>
      <c r="F1073" s="98" t="s">
        <v>14</v>
      </c>
      <c r="G1073" s="99" t="s">
        <v>15</v>
      </c>
      <c r="H1073" s="100">
        <v>0</v>
      </c>
      <c r="I1073" s="99" t="s">
        <v>912</v>
      </c>
      <c r="J1073" s="99" t="s">
        <v>17</v>
      </c>
    </row>
    <row r="1074" ht="22.5" customHeight="1" spans="1:10">
      <c r="A1074" s="104"/>
      <c r="B1074" s="99"/>
      <c r="C1074" s="98"/>
      <c r="D1074" s="105"/>
      <c r="E1074" s="106"/>
      <c r="F1074" s="101" t="s">
        <v>18</v>
      </c>
      <c r="G1074" s="102" t="s">
        <v>19</v>
      </c>
      <c r="H1074" s="103">
        <v>0</v>
      </c>
      <c r="I1074" s="102"/>
      <c r="J1074" s="102" t="s">
        <v>17</v>
      </c>
    </row>
    <row r="1075" ht="22.5" customHeight="1" spans="1:10">
      <c r="A1075" s="104"/>
      <c r="B1075" s="99"/>
      <c r="C1075" s="98"/>
      <c r="D1075" s="105"/>
      <c r="E1075" s="106"/>
      <c r="F1075" s="98" t="s">
        <v>73</v>
      </c>
      <c r="G1075" s="99" t="s">
        <v>74</v>
      </c>
      <c r="H1075" s="100">
        <v>0</v>
      </c>
      <c r="I1075" s="99"/>
      <c r="J1075" s="99" t="s">
        <v>17</v>
      </c>
    </row>
    <row r="1076" ht="22.5" customHeight="1" spans="1:10">
      <c r="A1076" s="104"/>
      <c r="B1076" s="99"/>
      <c r="C1076" s="98"/>
      <c r="D1076" s="105"/>
      <c r="E1076" s="106"/>
      <c r="F1076" s="101" t="s">
        <v>43</v>
      </c>
      <c r="G1076" s="102" t="s">
        <v>44</v>
      </c>
      <c r="H1076" s="103">
        <v>0</v>
      </c>
      <c r="I1076" s="102"/>
      <c r="J1076" s="102" t="s">
        <v>17</v>
      </c>
    </row>
    <row r="1077" ht="22.5" customHeight="1" spans="1:10">
      <c r="A1077" s="104"/>
      <c r="B1077" s="99"/>
      <c r="C1077" s="98"/>
      <c r="D1077" s="105"/>
      <c r="E1077" s="106"/>
      <c r="F1077" s="98" t="s">
        <v>170</v>
      </c>
      <c r="G1077" s="99" t="s">
        <v>171</v>
      </c>
      <c r="H1077" s="100">
        <v>0</v>
      </c>
      <c r="I1077" s="99" t="s">
        <v>226</v>
      </c>
      <c r="J1077" s="99" t="s">
        <v>17</v>
      </c>
    </row>
    <row r="1078" ht="22.5" customHeight="1" spans="1:10">
      <c r="A1078" s="104"/>
      <c r="B1078" s="99"/>
      <c r="C1078" s="98"/>
      <c r="D1078" s="105"/>
      <c r="E1078" s="106"/>
      <c r="F1078" s="101" t="s">
        <v>22</v>
      </c>
      <c r="G1078" s="102" t="s">
        <v>23</v>
      </c>
      <c r="H1078" s="103">
        <v>0</v>
      </c>
      <c r="I1078" s="102"/>
      <c r="J1078" s="102" t="s">
        <v>17</v>
      </c>
    </row>
    <row r="1079" ht="22.5" customHeight="1" spans="1:10">
      <c r="A1079" s="104"/>
      <c r="B1079" s="99"/>
      <c r="C1079" s="98"/>
      <c r="D1079" s="105"/>
      <c r="E1079" s="106"/>
      <c r="F1079" s="98" t="s">
        <v>24</v>
      </c>
      <c r="G1079" s="99" t="s">
        <v>915</v>
      </c>
      <c r="H1079" s="100">
        <v>0</v>
      </c>
      <c r="I1079" s="99"/>
      <c r="J1079" s="99" t="s">
        <v>17</v>
      </c>
    </row>
    <row r="1080" ht="22.5" customHeight="1" spans="1:10">
      <c r="A1080" s="104"/>
      <c r="B1080" s="99"/>
      <c r="C1080" s="98"/>
      <c r="D1080" s="105"/>
      <c r="E1080" s="106"/>
      <c r="F1080" s="101" t="s">
        <v>24</v>
      </c>
      <c r="G1080" s="102" t="s">
        <v>916</v>
      </c>
      <c r="H1080" s="103">
        <v>0</v>
      </c>
      <c r="I1080" s="102"/>
      <c r="J1080" s="102" t="s">
        <v>17</v>
      </c>
    </row>
    <row r="1081" ht="22.5" customHeight="1" spans="1:10">
      <c r="A1081" s="104"/>
      <c r="B1081" s="99"/>
      <c r="C1081" s="98"/>
      <c r="D1081" s="105"/>
      <c r="E1081" s="106"/>
      <c r="F1081" s="98" t="s">
        <v>24</v>
      </c>
      <c r="G1081" s="99" t="s">
        <v>917</v>
      </c>
      <c r="H1081" s="100">
        <v>0</v>
      </c>
      <c r="I1081" s="99"/>
      <c r="J1081" s="99" t="s">
        <v>17</v>
      </c>
    </row>
    <row r="1082" ht="22.5" customHeight="1" spans="1:10">
      <c r="A1082" s="104"/>
      <c r="B1082" s="99"/>
      <c r="C1082" s="98"/>
      <c r="D1082" s="105"/>
      <c r="E1082" s="106"/>
      <c r="F1082" s="101" t="s">
        <v>27</v>
      </c>
      <c r="G1082" s="102" t="s">
        <v>28</v>
      </c>
      <c r="H1082" s="103">
        <v>0</v>
      </c>
      <c r="I1082" s="102" t="s">
        <v>918</v>
      </c>
      <c r="J1082" s="102" t="s">
        <v>30</v>
      </c>
    </row>
    <row r="1083" ht="39" customHeight="1" spans="1:10">
      <c r="A1083" s="107" t="s">
        <v>919</v>
      </c>
      <c r="B1083" s="108" t="s">
        <v>920</v>
      </c>
      <c r="C1083" s="109" t="s">
        <v>332</v>
      </c>
      <c r="D1083" s="110">
        <v>3</v>
      </c>
      <c r="E1083" s="111">
        <f>SUM(H1083:H1085)/D1083</f>
        <v>0</v>
      </c>
      <c r="F1083" s="98" t="s">
        <v>14</v>
      </c>
      <c r="G1083" s="99" t="s">
        <v>15</v>
      </c>
      <c r="H1083" s="100">
        <v>0</v>
      </c>
      <c r="I1083" s="99" t="s">
        <v>921</v>
      </c>
      <c r="J1083" s="99" t="s">
        <v>17</v>
      </c>
    </row>
    <row r="1084" ht="22.5" customHeight="1" spans="1:10">
      <c r="A1084" s="107"/>
      <c r="B1084" s="108"/>
      <c r="C1084" s="109"/>
      <c r="D1084" s="110"/>
      <c r="E1084" s="111"/>
      <c r="F1084" s="101" t="s">
        <v>18</v>
      </c>
      <c r="G1084" s="102" t="s">
        <v>19</v>
      </c>
      <c r="H1084" s="103">
        <v>0</v>
      </c>
      <c r="I1084" s="102"/>
      <c r="J1084" s="102" t="s">
        <v>17</v>
      </c>
    </row>
    <row r="1085" ht="22.5" customHeight="1" spans="1:10">
      <c r="A1085" s="107"/>
      <c r="B1085" s="108"/>
      <c r="C1085" s="109"/>
      <c r="D1085" s="110"/>
      <c r="E1085" s="111"/>
      <c r="F1085" s="98" t="s">
        <v>35</v>
      </c>
      <c r="G1085" s="99" t="s">
        <v>36</v>
      </c>
      <c r="H1085" s="100">
        <v>0</v>
      </c>
      <c r="I1085" s="99" t="s">
        <v>350</v>
      </c>
      <c r="J1085" s="99" t="s">
        <v>17</v>
      </c>
    </row>
    <row r="1086" ht="39" customHeight="1" spans="1:10">
      <c r="A1086" s="104" t="s">
        <v>922</v>
      </c>
      <c r="B1086" s="99" t="s">
        <v>923</v>
      </c>
      <c r="C1086" s="98" t="s">
        <v>332</v>
      </c>
      <c r="D1086" s="105">
        <v>3</v>
      </c>
      <c r="E1086" s="106">
        <f>SUM(H1086:H1088)/D1086</f>
        <v>0</v>
      </c>
      <c r="F1086" s="101" t="s">
        <v>14</v>
      </c>
      <c r="G1086" s="102" t="s">
        <v>15</v>
      </c>
      <c r="H1086" s="103">
        <v>0</v>
      </c>
      <c r="I1086" s="102" t="s">
        <v>921</v>
      </c>
      <c r="J1086" s="102" t="s">
        <v>17</v>
      </c>
    </row>
    <row r="1087" ht="22.5" customHeight="1" spans="1:10">
      <c r="A1087" s="104"/>
      <c r="B1087" s="99"/>
      <c r="C1087" s="98"/>
      <c r="D1087" s="105"/>
      <c r="E1087" s="106"/>
      <c r="F1087" s="98" t="s">
        <v>18</v>
      </c>
      <c r="G1087" s="99" t="s">
        <v>19</v>
      </c>
      <c r="H1087" s="100">
        <v>0</v>
      </c>
      <c r="I1087" s="99"/>
      <c r="J1087" s="99" t="s">
        <v>17</v>
      </c>
    </row>
    <row r="1088" ht="22.5" customHeight="1" spans="1:10">
      <c r="A1088" s="104"/>
      <c r="B1088" s="99"/>
      <c r="C1088" s="98"/>
      <c r="D1088" s="105"/>
      <c r="E1088" s="106"/>
      <c r="F1088" s="101" t="s">
        <v>35</v>
      </c>
      <c r="G1088" s="102" t="s">
        <v>36</v>
      </c>
      <c r="H1088" s="103">
        <v>0</v>
      </c>
      <c r="I1088" s="102" t="s">
        <v>164</v>
      </c>
      <c r="J1088" s="102" t="s">
        <v>17</v>
      </c>
    </row>
    <row r="1089" ht="39" customHeight="1" spans="1:10">
      <c r="A1089" s="107" t="s">
        <v>924</v>
      </c>
      <c r="B1089" s="108" t="s">
        <v>925</v>
      </c>
      <c r="C1089" s="109" t="s">
        <v>332</v>
      </c>
      <c r="D1089" s="110">
        <v>8</v>
      </c>
      <c r="E1089" s="111">
        <f>SUM(H1089:H1096)/D1089</f>
        <v>0</v>
      </c>
      <c r="F1089" s="98" t="s">
        <v>14</v>
      </c>
      <c r="G1089" s="99" t="s">
        <v>15</v>
      </c>
      <c r="H1089" s="100">
        <v>0</v>
      </c>
      <c r="I1089" s="99" t="s">
        <v>921</v>
      </c>
      <c r="J1089" s="99" t="s">
        <v>17</v>
      </c>
    </row>
    <row r="1090" ht="22.5" customHeight="1" spans="1:10">
      <c r="A1090" s="107"/>
      <c r="B1090" s="108"/>
      <c r="C1090" s="109"/>
      <c r="D1090" s="110"/>
      <c r="E1090" s="111"/>
      <c r="F1090" s="101" t="s">
        <v>18</v>
      </c>
      <c r="G1090" s="102" t="s">
        <v>19</v>
      </c>
      <c r="H1090" s="103">
        <v>0</v>
      </c>
      <c r="I1090" s="102"/>
      <c r="J1090" s="102" t="s">
        <v>17</v>
      </c>
    </row>
    <row r="1091" ht="22.5" customHeight="1" spans="1:10">
      <c r="A1091" s="107"/>
      <c r="B1091" s="108"/>
      <c r="C1091" s="109"/>
      <c r="D1091" s="110"/>
      <c r="E1091" s="111"/>
      <c r="F1091" s="98" t="s">
        <v>73</v>
      </c>
      <c r="G1091" s="99" t="s">
        <v>74</v>
      </c>
      <c r="H1091" s="100">
        <v>0</v>
      </c>
      <c r="I1091" s="99"/>
      <c r="J1091" s="99" t="s">
        <v>17</v>
      </c>
    </row>
    <row r="1092" ht="22.5" customHeight="1" spans="1:10">
      <c r="A1092" s="107"/>
      <c r="B1092" s="108"/>
      <c r="C1092" s="109"/>
      <c r="D1092" s="110"/>
      <c r="E1092" s="111"/>
      <c r="F1092" s="101" t="s">
        <v>43</v>
      </c>
      <c r="G1092" s="102" t="s">
        <v>44</v>
      </c>
      <c r="H1092" s="103">
        <v>0</v>
      </c>
      <c r="I1092" s="102"/>
      <c r="J1092" s="102" t="s">
        <v>17</v>
      </c>
    </row>
    <row r="1093" ht="22.5" customHeight="1" spans="1:10">
      <c r="A1093" s="107"/>
      <c r="B1093" s="108"/>
      <c r="C1093" s="109"/>
      <c r="D1093" s="110"/>
      <c r="E1093" s="111"/>
      <c r="F1093" s="98" t="s">
        <v>22</v>
      </c>
      <c r="G1093" s="99" t="s">
        <v>23</v>
      </c>
      <c r="H1093" s="100">
        <v>0</v>
      </c>
      <c r="I1093" s="99"/>
      <c r="J1093" s="99" t="s">
        <v>17</v>
      </c>
    </row>
    <row r="1094" ht="22.5" customHeight="1" spans="1:10">
      <c r="A1094" s="107"/>
      <c r="B1094" s="108"/>
      <c r="C1094" s="109"/>
      <c r="D1094" s="110"/>
      <c r="E1094" s="111"/>
      <c r="F1094" s="101" t="s">
        <v>24</v>
      </c>
      <c r="G1094" s="102" t="s">
        <v>926</v>
      </c>
      <c r="H1094" s="103">
        <v>0</v>
      </c>
      <c r="I1094" s="102"/>
      <c r="J1094" s="102" t="s">
        <v>17</v>
      </c>
    </row>
    <row r="1095" ht="22.5" customHeight="1" spans="1:10">
      <c r="A1095" s="107"/>
      <c r="B1095" s="108"/>
      <c r="C1095" s="109"/>
      <c r="D1095" s="110"/>
      <c r="E1095" s="111"/>
      <c r="F1095" s="98" t="s">
        <v>24</v>
      </c>
      <c r="G1095" s="99" t="s">
        <v>927</v>
      </c>
      <c r="H1095" s="100">
        <v>0</v>
      </c>
      <c r="I1095" s="99"/>
      <c r="J1095" s="99" t="s">
        <v>17</v>
      </c>
    </row>
    <row r="1096" ht="22.5" customHeight="1" spans="1:10">
      <c r="A1096" s="107"/>
      <c r="B1096" s="108"/>
      <c r="C1096" s="109"/>
      <c r="D1096" s="110"/>
      <c r="E1096" s="111"/>
      <c r="F1096" s="101" t="s">
        <v>24</v>
      </c>
      <c r="G1096" s="102" t="s">
        <v>928</v>
      </c>
      <c r="H1096" s="103">
        <v>0</v>
      </c>
      <c r="I1096" s="102"/>
      <c r="J1096" s="102" t="s">
        <v>17</v>
      </c>
    </row>
    <row r="1097" ht="39" customHeight="1" spans="1:10">
      <c r="A1097" s="104" t="s">
        <v>929</v>
      </c>
      <c r="B1097" s="99" t="s">
        <v>930</v>
      </c>
      <c r="C1097" s="98" t="s">
        <v>931</v>
      </c>
      <c r="D1097" s="105">
        <v>3</v>
      </c>
      <c r="E1097" s="106">
        <f>SUM(H1097:H1099)/D1097</f>
        <v>0</v>
      </c>
      <c r="F1097" s="98" t="s">
        <v>14</v>
      </c>
      <c r="G1097" s="99" t="s">
        <v>15</v>
      </c>
      <c r="H1097" s="100">
        <v>0</v>
      </c>
      <c r="I1097" s="99" t="s">
        <v>932</v>
      </c>
      <c r="J1097" s="99" t="s">
        <v>17</v>
      </c>
    </row>
    <row r="1098" ht="22.5" customHeight="1" spans="1:10">
      <c r="A1098" s="104"/>
      <c r="B1098" s="99"/>
      <c r="C1098" s="98"/>
      <c r="D1098" s="105"/>
      <c r="E1098" s="106"/>
      <c r="F1098" s="101" t="s">
        <v>18</v>
      </c>
      <c r="G1098" s="102" t="s">
        <v>19</v>
      </c>
      <c r="H1098" s="103">
        <v>0</v>
      </c>
      <c r="I1098" s="102"/>
      <c r="J1098" s="102" t="s">
        <v>17</v>
      </c>
    </row>
    <row r="1099" ht="22.5" customHeight="1" spans="1:10">
      <c r="A1099" s="104"/>
      <c r="B1099" s="99"/>
      <c r="C1099" s="98"/>
      <c r="D1099" s="105"/>
      <c r="E1099" s="106"/>
      <c r="F1099" s="98" t="s">
        <v>35</v>
      </c>
      <c r="G1099" s="99" t="s">
        <v>36</v>
      </c>
      <c r="H1099" s="100">
        <v>0</v>
      </c>
      <c r="I1099" s="99" t="s">
        <v>53</v>
      </c>
      <c r="J1099" s="99" t="s">
        <v>17</v>
      </c>
    </row>
    <row r="1100" ht="22.5" customHeight="1" spans="1:10">
      <c r="A1100" s="107" t="s">
        <v>933</v>
      </c>
      <c r="B1100" s="108" t="s">
        <v>934</v>
      </c>
      <c r="C1100" s="109" t="s">
        <v>931</v>
      </c>
      <c r="D1100" s="110">
        <v>7</v>
      </c>
      <c r="E1100" s="111">
        <f>SUM(H1100:H1106)/D1100</f>
        <v>0</v>
      </c>
      <c r="F1100" s="101" t="s">
        <v>14</v>
      </c>
      <c r="G1100" s="102" t="s">
        <v>15</v>
      </c>
      <c r="H1100" s="103">
        <v>0</v>
      </c>
      <c r="I1100" s="102" t="s">
        <v>935</v>
      </c>
      <c r="J1100" s="102" t="s">
        <v>17</v>
      </c>
    </row>
    <row r="1101" ht="22.5" customHeight="1" spans="1:10">
      <c r="A1101" s="107"/>
      <c r="B1101" s="108"/>
      <c r="C1101" s="109"/>
      <c r="D1101" s="110"/>
      <c r="E1101" s="111"/>
      <c r="F1101" s="98" t="s">
        <v>18</v>
      </c>
      <c r="G1101" s="99" t="s">
        <v>19</v>
      </c>
      <c r="H1101" s="100">
        <v>0</v>
      </c>
      <c r="I1101" s="99"/>
      <c r="J1101" s="99" t="s">
        <v>17</v>
      </c>
    </row>
    <row r="1102" ht="22.5" customHeight="1" spans="1:10">
      <c r="A1102" s="107"/>
      <c r="B1102" s="108"/>
      <c r="C1102" s="109"/>
      <c r="D1102" s="110"/>
      <c r="E1102" s="111"/>
      <c r="F1102" s="101" t="s">
        <v>43</v>
      </c>
      <c r="G1102" s="102" t="s">
        <v>44</v>
      </c>
      <c r="H1102" s="103">
        <v>0</v>
      </c>
      <c r="I1102" s="102"/>
      <c r="J1102" s="102" t="s">
        <v>17</v>
      </c>
    </row>
    <row r="1103" ht="22.5" customHeight="1" spans="1:10">
      <c r="A1103" s="107"/>
      <c r="B1103" s="108"/>
      <c r="C1103" s="109"/>
      <c r="D1103" s="110"/>
      <c r="E1103" s="111"/>
      <c r="F1103" s="98" t="s">
        <v>73</v>
      </c>
      <c r="G1103" s="99" t="s">
        <v>74</v>
      </c>
      <c r="H1103" s="100">
        <v>0</v>
      </c>
      <c r="I1103" s="99"/>
      <c r="J1103" s="99" t="s">
        <v>17</v>
      </c>
    </row>
    <row r="1104" ht="22.5" customHeight="1" spans="1:10">
      <c r="A1104" s="107"/>
      <c r="B1104" s="108"/>
      <c r="C1104" s="109"/>
      <c r="D1104" s="110"/>
      <c r="E1104" s="111"/>
      <c r="F1104" s="101" t="s">
        <v>22</v>
      </c>
      <c r="G1104" s="102" t="s">
        <v>23</v>
      </c>
      <c r="H1104" s="103">
        <v>0</v>
      </c>
      <c r="I1104" s="102"/>
      <c r="J1104" s="102" t="s">
        <v>17</v>
      </c>
    </row>
    <row r="1105" ht="22.5" customHeight="1" spans="1:10">
      <c r="A1105" s="107"/>
      <c r="B1105" s="108"/>
      <c r="C1105" s="109"/>
      <c r="D1105" s="110"/>
      <c r="E1105" s="111"/>
      <c r="F1105" s="98" t="s">
        <v>24</v>
      </c>
      <c r="G1105" s="99" t="s">
        <v>936</v>
      </c>
      <c r="H1105" s="100">
        <v>0</v>
      </c>
      <c r="I1105" s="99"/>
      <c r="J1105" s="99" t="s">
        <v>17</v>
      </c>
    </row>
    <row r="1106" ht="22.5" customHeight="1" spans="1:10">
      <c r="A1106" s="107"/>
      <c r="B1106" s="108"/>
      <c r="C1106" s="109"/>
      <c r="D1106" s="110"/>
      <c r="E1106" s="111"/>
      <c r="F1106" s="101" t="s">
        <v>24</v>
      </c>
      <c r="G1106" s="102" t="s">
        <v>937</v>
      </c>
      <c r="H1106" s="103">
        <v>0</v>
      </c>
      <c r="I1106" s="102"/>
      <c r="J1106" s="102" t="s">
        <v>17</v>
      </c>
    </row>
    <row r="1107" ht="22.5" customHeight="1" spans="1:10">
      <c r="A1107" s="104" t="s">
        <v>938</v>
      </c>
      <c r="B1107" s="99" t="s">
        <v>939</v>
      </c>
      <c r="C1107" s="98" t="s">
        <v>940</v>
      </c>
      <c r="D1107" s="105">
        <v>3</v>
      </c>
      <c r="E1107" s="106">
        <f>SUM(H1107:H1109)/D1107</f>
        <v>0</v>
      </c>
      <c r="F1107" s="98" t="s">
        <v>14</v>
      </c>
      <c r="G1107" s="99" t="s">
        <v>15</v>
      </c>
      <c r="H1107" s="100">
        <v>0</v>
      </c>
      <c r="I1107" s="99" t="s">
        <v>72</v>
      </c>
      <c r="J1107" s="99" t="s">
        <v>17</v>
      </c>
    </row>
    <row r="1108" ht="22.5" customHeight="1" spans="1:10">
      <c r="A1108" s="104"/>
      <c r="B1108" s="99"/>
      <c r="C1108" s="98"/>
      <c r="D1108" s="105"/>
      <c r="E1108" s="106"/>
      <c r="F1108" s="101" t="s">
        <v>18</v>
      </c>
      <c r="G1108" s="102" t="s">
        <v>19</v>
      </c>
      <c r="H1108" s="103">
        <v>0</v>
      </c>
      <c r="I1108" s="102"/>
      <c r="J1108" s="102" t="s">
        <v>17</v>
      </c>
    </row>
    <row r="1109" ht="22.5" customHeight="1" spans="1:10">
      <c r="A1109" s="104"/>
      <c r="B1109" s="99"/>
      <c r="C1109" s="98"/>
      <c r="D1109" s="105"/>
      <c r="E1109" s="106"/>
      <c r="F1109" s="98" t="s">
        <v>35</v>
      </c>
      <c r="G1109" s="99" t="s">
        <v>36</v>
      </c>
      <c r="H1109" s="100">
        <v>0</v>
      </c>
      <c r="I1109" s="99" t="s">
        <v>270</v>
      </c>
      <c r="J1109" s="99" t="s">
        <v>17</v>
      </c>
    </row>
    <row r="1110" ht="22.5" customHeight="1" spans="1:10">
      <c r="A1110" s="107" t="s">
        <v>941</v>
      </c>
      <c r="B1110" s="108" t="s">
        <v>942</v>
      </c>
      <c r="C1110" s="109" t="s">
        <v>940</v>
      </c>
      <c r="D1110" s="110">
        <v>7</v>
      </c>
      <c r="E1110" s="111">
        <f>SUM(H1110:H1116)/D1110</f>
        <v>0</v>
      </c>
      <c r="F1110" s="101" t="s">
        <v>14</v>
      </c>
      <c r="G1110" s="102" t="s">
        <v>15</v>
      </c>
      <c r="H1110" s="103">
        <v>0</v>
      </c>
      <c r="I1110" s="102" t="s">
        <v>72</v>
      </c>
      <c r="J1110" s="102" t="s">
        <v>17</v>
      </c>
    </row>
    <row r="1111" ht="22.5" customHeight="1" spans="1:10">
      <c r="A1111" s="107"/>
      <c r="B1111" s="108"/>
      <c r="C1111" s="109"/>
      <c r="D1111" s="110"/>
      <c r="E1111" s="111"/>
      <c r="F1111" s="98" t="s">
        <v>18</v>
      </c>
      <c r="G1111" s="99" t="s">
        <v>19</v>
      </c>
      <c r="H1111" s="100">
        <v>0</v>
      </c>
      <c r="I1111" s="99"/>
      <c r="J1111" s="99" t="s">
        <v>17</v>
      </c>
    </row>
    <row r="1112" ht="22.5" customHeight="1" spans="1:10">
      <c r="A1112" s="107"/>
      <c r="B1112" s="108"/>
      <c r="C1112" s="109"/>
      <c r="D1112" s="110"/>
      <c r="E1112" s="111"/>
      <c r="F1112" s="101" t="s">
        <v>43</v>
      </c>
      <c r="G1112" s="102" t="s">
        <v>44</v>
      </c>
      <c r="H1112" s="103">
        <v>0</v>
      </c>
      <c r="I1112" s="102"/>
      <c r="J1112" s="102" t="s">
        <v>17</v>
      </c>
    </row>
    <row r="1113" ht="22.5" customHeight="1" spans="1:10">
      <c r="A1113" s="107"/>
      <c r="B1113" s="108"/>
      <c r="C1113" s="109"/>
      <c r="D1113" s="110"/>
      <c r="E1113" s="111"/>
      <c r="F1113" s="98" t="s">
        <v>73</v>
      </c>
      <c r="G1113" s="99" t="s">
        <v>74</v>
      </c>
      <c r="H1113" s="100">
        <v>0</v>
      </c>
      <c r="I1113" s="99"/>
      <c r="J1113" s="99" t="s">
        <v>17</v>
      </c>
    </row>
    <row r="1114" ht="22.5" customHeight="1" spans="1:10">
      <c r="A1114" s="107"/>
      <c r="B1114" s="108"/>
      <c r="C1114" s="109"/>
      <c r="D1114" s="110"/>
      <c r="E1114" s="111"/>
      <c r="F1114" s="101" t="s">
        <v>22</v>
      </c>
      <c r="G1114" s="102" t="s">
        <v>23</v>
      </c>
      <c r="H1114" s="103">
        <v>0</v>
      </c>
      <c r="I1114" s="102"/>
      <c r="J1114" s="102" t="s">
        <v>17</v>
      </c>
    </row>
    <row r="1115" ht="22.5" customHeight="1" spans="1:10">
      <c r="A1115" s="107"/>
      <c r="B1115" s="108"/>
      <c r="C1115" s="109"/>
      <c r="D1115" s="110"/>
      <c r="E1115" s="111"/>
      <c r="F1115" s="98" t="s">
        <v>24</v>
      </c>
      <c r="G1115" s="99" t="s">
        <v>943</v>
      </c>
      <c r="H1115" s="100">
        <v>0</v>
      </c>
      <c r="I1115" s="99"/>
      <c r="J1115" s="99" t="s">
        <v>17</v>
      </c>
    </row>
    <row r="1116" ht="22.5" customHeight="1" spans="1:10">
      <c r="A1116" s="107"/>
      <c r="B1116" s="108"/>
      <c r="C1116" s="109"/>
      <c r="D1116" s="110"/>
      <c r="E1116" s="111"/>
      <c r="F1116" s="101" t="s">
        <v>24</v>
      </c>
      <c r="G1116" s="102" t="s">
        <v>944</v>
      </c>
      <c r="H1116" s="103">
        <v>0</v>
      </c>
      <c r="I1116" s="102"/>
      <c r="J1116" s="102" t="s">
        <v>17</v>
      </c>
    </row>
    <row r="1117" ht="22.5" customHeight="1" spans="1:10">
      <c r="A1117" s="104" t="s">
        <v>945</v>
      </c>
      <c r="B1117" s="99" t="s">
        <v>946</v>
      </c>
      <c r="C1117" s="98" t="s">
        <v>752</v>
      </c>
      <c r="D1117" s="105">
        <v>3</v>
      </c>
      <c r="E1117" s="106">
        <f>SUM(H1117:H1119)/D1117</f>
        <v>0</v>
      </c>
      <c r="F1117" s="98" t="s">
        <v>14</v>
      </c>
      <c r="G1117" s="99" t="s">
        <v>15</v>
      </c>
      <c r="H1117" s="100">
        <v>0</v>
      </c>
      <c r="I1117" s="99" t="s">
        <v>72</v>
      </c>
      <c r="J1117" s="99" t="s">
        <v>17</v>
      </c>
    </row>
    <row r="1118" ht="22.5" customHeight="1" spans="1:10">
      <c r="A1118" s="104"/>
      <c r="B1118" s="99"/>
      <c r="C1118" s="98"/>
      <c r="D1118" s="105"/>
      <c r="E1118" s="106"/>
      <c r="F1118" s="101" t="s">
        <v>18</v>
      </c>
      <c r="G1118" s="102" t="s">
        <v>19</v>
      </c>
      <c r="H1118" s="103">
        <v>0</v>
      </c>
      <c r="I1118" s="102"/>
      <c r="J1118" s="102" t="s">
        <v>17</v>
      </c>
    </row>
    <row r="1119" ht="22.5" customHeight="1" spans="1:10">
      <c r="A1119" s="104"/>
      <c r="B1119" s="99"/>
      <c r="C1119" s="98"/>
      <c r="D1119" s="105"/>
      <c r="E1119" s="106"/>
      <c r="F1119" s="98" t="s">
        <v>35</v>
      </c>
      <c r="G1119" s="99" t="s">
        <v>36</v>
      </c>
      <c r="H1119" s="100">
        <v>0</v>
      </c>
      <c r="I1119" s="99" t="s">
        <v>53</v>
      </c>
      <c r="J1119" s="99" t="s">
        <v>17</v>
      </c>
    </row>
    <row r="1120" ht="22.5" customHeight="1" spans="1:10">
      <c r="A1120" s="107" t="s">
        <v>947</v>
      </c>
      <c r="B1120" s="108" t="s">
        <v>948</v>
      </c>
      <c r="C1120" s="109" t="s">
        <v>949</v>
      </c>
      <c r="D1120" s="110">
        <v>8</v>
      </c>
      <c r="E1120" s="111">
        <f>SUM(H1120:H1127)/D1120</f>
        <v>0</v>
      </c>
      <c r="F1120" s="101" t="s">
        <v>14</v>
      </c>
      <c r="G1120" s="102" t="s">
        <v>15</v>
      </c>
      <c r="H1120" s="103">
        <v>0</v>
      </c>
      <c r="I1120" s="102" t="s">
        <v>72</v>
      </c>
      <c r="J1120" s="102" t="s">
        <v>17</v>
      </c>
    </row>
    <row r="1121" ht="22.5" customHeight="1" spans="1:10">
      <c r="A1121" s="107"/>
      <c r="B1121" s="108"/>
      <c r="C1121" s="109"/>
      <c r="D1121" s="110"/>
      <c r="E1121" s="111"/>
      <c r="F1121" s="98" t="s">
        <v>18</v>
      </c>
      <c r="G1121" s="99" t="s">
        <v>19</v>
      </c>
      <c r="H1121" s="100">
        <v>0</v>
      </c>
      <c r="I1121" s="99"/>
      <c r="J1121" s="99" t="s">
        <v>17</v>
      </c>
    </row>
    <row r="1122" ht="22.5" customHeight="1" spans="1:10">
      <c r="A1122" s="107"/>
      <c r="B1122" s="108"/>
      <c r="C1122" s="109"/>
      <c r="D1122" s="110"/>
      <c r="E1122" s="111"/>
      <c r="F1122" s="101" t="s">
        <v>73</v>
      </c>
      <c r="G1122" s="102" t="s">
        <v>74</v>
      </c>
      <c r="H1122" s="103">
        <v>0</v>
      </c>
      <c r="I1122" s="102"/>
      <c r="J1122" s="102" t="s">
        <v>17</v>
      </c>
    </row>
    <row r="1123" ht="22.5" customHeight="1" spans="1:10">
      <c r="A1123" s="107"/>
      <c r="B1123" s="108"/>
      <c r="C1123" s="109"/>
      <c r="D1123" s="110"/>
      <c r="E1123" s="111"/>
      <c r="F1123" s="98" t="s">
        <v>43</v>
      </c>
      <c r="G1123" s="99" t="s">
        <v>44</v>
      </c>
      <c r="H1123" s="100">
        <v>0</v>
      </c>
      <c r="I1123" s="99"/>
      <c r="J1123" s="99" t="s">
        <v>17</v>
      </c>
    </row>
    <row r="1124" ht="22.5" customHeight="1" spans="1:10">
      <c r="A1124" s="107"/>
      <c r="B1124" s="108"/>
      <c r="C1124" s="109"/>
      <c r="D1124" s="110"/>
      <c r="E1124" s="111"/>
      <c r="F1124" s="101" t="s">
        <v>22</v>
      </c>
      <c r="G1124" s="102" t="s">
        <v>23</v>
      </c>
      <c r="H1124" s="103">
        <v>0</v>
      </c>
      <c r="I1124" s="102"/>
      <c r="J1124" s="102" t="s">
        <v>17</v>
      </c>
    </row>
    <row r="1125" ht="22.5" customHeight="1" spans="1:10">
      <c r="A1125" s="107"/>
      <c r="B1125" s="108"/>
      <c r="C1125" s="109"/>
      <c r="D1125" s="110"/>
      <c r="E1125" s="111"/>
      <c r="F1125" s="98" t="s">
        <v>24</v>
      </c>
      <c r="G1125" s="99" t="s">
        <v>950</v>
      </c>
      <c r="H1125" s="100">
        <v>0</v>
      </c>
      <c r="I1125" s="99"/>
      <c r="J1125" s="99" t="s">
        <v>17</v>
      </c>
    </row>
    <row r="1126" ht="22.5" customHeight="1" spans="1:10">
      <c r="A1126" s="107"/>
      <c r="B1126" s="108"/>
      <c r="C1126" s="109"/>
      <c r="D1126" s="110"/>
      <c r="E1126" s="111"/>
      <c r="F1126" s="101" t="s">
        <v>24</v>
      </c>
      <c r="G1126" s="102" t="s">
        <v>951</v>
      </c>
      <c r="H1126" s="103">
        <v>0</v>
      </c>
      <c r="I1126" s="102"/>
      <c r="J1126" s="102" t="s">
        <v>17</v>
      </c>
    </row>
    <row r="1127" ht="22.5" customHeight="1" spans="1:10">
      <c r="A1127" s="107"/>
      <c r="B1127" s="108"/>
      <c r="C1127" s="109"/>
      <c r="D1127" s="110"/>
      <c r="E1127" s="111"/>
      <c r="F1127" s="98" t="s">
        <v>24</v>
      </c>
      <c r="G1127" s="99" t="s">
        <v>952</v>
      </c>
      <c r="H1127" s="100">
        <v>0</v>
      </c>
      <c r="I1127" s="99"/>
      <c r="J1127" s="99" t="s">
        <v>17</v>
      </c>
    </row>
    <row r="1128" ht="22.5" customHeight="1" spans="1:10">
      <c r="A1128" s="104" t="s">
        <v>953</v>
      </c>
      <c r="B1128" s="99" t="s">
        <v>954</v>
      </c>
      <c r="C1128" s="98" t="s">
        <v>50</v>
      </c>
      <c r="D1128" s="105">
        <v>3</v>
      </c>
      <c r="E1128" s="106">
        <f>SUM(H1128:H1130)/D1128</f>
        <v>0</v>
      </c>
      <c r="F1128" s="101" t="s">
        <v>14</v>
      </c>
      <c r="G1128" s="102" t="s">
        <v>15</v>
      </c>
      <c r="H1128" s="103">
        <v>0</v>
      </c>
      <c r="I1128" s="102" t="s">
        <v>72</v>
      </c>
      <c r="J1128" s="102" t="s">
        <v>17</v>
      </c>
    </row>
    <row r="1129" ht="22.5" customHeight="1" spans="1:10">
      <c r="A1129" s="104"/>
      <c r="B1129" s="99"/>
      <c r="C1129" s="98"/>
      <c r="D1129" s="105"/>
      <c r="E1129" s="106"/>
      <c r="F1129" s="98" t="s">
        <v>18</v>
      </c>
      <c r="G1129" s="99" t="s">
        <v>19</v>
      </c>
      <c r="H1129" s="100">
        <v>0</v>
      </c>
      <c r="I1129" s="99"/>
      <c r="J1129" s="99" t="s">
        <v>17</v>
      </c>
    </row>
    <row r="1130" ht="22.5" customHeight="1" spans="1:10">
      <c r="A1130" s="104"/>
      <c r="B1130" s="99"/>
      <c r="C1130" s="98"/>
      <c r="D1130" s="105"/>
      <c r="E1130" s="106"/>
      <c r="F1130" s="101" t="s">
        <v>35</v>
      </c>
      <c r="G1130" s="102" t="s">
        <v>36</v>
      </c>
      <c r="H1130" s="103">
        <v>0</v>
      </c>
      <c r="I1130" s="102" t="s">
        <v>126</v>
      </c>
      <c r="J1130" s="102" t="s">
        <v>17</v>
      </c>
    </row>
    <row r="1131" ht="22.5" customHeight="1" spans="1:10">
      <c r="A1131" s="107" t="s">
        <v>955</v>
      </c>
      <c r="B1131" s="108" t="s">
        <v>956</v>
      </c>
      <c r="C1131" s="109" t="s">
        <v>50</v>
      </c>
      <c r="D1131" s="110">
        <v>3</v>
      </c>
      <c r="E1131" s="111">
        <f>SUM(H1131:H1133)/D1131</f>
        <v>0</v>
      </c>
      <c r="F1131" s="98" t="s">
        <v>14</v>
      </c>
      <c r="G1131" s="99" t="s">
        <v>15</v>
      </c>
      <c r="H1131" s="100">
        <v>0</v>
      </c>
      <c r="I1131" s="99" t="s">
        <v>72</v>
      </c>
      <c r="J1131" s="99" t="s">
        <v>17</v>
      </c>
    </row>
    <row r="1132" ht="22.5" customHeight="1" spans="1:10">
      <c r="A1132" s="107"/>
      <c r="B1132" s="108"/>
      <c r="C1132" s="109"/>
      <c r="D1132" s="110"/>
      <c r="E1132" s="111"/>
      <c r="F1132" s="101" t="s">
        <v>18</v>
      </c>
      <c r="G1132" s="102" t="s">
        <v>19</v>
      </c>
      <c r="H1132" s="103">
        <v>0</v>
      </c>
      <c r="I1132" s="102"/>
      <c r="J1132" s="102" t="s">
        <v>17</v>
      </c>
    </row>
    <row r="1133" ht="22.5" customHeight="1" spans="1:10">
      <c r="A1133" s="107"/>
      <c r="B1133" s="108"/>
      <c r="C1133" s="109"/>
      <c r="D1133" s="110"/>
      <c r="E1133" s="111"/>
      <c r="F1133" s="98" t="s">
        <v>35</v>
      </c>
      <c r="G1133" s="99" t="s">
        <v>36</v>
      </c>
      <c r="H1133" s="100">
        <v>0</v>
      </c>
      <c r="I1133" s="99" t="s">
        <v>164</v>
      </c>
      <c r="J1133" s="99" t="s">
        <v>17</v>
      </c>
    </row>
    <row r="1134" ht="22.5" customHeight="1" spans="1:10">
      <c r="A1134" s="104" t="s">
        <v>957</v>
      </c>
      <c r="B1134" s="99" t="s">
        <v>958</v>
      </c>
      <c r="C1134" s="98" t="s">
        <v>50</v>
      </c>
      <c r="D1134" s="105">
        <v>7</v>
      </c>
      <c r="E1134" s="106">
        <f>SUM(H1134:H1140)/D1134</f>
        <v>0</v>
      </c>
      <c r="F1134" s="101" t="s">
        <v>14</v>
      </c>
      <c r="G1134" s="102" t="s">
        <v>15</v>
      </c>
      <c r="H1134" s="103">
        <v>0</v>
      </c>
      <c r="I1134" s="102" t="s">
        <v>72</v>
      </c>
      <c r="J1134" s="102" t="s">
        <v>17</v>
      </c>
    </row>
    <row r="1135" ht="22.5" customHeight="1" spans="1:10">
      <c r="A1135" s="104"/>
      <c r="B1135" s="99"/>
      <c r="C1135" s="98"/>
      <c r="D1135" s="105"/>
      <c r="E1135" s="106"/>
      <c r="F1135" s="98" t="s">
        <v>18</v>
      </c>
      <c r="G1135" s="99" t="s">
        <v>19</v>
      </c>
      <c r="H1135" s="100">
        <v>0</v>
      </c>
      <c r="I1135" s="99"/>
      <c r="J1135" s="99" t="s">
        <v>17</v>
      </c>
    </row>
    <row r="1136" ht="22.5" customHeight="1" spans="1:10">
      <c r="A1136" s="104"/>
      <c r="B1136" s="99"/>
      <c r="C1136" s="98"/>
      <c r="D1136" s="105"/>
      <c r="E1136" s="106"/>
      <c r="F1136" s="101" t="s">
        <v>43</v>
      </c>
      <c r="G1136" s="102" t="s">
        <v>44</v>
      </c>
      <c r="H1136" s="103">
        <v>0</v>
      </c>
      <c r="I1136" s="102"/>
      <c r="J1136" s="102" t="s">
        <v>17</v>
      </c>
    </row>
    <row r="1137" ht="22.5" customHeight="1" spans="1:10">
      <c r="A1137" s="104"/>
      <c r="B1137" s="99"/>
      <c r="C1137" s="98"/>
      <c r="D1137" s="105"/>
      <c r="E1137" s="106"/>
      <c r="F1137" s="98" t="s">
        <v>73</v>
      </c>
      <c r="G1137" s="99" t="s">
        <v>74</v>
      </c>
      <c r="H1137" s="100">
        <v>0</v>
      </c>
      <c r="I1137" s="99"/>
      <c r="J1137" s="99" t="s">
        <v>17</v>
      </c>
    </row>
    <row r="1138" ht="22.5" customHeight="1" spans="1:10">
      <c r="A1138" s="104"/>
      <c r="B1138" s="99"/>
      <c r="C1138" s="98"/>
      <c r="D1138" s="105"/>
      <c r="E1138" s="106"/>
      <c r="F1138" s="101" t="s">
        <v>22</v>
      </c>
      <c r="G1138" s="102" t="s">
        <v>23</v>
      </c>
      <c r="H1138" s="103">
        <v>0</v>
      </c>
      <c r="I1138" s="102"/>
      <c r="J1138" s="102" t="s">
        <v>17</v>
      </c>
    </row>
    <row r="1139" ht="22.5" customHeight="1" spans="1:10">
      <c r="A1139" s="104"/>
      <c r="B1139" s="99"/>
      <c r="C1139" s="98"/>
      <c r="D1139" s="105"/>
      <c r="E1139" s="106"/>
      <c r="F1139" s="98" t="s">
        <v>24</v>
      </c>
      <c r="G1139" s="99" t="s">
        <v>959</v>
      </c>
      <c r="H1139" s="100">
        <v>0</v>
      </c>
      <c r="I1139" s="99"/>
      <c r="J1139" s="99" t="s">
        <v>17</v>
      </c>
    </row>
    <row r="1140" ht="22.5" customHeight="1" spans="1:10">
      <c r="A1140" s="104"/>
      <c r="B1140" s="99"/>
      <c r="C1140" s="98"/>
      <c r="D1140" s="105"/>
      <c r="E1140" s="106"/>
      <c r="F1140" s="101" t="s">
        <v>24</v>
      </c>
      <c r="G1140" s="102" t="s">
        <v>960</v>
      </c>
      <c r="H1140" s="103">
        <v>0</v>
      </c>
      <c r="I1140" s="102"/>
      <c r="J1140" s="102" t="s">
        <v>17</v>
      </c>
    </row>
    <row r="1141" ht="22.5" customHeight="1" spans="1:10">
      <c r="A1141" s="107" t="s">
        <v>961</v>
      </c>
      <c r="B1141" s="108" t="s">
        <v>962</v>
      </c>
      <c r="C1141" s="109" t="s">
        <v>61</v>
      </c>
      <c r="D1141" s="110">
        <v>8</v>
      </c>
      <c r="E1141" s="111">
        <f>SUM(H1141:H1148)/D1141</f>
        <v>0</v>
      </c>
      <c r="F1141" s="98" t="s">
        <v>14</v>
      </c>
      <c r="G1141" s="99" t="s">
        <v>15</v>
      </c>
      <c r="H1141" s="100">
        <v>0</v>
      </c>
      <c r="I1141" s="99" t="s">
        <v>72</v>
      </c>
      <c r="J1141" s="99" t="s">
        <v>17</v>
      </c>
    </row>
    <row r="1142" ht="22.5" customHeight="1" spans="1:10">
      <c r="A1142" s="107"/>
      <c r="B1142" s="108"/>
      <c r="C1142" s="109"/>
      <c r="D1142" s="110"/>
      <c r="E1142" s="111"/>
      <c r="F1142" s="101" t="s">
        <v>18</v>
      </c>
      <c r="G1142" s="102" t="s">
        <v>19</v>
      </c>
      <c r="H1142" s="103">
        <v>0</v>
      </c>
      <c r="I1142" s="102"/>
      <c r="J1142" s="102" t="s">
        <v>17</v>
      </c>
    </row>
    <row r="1143" ht="22.5" customHeight="1" spans="1:10">
      <c r="A1143" s="107"/>
      <c r="B1143" s="108"/>
      <c r="C1143" s="109"/>
      <c r="D1143" s="110"/>
      <c r="E1143" s="111"/>
      <c r="F1143" s="98" t="s">
        <v>73</v>
      </c>
      <c r="G1143" s="99" t="s">
        <v>74</v>
      </c>
      <c r="H1143" s="100">
        <v>0</v>
      </c>
      <c r="I1143" s="99"/>
      <c r="J1143" s="99" t="s">
        <v>17</v>
      </c>
    </row>
    <row r="1144" ht="22.5" customHeight="1" spans="1:10">
      <c r="A1144" s="107"/>
      <c r="B1144" s="108"/>
      <c r="C1144" s="109"/>
      <c r="D1144" s="110"/>
      <c r="E1144" s="111"/>
      <c r="F1144" s="101" t="s">
        <v>43</v>
      </c>
      <c r="G1144" s="102" t="s">
        <v>44</v>
      </c>
      <c r="H1144" s="103">
        <v>0</v>
      </c>
      <c r="I1144" s="102"/>
      <c r="J1144" s="102" t="s">
        <v>17</v>
      </c>
    </row>
    <row r="1145" ht="22.5" customHeight="1" spans="1:10">
      <c r="A1145" s="107"/>
      <c r="B1145" s="108"/>
      <c r="C1145" s="109"/>
      <c r="D1145" s="110"/>
      <c r="E1145" s="111"/>
      <c r="F1145" s="98" t="s">
        <v>22</v>
      </c>
      <c r="G1145" s="99" t="s">
        <v>23</v>
      </c>
      <c r="H1145" s="100">
        <v>0</v>
      </c>
      <c r="I1145" s="99"/>
      <c r="J1145" s="99" t="s">
        <v>17</v>
      </c>
    </row>
    <row r="1146" ht="22.5" customHeight="1" spans="1:10">
      <c r="A1146" s="107"/>
      <c r="B1146" s="108"/>
      <c r="C1146" s="109"/>
      <c r="D1146" s="110"/>
      <c r="E1146" s="111"/>
      <c r="F1146" s="101" t="s">
        <v>24</v>
      </c>
      <c r="G1146" s="102" t="s">
        <v>963</v>
      </c>
      <c r="H1146" s="103">
        <v>0</v>
      </c>
      <c r="I1146" s="102"/>
      <c r="J1146" s="102" t="s">
        <v>17</v>
      </c>
    </row>
    <row r="1147" ht="22.5" customHeight="1" spans="1:10">
      <c r="A1147" s="107"/>
      <c r="B1147" s="108"/>
      <c r="C1147" s="109"/>
      <c r="D1147" s="110"/>
      <c r="E1147" s="111"/>
      <c r="F1147" s="98" t="s">
        <v>24</v>
      </c>
      <c r="G1147" s="99" t="s">
        <v>964</v>
      </c>
      <c r="H1147" s="100">
        <v>0</v>
      </c>
      <c r="I1147" s="99"/>
      <c r="J1147" s="99" t="s">
        <v>17</v>
      </c>
    </row>
    <row r="1148" ht="22.5" customHeight="1" spans="1:10">
      <c r="A1148" s="107"/>
      <c r="B1148" s="108"/>
      <c r="C1148" s="109"/>
      <c r="D1148" s="110"/>
      <c r="E1148" s="111"/>
      <c r="F1148" s="101" t="s">
        <v>24</v>
      </c>
      <c r="G1148" s="102" t="s">
        <v>965</v>
      </c>
      <c r="H1148" s="103">
        <v>0</v>
      </c>
      <c r="I1148" s="102"/>
      <c r="J1148" s="102" t="s">
        <v>17</v>
      </c>
    </row>
    <row r="1149" ht="22.5" customHeight="1" spans="1:10">
      <c r="A1149" s="104" t="s">
        <v>966</v>
      </c>
      <c r="B1149" s="99" t="s">
        <v>967</v>
      </c>
      <c r="C1149" s="98" t="s">
        <v>968</v>
      </c>
      <c r="D1149" s="105">
        <v>8</v>
      </c>
      <c r="E1149" s="106">
        <f>SUM(H1149:H1156)/D1149</f>
        <v>0</v>
      </c>
      <c r="F1149" s="98" t="s">
        <v>14</v>
      </c>
      <c r="G1149" s="99" t="s">
        <v>15</v>
      </c>
      <c r="H1149" s="100">
        <v>0</v>
      </c>
      <c r="I1149" s="99" t="s">
        <v>969</v>
      </c>
      <c r="J1149" s="99" t="s">
        <v>17</v>
      </c>
    </row>
    <row r="1150" ht="22.5" customHeight="1" spans="1:10">
      <c r="A1150" s="104"/>
      <c r="B1150" s="99"/>
      <c r="C1150" s="98"/>
      <c r="D1150" s="105"/>
      <c r="E1150" s="106"/>
      <c r="F1150" s="101" t="s">
        <v>18</v>
      </c>
      <c r="G1150" s="102" t="s">
        <v>19</v>
      </c>
      <c r="H1150" s="103">
        <v>0</v>
      </c>
      <c r="I1150" s="102"/>
      <c r="J1150" s="102" t="s">
        <v>17</v>
      </c>
    </row>
    <row r="1151" ht="22.5" customHeight="1" spans="1:10">
      <c r="A1151" s="104"/>
      <c r="B1151" s="99"/>
      <c r="C1151" s="98"/>
      <c r="D1151" s="105"/>
      <c r="E1151" s="106"/>
      <c r="F1151" s="98" t="s">
        <v>73</v>
      </c>
      <c r="G1151" s="99" t="s">
        <v>74</v>
      </c>
      <c r="H1151" s="100">
        <v>0</v>
      </c>
      <c r="I1151" s="99"/>
      <c r="J1151" s="99" t="s">
        <v>17</v>
      </c>
    </row>
    <row r="1152" ht="22.5" customHeight="1" spans="1:10">
      <c r="A1152" s="104"/>
      <c r="B1152" s="99"/>
      <c r="C1152" s="98"/>
      <c r="D1152" s="105"/>
      <c r="E1152" s="106"/>
      <c r="F1152" s="101" t="s">
        <v>75</v>
      </c>
      <c r="G1152" s="102" t="s">
        <v>970</v>
      </c>
      <c r="H1152" s="103">
        <v>0</v>
      </c>
      <c r="I1152" s="102" t="s">
        <v>971</v>
      </c>
      <c r="J1152" s="102" t="s">
        <v>17</v>
      </c>
    </row>
    <row r="1153" ht="22.5" customHeight="1" spans="1:10">
      <c r="A1153" s="104"/>
      <c r="B1153" s="99"/>
      <c r="C1153" s="98"/>
      <c r="D1153" s="105"/>
      <c r="E1153" s="106"/>
      <c r="F1153" s="98" t="s">
        <v>43</v>
      </c>
      <c r="G1153" s="99" t="s">
        <v>44</v>
      </c>
      <c r="H1153" s="100">
        <v>0</v>
      </c>
      <c r="I1153" s="99"/>
      <c r="J1153" s="99" t="s">
        <v>17</v>
      </c>
    </row>
    <row r="1154" ht="22.5" customHeight="1" spans="1:10">
      <c r="A1154" s="104"/>
      <c r="B1154" s="99"/>
      <c r="C1154" s="98"/>
      <c r="D1154" s="105"/>
      <c r="E1154" s="106"/>
      <c r="F1154" s="101" t="s">
        <v>22</v>
      </c>
      <c r="G1154" s="102" t="s">
        <v>23</v>
      </c>
      <c r="H1154" s="103">
        <v>0</v>
      </c>
      <c r="I1154" s="102"/>
      <c r="J1154" s="102" t="s">
        <v>17</v>
      </c>
    </row>
    <row r="1155" ht="22.5" customHeight="1" spans="1:10">
      <c r="A1155" s="104"/>
      <c r="B1155" s="99"/>
      <c r="C1155" s="98"/>
      <c r="D1155" s="105"/>
      <c r="E1155" s="106"/>
      <c r="F1155" s="98" t="s">
        <v>24</v>
      </c>
      <c r="G1155" s="99" t="s">
        <v>972</v>
      </c>
      <c r="H1155" s="100">
        <v>0</v>
      </c>
      <c r="I1155" s="99"/>
      <c r="J1155" s="99" t="s">
        <v>17</v>
      </c>
    </row>
    <row r="1156" ht="22.5" customHeight="1" spans="1:10">
      <c r="A1156" s="104"/>
      <c r="B1156" s="99"/>
      <c r="C1156" s="98"/>
      <c r="D1156" s="105"/>
      <c r="E1156" s="106"/>
      <c r="F1156" s="101" t="s">
        <v>24</v>
      </c>
      <c r="G1156" s="102" t="s">
        <v>973</v>
      </c>
      <c r="H1156" s="103">
        <v>0</v>
      </c>
      <c r="I1156" s="102"/>
      <c r="J1156" s="102" t="s">
        <v>17</v>
      </c>
    </row>
    <row r="1157" ht="39" customHeight="1" spans="1:10">
      <c r="A1157" s="107" t="s">
        <v>974</v>
      </c>
      <c r="B1157" s="108" t="s">
        <v>975</v>
      </c>
      <c r="C1157" s="109" t="s">
        <v>976</v>
      </c>
      <c r="D1157" s="110">
        <v>3</v>
      </c>
      <c r="E1157" s="111">
        <f>SUM(H1157:H1159)/D1157</f>
        <v>0</v>
      </c>
      <c r="F1157" s="98" t="s">
        <v>14</v>
      </c>
      <c r="G1157" s="99" t="s">
        <v>15</v>
      </c>
      <c r="H1157" s="100">
        <v>0</v>
      </c>
      <c r="I1157" s="99" t="s">
        <v>977</v>
      </c>
      <c r="J1157" s="99" t="s">
        <v>17</v>
      </c>
    </row>
    <row r="1158" ht="22.5" customHeight="1" spans="1:10">
      <c r="A1158" s="107"/>
      <c r="B1158" s="108"/>
      <c r="C1158" s="109"/>
      <c r="D1158" s="110"/>
      <c r="E1158" s="111"/>
      <c r="F1158" s="101" t="s">
        <v>18</v>
      </c>
      <c r="G1158" s="102" t="s">
        <v>19</v>
      </c>
      <c r="H1158" s="103">
        <v>0</v>
      </c>
      <c r="I1158" s="102"/>
      <c r="J1158" s="102" t="s">
        <v>17</v>
      </c>
    </row>
    <row r="1159" ht="22.5" customHeight="1" spans="1:10">
      <c r="A1159" s="107"/>
      <c r="B1159" s="108"/>
      <c r="C1159" s="109"/>
      <c r="D1159" s="110"/>
      <c r="E1159" s="111"/>
      <c r="F1159" s="98" t="s">
        <v>35</v>
      </c>
      <c r="G1159" s="99" t="s">
        <v>36</v>
      </c>
      <c r="H1159" s="100">
        <v>0</v>
      </c>
      <c r="I1159" s="99" t="s">
        <v>40</v>
      </c>
      <c r="J1159" s="99" t="s">
        <v>17</v>
      </c>
    </row>
    <row r="1160" ht="39" customHeight="1" spans="1:10">
      <c r="A1160" s="104" t="s">
        <v>978</v>
      </c>
      <c r="B1160" s="99" t="s">
        <v>979</v>
      </c>
      <c r="C1160" s="98" t="s">
        <v>976</v>
      </c>
      <c r="D1160" s="105">
        <v>3</v>
      </c>
      <c r="E1160" s="106">
        <f>SUM(H1160:H1162)/D1160</f>
        <v>0</v>
      </c>
      <c r="F1160" s="101" t="s">
        <v>14</v>
      </c>
      <c r="G1160" s="102" t="s">
        <v>15</v>
      </c>
      <c r="H1160" s="103">
        <v>0</v>
      </c>
      <c r="I1160" s="102" t="s">
        <v>977</v>
      </c>
      <c r="J1160" s="102" t="s">
        <v>17</v>
      </c>
    </row>
    <row r="1161" ht="22.5" customHeight="1" spans="1:10">
      <c r="A1161" s="104"/>
      <c r="B1161" s="99"/>
      <c r="C1161" s="98"/>
      <c r="D1161" s="105"/>
      <c r="E1161" s="106"/>
      <c r="F1161" s="98" t="s">
        <v>18</v>
      </c>
      <c r="G1161" s="99" t="s">
        <v>19</v>
      </c>
      <c r="H1161" s="100">
        <v>0</v>
      </c>
      <c r="I1161" s="99"/>
      <c r="J1161" s="99" t="s">
        <v>17</v>
      </c>
    </row>
    <row r="1162" ht="22.5" customHeight="1" spans="1:10">
      <c r="A1162" s="104"/>
      <c r="B1162" s="99"/>
      <c r="C1162" s="98"/>
      <c r="D1162" s="105"/>
      <c r="E1162" s="106"/>
      <c r="F1162" s="101" t="s">
        <v>35</v>
      </c>
      <c r="G1162" s="102" t="s">
        <v>36</v>
      </c>
      <c r="H1162" s="103">
        <v>0</v>
      </c>
      <c r="I1162" s="102" t="s">
        <v>142</v>
      </c>
      <c r="J1162" s="102" t="s">
        <v>17</v>
      </c>
    </row>
    <row r="1163" ht="39" customHeight="1" spans="1:10">
      <c r="A1163" s="107" t="s">
        <v>980</v>
      </c>
      <c r="B1163" s="108" t="s">
        <v>981</v>
      </c>
      <c r="C1163" s="109" t="s">
        <v>976</v>
      </c>
      <c r="D1163" s="110">
        <v>7</v>
      </c>
      <c r="E1163" s="111">
        <f>SUM(H1163:H1169)/D1163</f>
        <v>0</v>
      </c>
      <c r="F1163" s="98" t="s">
        <v>14</v>
      </c>
      <c r="G1163" s="99" t="s">
        <v>15</v>
      </c>
      <c r="H1163" s="100">
        <v>0</v>
      </c>
      <c r="I1163" s="99" t="s">
        <v>977</v>
      </c>
      <c r="J1163" s="99" t="s">
        <v>17</v>
      </c>
    </row>
    <row r="1164" ht="22.5" customHeight="1" spans="1:10">
      <c r="A1164" s="107"/>
      <c r="B1164" s="108"/>
      <c r="C1164" s="109"/>
      <c r="D1164" s="110"/>
      <c r="E1164" s="111"/>
      <c r="F1164" s="101" t="s">
        <v>18</v>
      </c>
      <c r="G1164" s="102" t="s">
        <v>19</v>
      </c>
      <c r="H1164" s="103">
        <v>0</v>
      </c>
      <c r="I1164" s="102"/>
      <c r="J1164" s="102" t="s">
        <v>17</v>
      </c>
    </row>
    <row r="1165" ht="22.5" customHeight="1" spans="1:10">
      <c r="A1165" s="107"/>
      <c r="B1165" s="108"/>
      <c r="C1165" s="109"/>
      <c r="D1165" s="110"/>
      <c r="E1165" s="111"/>
      <c r="F1165" s="98" t="s">
        <v>43</v>
      </c>
      <c r="G1165" s="99" t="s">
        <v>44</v>
      </c>
      <c r="H1165" s="100">
        <v>0</v>
      </c>
      <c r="I1165" s="99"/>
      <c r="J1165" s="99" t="s">
        <v>17</v>
      </c>
    </row>
    <row r="1166" ht="22.5" customHeight="1" spans="1:10">
      <c r="A1166" s="107"/>
      <c r="B1166" s="108"/>
      <c r="C1166" s="109"/>
      <c r="D1166" s="110"/>
      <c r="E1166" s="111"/>
      <c r="F1166" s="101" t="s">
        <v>22</v>
      </c>
      <c r="G1166" s="102" t="s">
        <v>23</v>
      </c>
      <c r="H1166" s="103">
        <v>0</v>
      </c>
      <c r="I1166" s="102"/>
      <c r="J1166" s="102" t="s">
        <v>17</v>
      </c>
    </row>
    <row r="1167" ht="22.5" customHeight="1" spans="1:10">
      <c r="A1167" s="107"/>
      <c r="B1167" s="108"/>
      <c r="C1167" s="109"/>
      <c r="D1167" s="110"/>
      <c r="E1167" s="111"/>
      <c r="F1167" s="98" t="s">
        <v>24</v>
      </c>
      <c r="G1167" s="99" t="s">
        <v>982</v>
      </c>
      <c r="H1167" s="100">
        <v>0</v>
      </c>
      <c r="I1167" s="99"/>
      <c r="J1167" s="99" t="s">
        <v>17</v>
      </c>
    </row>
    <row r="1168" ht="22.5" customHeight="1" spans="1:10">
      <c r="A1168" s="107"/>
      <c r="B1168" s="108"/>
      <c r="C1168" s="109"/>
      <c r="D1168" s="110"/>
      <c r="E1168" s="111"/>
      <c r="F1168" s="101" t="s">
        <v>24</v>
      </c>
      <c r="G1168" s="102" t="s">
        <v>983</v>
      </c>
      <c r="H1168" s="103">
        <v>0</v>
      </c>
      <c r="I1168" s="102"/>
      <c r="J1168" s="102" t="s">
        <v>17</v>
      </c>
    </row>
    <row r="1169" ht="22.5" customHeight="1" spans="1:10">
      <c r="A1169" s="107"/>
      <c r="B1169" s="108"/>
      <c r="C1169" s="109"/>
      <c r="D1169" s="110"/>
      <c r="E1169" s="111"/>
      <c r="F1169" s="98" t="s">
        <v>24</v>
      </c>
      <c r="G1169" s="99" t="s">
        <v>984</v>
      </c>
      <c r="H1169" s="100">
        <v>0</v>
      </c>
      <c r="I1169" s="99"/>
      <c r="J1169" s="99" t="s">
        <v>17</v>
      </c>
    </row>
    <row r="1170" ht="39" customHeight="1" spans="1:10">
      <c r="A1170" s="104" t="s">
        <v>985</v>
      </c>
      <c r="B1170" s="99" t="s">
        <v>986</v>
      </c>
      <c r="C1170" s="98" t="s">
        <v>987</v>
      </c>
      <c r="D1170" s="105">
        <v>3</v>
      </c>
      <c r="E1170" s="106">
        <f>SUM(H1170:H1172)/D1170</f>
        <v>0</v>
      </c>
      <c r="F1170" s="101" t="s">
        <v>14</v>
      </c>
      <c r="G1170" s="102" t="s">
        <v>15</v>
      </c>
      <c r="H1170" s="103">
        <v>0</v>
      </c>
      <c r="I1170" s="102" t="s">
        <v>988</v>
      </c>
      <c r="J1170" s="102" t="s">
        <v>17</v>
      </c>
    </row>
    <row r="1171" ht="22.5" customHeight="1" spans="1:10">
      <c r="A1171" s="104"/>
      <c r="B1171" s="99"/>
      <c r="C1171" s="98"/>
      <c r="D1171" s="105"/>
      <c r="E1171" s="106"/>
      <c r="F1171" s="98" t="s">
        <v>18</v>
      </c>
      <c r="G1171" s="99" t="s">
        <v>19</v>
      </c>
      <c r="H1171" s="100">
        <v>0</v>
      </c>
      <c r="I1171" s="99"/>
      <c r="J1171" s="99" t="s">
        <v>17</v>
      </c>
    </row>
    <row r="1172" ht="22.5" customHeight="1" spans="1:10">
      <c r="A1172" s="104"/>
      <c r="B1172" s="99"/>
      <c r="C1172" s="98"/>
      <c r="D1172" s="105"/>
      <c r="E1172" s="106"/>
      <c r="F1172" s="101" t="s">
        <v>35</v>
      </c>
      <c r="G1172" s="102" t="s">
        <v>36</v>
      </c>
      <c r="H1172" s="103">
        <v>0</v>
      </c>
      <c r="I1172" s="102" t="s">
        <v>164</v>
      </c>
      <c r="J1172" s="102" t="s">
        <v>17</v>
      </c>
    </row>
    <row r="1173" ht="39" customHeight="1" spans="1:10">
      <c r="A1173" s="107" t="s">
        <v>989</v>
      </c>
      <c r="B1173" s="108" t="s">
        <v>990</v>
      </c>
      <c r="C1173" s="109" t="s">
        <v>987</v>
      </c>
      <c r="D1173" s="110">
        <v>7</v>
      </c>
      <c r="E1173" s="111">
        <f>SUM(H1173:H1179)/D1173</f>
        <v>0</v>
      </c>
      <c r="F1173" s="98" t="s">
        <v>14</v>
      </c>
      <c r="G1173" s="99" t="s">
        <v>15</v>
      </c>
      <c r="H1173" s="100">
        <v>0</v>
      </c>
      <c r="I1173" s="99" t="s">
        <v>988</v>
      </c>
      <c r="J1173" s="99" t="s">
        <v>17</v>
      </c>
    </row>
    <row r="1174" ht="22.5" customHeight="1" spans="1:10">
      <c r="A1174" s="107"/>
      <c r="B1174" s="108"/>
      <c r="C1174" s="109"/>
      <c r="D1174" s="110"/>
      <c r="E1174" s="111"/>
      <c r="F1174" s="101" t="s">
        <v>18</v>
      </c>
      <c r="G1174" s="102" t="s">
        <v>19</v>
      </c>
      <c r="H1174" s="103">
        <v>0</v>
      </c>
      <c r="I1174" s="102"/>
      <c r="J1174" s="102" t="s">
        <v>17</v>
      </c>
    </row>
    <row r="1175" ht="22.5" customHeight="1" spans="1:10">
      <c r="A1175" s="107"/>
      <c r="B1175" s="108"/>
      <c r="C1175" s="109"/>
      <c r="D1175" s="110"/>
      <c r="E1175" s="111"/>
      <c r="F1175" s="98" t="s">
        <v>43</v>
      </c>
      <c r="G1175" s="99" t="s">
        <v>44</v>
      </c>
      <c r="H1175" s="100">
        <v>0</v>
      </c>
      <c r="I1175" s="99"/>
      <c r="J1175" s="99" t="s">
        <v>17</v>
      </c>
    </row>
    <row r="1176" ht="22.5" customHeight="1" spans="1:10">
      <c r="A1176" s="107"/>
      <c r="B1176" s="108"/>
      <c r="C1176" s="109"/>
      <c r="D1176" s="110"/>
      <c r="E1176" s="111"/>
      <c r="F1176" s="101" t="s">
        <v>22</v>
      </c>
      <c r="G1176" s="102" t="s">
        <v>23</v>
      </c>
      <c r="H1176" s="103">
        <v>0</v>
      </c>
      <c r="I1176" s="102"/>
      <c r="J1176" s="102" t="s">
        <v>17</v>
      </c>
    </row>
    <row r="1177" ht="22.5" customHeight="1" spans="1:10">
      <c r="A1177" s="107"/>
      <c r="B1177" s="108"/>
      <c r="C1177" s="109"/>
      <c r="D1177" s="110"/>
      <c r="E1177" s="111"/>
      <c r="F1177" s="98" t="s">
        <v>24</v>
      </c>
      <c r="G1177" s="99" t="s">
        <v>991</v>
      </c>
      <c r="H1177" s="100">
        <v>0</v>
      </c>
      <c r="I1177" s="99"/>
      <c r="J1177" s="99" t="s">
        <v>17</v>
      </c>
    </row>
    <row r="1178" ht="22.5" customHeight="1" spans="1:10">
      <c r="A1178" s="107"/>
      <c r="B1178" s="108"/>
      <c r="C1178" s="109"/>
      <c r="D1178" s="110"/>
      <c r="E1178" s="111"/>
      <c r="F1178" s="101" t="s">
        <v>24</v>
      </c>
      <c r="G1178" s="102" t="s">
        <v>992</v>
      </c>
      <c r="H1178" s="103">
        <v>0</v>
      </c>
      <c r="I1178" s="102"/>
      <c r="J1178" s="102" t="s">
        <v>17</v>
      </c>
    </row>
    <row r="1179" ht="22.5" customHeight="1" spans="1:10">
      <c r="A1179" s="107"/>
      <c r="B1179" s="108"/>
      <c r="C1179" s="109"/>
      <c r="D1179" s="110"/>
      <c r="E1179" s="111"/>
      <c r="F1179" s="98" t="s">
        <v>24</v>
      </c>
      <c r="G1179" s="99" t="s">
        <v>993</v>
      </c>
      <c r="H1179" s="100">
        <v>0</v>
      </c>
      <c r="I1179" s="99"/>
      <c r="J1179" s="99" t="s">
        <v>17</v>
      </c>
    </row>
    <row r="1180" ht="22.5" customHeight="1" spans="1:10">
      <c r="A1180" s="104" t="s">
        <v>994</v>
      </c>
      <c r="B1180" s="99" t="s">
        <v>995</v>
      </c>
      <c r="C1180" s="98" t="s">
        <v>332</v>
      </c>
      <c r="D1180" s="105">
        <v>3</v>
      </c>
      <c r="E1180" s="106">
        <f>SUM(H1180:H1182)/D1180</f>
        <v>0</v>
      </c>
      <c r="F1180" s="101" t="s">
        <v>14</v>
      </c>
      <c r="G1180" s="102" t="s">
        <v>15</v>
      </c>
      <c r="H1180" s="103">
        <v>0</v>
      </c>
      <c r="I1180" s="102" t="s">
        <v>996</v>
      </c>
      <c r="J1180" s="102" t="s">
        <v>17</v>
      </c>
    </row>
    <row r="1181" ht="22.5" customHeight="1" spans="1:10">
      <c r="A1181" s="104"/>
      <c r="B1181" s="99"/>
      <c r="C1181" s="98"/>
      <c r="D1181" s="105"/>
      <c r="E1181" s="106"/>
      <c r="F1181" s="98" t="s">
        <v>18</v>
      </c>
      <c r="G1181" s="99" t="s">
        <v>19</v>
      </c>
      <c r="H1181" s="100">
        <v>0</v>
      </c>
      <c r="I1181" s="99"/>
      <c r="J1181" s="99" t="s">
        <v>17</v>
      </c>
    </row>
    <row r="1182" ht="22.5" customHeight="1" spans="1:10">
      <c r="A1182" s="104"/>
      <c r="B1182" s="99"/>
      <c r="C1182" s="98"/>
      <c r="D1182" s="105"/>
      <c r="E1182" s="106"/>
      <c r="F1182" s="101" t="s">
        <v>35</v>
      </c>
      <c r="G1182" s="102" t="s">
        <v>36</v>
      </c>
      <c r="H1182" s="103">
        <v>0</v>
      </c>
      <c r="I1182" s="102" t="s">
        <v>350</v>
      </c>
      <c r="J1182" s="102" t="s">
        <v>17</v>
      </c>
    </row>
    <row r="1183" ht="22.5" customHeight="1" spans="1:10">
      <c r="A1183" s="107" t="s">
        <v>997</v>
      </c>
      <c r="B1183" s="108" t="s">
        <v>998</v>
      </c>
      <c r="C1183" s="109" t="s">
        <v>332</v>
      </c>
      <c r="D1183" s="110">
        <v>3</v>
      </c>
      <c r="E1183" s="111">
        <f>SUM(H1183:H1185)/D1183</f>
        <v>0</v>
      </c>
      <c r="F1183" s="98" t="s">
        <v>14</v>
      </c>
      <c r="G1183" s="99" t="s">
        <v>15</v>
      </c>
      <c r="H1183" s="100">
        <v>0</v>
      </c>
      <c r="I1183" s="99" t="s">
        <v>72</v>
      </c>
      <c r="J1183" s="99" t="s">
        <v>17</v>
      </c>
    </row>
    <row r="1184" ht="22.5" customHeight="1" spans="1:10">
      <c r="A1184" s="107"/>
      <c r="B1184" s="108"/>
      <c r="C1184" s="109"/>
      <c r="D1184" s="110"/>
      <c r="E1184" s="111"/>
      <c r="F1184" s="101" t="s">
        <v>18</v>
      </c>
      <c r="G1184" s="102" t="s">
        <v>19</v>
      </c>
      <c r="H1184" s="103">
        <v>0</v>
      </c>
      <c r="I1184" s="102"/>
      <c r="J1184" s="102" t="s">
        <v>17</v>
      </c>
    </row>
    <row r="1185" ht="22.5" customHeight="1" spans="1:10">
      <c r="A1185" s="107"/>
      <c r="B1185" s="108"/>
      <c r="C1185" s="109"/>
      <c r="D1185" s="110"/>
      <c r="E1185" s="111"/>
      <c r="F1185" s="98" t="s">
        <v>35</v>
      </c>
      <c r="G1185" s="99" t="s">
        <v>36</v>
      </c>
      <c r="H1185" s="100">
        <v>0</v>
      </c>
      <c r="I1185" s="99" t="s">
        <v>164</v>
      </c>
      <c r="J1185" s="99" t="s">
        <v>17</v>
      </c>
    </row>
    <row r="1186" ht="22.5" customHeight="1" spans="1:10">
      <c r="A1186" s="104" t="s">
        <v>999</v>
      </c>
      <c r="B1186" s="99" t="s">
        <v>1000</v>
      </c>
      <c r="C1186" s="98" t="s">
        <v>332</v>
      </c>
      <c r="D1186" s="105">
        <v>9</v>
      </c>
      <c r="E1186" s="106">
        <f>SUM(H1186:H1194)/D1186</f>
        <v>0</v>
      </c>
      <c r="F1186" s="101" t="s">
        <v>14</v>
      </c>
      <c r="G1186" s="102" t="s">
        <v>15</v>
      </c>
      <c r="H1186" s="103">
        <v>0</v>
      </c>
      <c r="I1186" s="102" t="s">
        <v>72</v>
      </c>
      <c r="J1186" s="102" t="s">
        <v>17</v>
      </c>
    </row>
    <row r="1187" ht="22.5" customHeight="1" spans="1:10">
      <c r="A1187" s="104"/>
      <c r="B1187" s="99"/>
      <c r="C1187" s="98"/>
      <c r="D1187" s="105"/>
      <c r="E1187" s="106"/>
      <c r="F1187" s="98" t="s">
        <v>18</v>
      </c>
      <c r="G1187" s="99" t="s">
        <v>19</v>
      </c>
      <c r="H1187" s="100">
        <v>0</v>
      </c>
      <c r="I1187" s="99"/>
      <c r="J1187" s="99" t="s">
        <v>17</v>
      </c>
    </row>
    <row r="1188" ht="22.5" customHeight="1" spans="1:10">
      <c r="A1188" s="104"/>
      <c r="B1188" s="99"/>
      <c r="C1188" s="98"/>
      <c r="D1188" s="105"/>
      <c r="E1188" s="106"/>
      <c r="F1188" s="101" t="s">
        <v>73</v>
      </c>
      <c r="G1188" s="102" t="s">
        <v>74</v>
      </c>
      <c r="H1188" s="103">
        <v>0</v>
      </c>
      <c r="I1188" s="102"/>
      <c r="J1188" s="102" t="s">
        <v>17</v>
      </c>
    </row>
    <row r="1189" ht="22.5" customHeight="1" spans="1:10">
      <c r="A1189" s="104"/>
      <c r="B1189" s="99"/>
      <c r="C1189" s="98"/>
      <c r="D1189" s="105"/>
      <c r="E1189" s="106"/>
      <c r="F1189" s="98" t="s">
        <v>43</v>
      </c>
      <c r="G1189" s="99" t="s">
        <v>44</v>
      </c>
      <c r="H1189" s="100">
        <v>0</v>
      </c>
      <c r="I1189" s="99"/>
      <c r="J1189" s="99" t="s">
        <v>17</v>
      </c>
    </row>
    <row r="1190" ht="22.5" customHeight="1" spans="1:10">
      <c r="A1190" s="104"/>
      <c r="B1190" s="99"/>
      <c r="C1190" s="98"/>
      <c r="D1190" s="105"/>
      <c r="E1190" s="106"/>
      <c r="F1190" s="101" t="s">
        <v>22</v>
      </c>
      <c r="G1190" s="102" t="s">
        <v>23</v>
      </c>
      <c r="H1190" s="103">
        <v>0</v>
      </c>
      <c r="I1190" s="102"/>
      <c r="J1190" s="102" t="s">
        <v>17</v>
      </c>
    </row>
    <row r="1191" ht="22.5" customHeight="1" spans="1:10">
      <c r="A1191" s="104"/>
      <c r="B1191" s="99"/>
      <c r="C1191" s="98"/>
      <c r="D1191" s="105"/>
      <c r="E1191" s="106"/>
      <c r="F1191" s="98" t="s">
        <v>27</v>
      </c>
      <c r="G1191" s="99" t="s">
        <v>28</v>
      </c>
      <c r="H1191" s="100">
        <v>0</v>
      </c>
      <c r="I1191" s="99" t="s">
        <v>1001</v>
      </c>
      <c r="J1191" s="99" t="s">
        <v>17</v>
      </c>
    </row>
    <row r="1192" ht="22.5" customHeight="1" spans="1:10">
      <c r="A1192" s="104"/>
      <c r="B1192" s="99"/>
      <c r="C1192" s="98"/>
      <c r="D1192" s="105"/>
      <c r="E1192" s="106"/>
      <c r="F1192" s="101" t="s">
        <v>24</v>
      </c>
      <c r="G1192" s="102" t="s">
        <v>1002</v>
      </c>
      <c r="H1192" s="103">
        <v>0</v>
      </c>
      <c r="I1192" s="102"/>
      <c r="J1192" s="102" t="s">
        <v>17</v>
      </c>
    </row>
    <row r="1193" ht="22.5" customHeight="1" spans="1:10">
      <c r="A1193" s="104"/>
      <c r="B1193" s="99"/>
      <c r="C1193" s="98"/>
      <c r="D1193" s="105"/>
      <c r="E1193" s="106"/>
      <c r="F1193" s="98" t="s">
        <v>24</v>
      </c>
      <c r="G1193" s="99" t="s">
        <v>1003</v>
      </c>
      <c r="H1193" s="100">
        <v>0</v>
      </c>
      <c r="I1193" s="99"/>
      <c r="J1193" s="99" t="s">
        <v>17</v>
      </c>
    </row>
    <row r="1194" ht="22.5" customHeight="1" spans="1:10">
      <c r="A1194" s="104"/>
      <c r="B1194" s="99"/>
      <c r="C1194" s="98"/>
      <c r="D1194" s="105"/>
      <c r="E1194" s="106"/>
      <c r="F1194" s="101" t="s">
        <v>24</v>
      </c>
      <c r="G1194" s="102" t="s">
        <v>1004</v>
      </c>
      <c r="H1194" s="103">
        <v>0</v>
      </c>
      <c r="I1194" s="102"/>
      <c r="J1194" s="102" t="s">
        <v>17</v>
      </c>
    </row>
    <row r="1195" ht="22.5" customHeight="1" spans="1:10">
      <c r="A1195" s="107" t="s">
        <v>1005</v>
      </c>
      <c r="B1195" s="108" t="s">
        <v>1006</v>
      </c>
      <c r="C1195" s="109" t="s">
        <v>664</v>
      </c>
      <c r="D1195" s="110">
        <v>3</v>
      </c>
      <c r="E1195" s="111">
        <f>SUM(H1195:H1197)/D1195</f>
        <v>0</v>
      </c>
      <c r="F1195" s="98" t="s">
        <v>14</v>
      </c>
      <c r="G1195" s="99" t="s">
        <v>15</v>
      </c>
      <c r="H1195" s="100">
        <v>0</v>
      </c>
      <c r="I1195" s="99" t="s">
        <v>72</v>
      </c>
      <c r="J1195" s="99" t="s">
        <v>17</v>
      </c>
    </row>
    <row r="1196" ht="22.5" customHeight="1" spans="1:10">
      <c r="A1196" s="107"/>
      <c r="B1196" s="108"/>
      <c r="C1196" s="109"/>
      <c r="D1196" s="110"/>
      <c r="E1196" s="111"/>
      <c r="F1196" s="101" t="s">
        <v>18</v>
      </c>
      <c r="G1196" s="102" t="s">
        <v>19</v>
      </c>
      <c r="H1196" s="103">
        <v>0</v>
      </c>
      <c r="I1196" s="102"/>
      <c r="J1196" s="102" t="s">
        <v>17</v>
      </c>
    </row>
    <row r="1197" ht="22.5" customHeight="1" spans="1:10">
      <c r="A1197" s="107"/>
      <c r="B1197" s="108"/>
      <c r="C1197" s="109"/>
      <c r="D1197" s="110"/>
      <c r="E1197" s="111"/>
      <c r="F1197" s="98" t="s">
        <v>35</v>
      </c>
      <c r="G1197" s="99" t="s">
        <v>36</v>
      </c>
      <c r="H1197" s="100">
        <v>0</v>
      </c>
      <c r="I1197" s="99" t="s">
        <v>164</v>
      </c>
      <c r="J1197" s="99" t="s">
        <v>17</v>
      </c>
    </row>
    <row r="1198" ht="22.5" customHeight="1" spans="1:10">
      <c r="A1198" s="104" t="s">
        <v>1007</v>
      </c>
      <c r="B1198" s="99" t="s">
        <v>1008</v>
      </c>
      <c r="C1198" s="98" t="s">
        <v>664</v>
      </c>
      <c r="D1198" s="105">
        <v>8</v>
      </c>
      <c r="E1198" s="106">
        <f>SUM(H1198:H1205)/D1198</f>
        <v>0</v>
      </c>
      <c r="F1198" s="101" t="s">
        <v>14</v>
      </c>
      <c r="G1198" s="102" t="s">
        <v>15</v>
      </c>
      <c r="H1198" s="103">
        <v>0</v>
      </c>
      <c r="I1198" s="102" t="s">
        <v>72</v>
      </c>
      <c r="J1198" s="102" t="s">
        <v>17</v>
      </c>
    </row>
    <row r="1199" ht="22.5" customHeight="1" spans="1:10">
      <c r="A1199" s="104"/>
      <c r="B1199" s="99"/>
      <c r="C1199" s="98"/>
      <c r="D1199" s="105"/>
      <c r="E1199" s="106"/>
      <c r="F1199" s="98" t="s">
        <v>18</v>
      </c>
      <c r="G1199" s="99" t="s">
        <v>19</v>
      </c>
      <c r="H1199" s="100">
        <v>0</v>
      </c>
      <c r="I1199" s="99"/>
      <c r="J1199" s="99" t="s">
        <v>17</v>
      </c>
    </row>
    <row r="1200" ht="22.5" customHeight="1" spans="1:10">
      <c r="A1200" s="104"/>
      <c r="B1200" s="99"/>
      <c r="C1200" s="98"/>
      <c r="D1200" s="105"/>
      <c r="E1200" s="106"/>
      <c r="F1200" s="101" t="s">
        <v>73</v>
      </c>
      <c r="G1200" s="102" t="s">
        <v>74</v>
      </c>
      <c r="H1200" s="103">
        <v>0</v>
      </c>
      <c r="I1200" s="102"/>
      <c r="J1200" s="102" t="s">
        <v>17</v>
      </c>
    </row>
    <row r="1201" ht="22.5" customHeight="1" spans="1:10">
      <c r="A1201" s="104"/>
      <c r="B1201" s="99"/>
      <c r="C1201" s="98"/>
      <c r="D1201" s="105"/>
      <c r="E1201" s="106"/>
      <c r="F1201" s="98" t="s">
        <v>43</v>
      </c>
      <c r="G1201" s="99" t="s">
        <v>44</v>
      </c>
      <c r="H1201" s="100">
        <v>0</v>
      </c>
      <c r="I1201" s="99"/>
      <c r="J1201" s="99" t="s">
        <v>17</v>
      </c>
    </row>
    <row r="1202" ht="22.5" customHeight="1" spans="1:10">
      <c r="A1202" s="104"/>
      <c r="B1202" s="99"/>
      <c r="C1202" s="98"/>
      <c r="D1202" s="105"/>
      <c r="E1202" s="106"/>
      <c r="F1202" s="101" t="s">
        <v>22</v>
      </c>
      <c r="G1202" s="102" t="s">
        <v>23</v>
      </c>
      <c r="H1202" s="103">
        <v>0</v>
      </c>
      <c r="I1202" s="102"/>
      <c r="J1202" s="102" t="s">
        <v>17</v>
      </c>
    </row>
    <row r="1203" ht="22.5" customHeight="1" spans="1:10">
      <c r="A1203" s="104"/>
      <c r="B1203" s="99"/>
      <c r="C1203" s="98"/>
      <c r="D1203" s="105"/>
      <c r="E1203" s="106"/>
      <c r="F1203" s="98" t="s">
        <v>24</v>
      </c>
      <c r="G1203" s="99" t="s">
        <v>1009</v>
      </c>
      <c r="H1203" s="100">
        <v>0</v>
      </c>
      <c r="I1203" s="99"/>
      <c r="J1203" s="99" t="s">
        <v>17</v>
      </c>
    </row>
    <row r="1204" ht="22.5" customHeight="1" spans="1:10">
      <c r="A1204" s="104"/>
      <c r="B1204" s="99"/>
      <c r="C1204" s="98"/>
      <c r="D1204" s="105"/>
      <c r="E1204" s="106"/>
      <c r="F1204" s="101" t="s">
        <v>24</v>
      </c>
      <c r="G1204" s="102" t="s">
        <v>1010</v>
      </c>
      <c r="H1204" s="103">
        <v>0</v>
      </c>
      <c r="I1204" s="102"/>
      <c r="J1204" s="102" t="s">
        <v>17</v>
      </c>
    </row>
    <row r="1205" ht="22.5" customHeight="1" spans="1:10">
      <c r="A1205" s="104"/>
      <c r="B1205" s="99"/>
      <c r="C1205" s="98"/>
      <c r="D1205" s="105"/>
      <c r="E1205" s="106"/>
      <c r="F1205" s="98" t="s">
        <v>24</v>
      </c>
      <c r="G1205" s="99" t="s">
        <v>1011</v>
      </c>
      <c r="H1205" s="100">
        <v>0</v>
      </c>
      <c r="I1205" s="99"/>
      <c r="J1205" s="99" t="s">
        <v>17</v>
      </c>
    </row>
    <row r="1206" ht="22.5" customHeight="1" spans="1:10">
      <c r="A1206" s="107" t="s">
        <v>1012</v>
      </c>
      <c r="B1206" s="108" t="s">
        <v>1013</v>
      </c>
      <c r="C1206" s="109" t="s">
        <v>108</v>
      </c>
      <c r="D1206" s="110">
        <v>3</v>
      </c>
      <c r="E1206" s="111">
        <f>SUM(H1206:H1208)/D1206</f>
        <v>0</v>
      </c>
      <c r="F1206" s="101" t="s">
        <v>14</v>
      </c>
      <c r="G1206" s="102" t="s">
        <v>15</v>
      </c>
      <c r="H1206" s="103">
        <v>0</v>
      </c>
      <c r="I1206" s="102" t="s">
        <v>72</v>
      </c>
      <c r="J1206" s="102" t="s">
        <v>17</v>
      </c>
    </row>
    <row r="1207" ht="22.5" customHeight="1" spans="1:10">
      <c r="A1207" s="107"/>
      <c r="B1207" s="108"/>
      <c r="C1207" s="109"/>
      <c r="D1207" s="110"/>
      <c r="E1207" s="111"/>
      <c r="F1207" s="98" t="s">
        <v>18</v>
      </c>
      <c r="G1207" s="99" t="s">
        <v>19</v>
      </c>
      <c r="H1207" s="100">
        <v>0</v>
      </c>
      <c r="I1207" s="99"/>
      <c r="J1207" s="99" t="s">
        <v>17</v>
      </c>
    </row>
    <row r="1208" ht="22.5" customHeight="1" spans="1:10">
      <c r="A1208" s="107"/>
      <c r="B1208" s="108"/>
      <c r="C1208" s="109"/>
      <c r="D1208" s="110"/>
      <c r="E1208" s="111"/>
      <c r="F1208" s="101" t="s">
        <v>35</v>
      </c>
      <c r="G1208" s="102" t="s">
        <v>36</v>
      </c>
      <c r="H1208" s="103">
        <v>0</v>
      </c>
      <c r="I1208" s="102" t="s">
        <v>37</v>
      </c>
      <c r="J1208" s="102" t="s">
        <v>17</v>
      </c>
    </row>
    <row r="1209" ht="22.5" customHeight="1" spans="1:10">
      <c r="A1209" s="104" t="s">
        <v>1014</v>
      </c>
      <c r="B1209" s="99" t="s">
        <v>1015</v>
      </c>
      <c r="C1209" s="98" t="s">
        <v>108</v>
      </c>
      <c r="D1209" s="105">
        <v>3</v>
      </c>
      <c r="E1209" s="106">
        <f>SUM(H1209:H1211)/D1209</f>
        <v>0</v>
      </c>
      <c r="F1209" s="98" t="s">
        <v>14</v>
      </c>
      <c r="G1209" s="99" t="s">
        <v>15</v>
      </c>
      <c r="H1209" s="100">
        <v>0</v>
      </c>
      <c r="I1209" s="99" t="s">
        <v>72</v>
      </c>
      <c r="J1209" s="99" t="s">
        <v>17</v>
      </c>
    </row>
    <row r="1210" ht="22.5" customHeight="1" spans="1:10">
      <c r="A1210" s="104"/>
      <c r="B1210" s="99"/>
      <c r="C1210" s="98"/>
      <c r="D1210" s="105"/>
      <c r="E1210" s="106"/>
      <c r="F1210" s="101" t="s">
        <v>18</v>
      </c>
      <c r="G1210" s="102" t="s">
        <v>19</v>
      </c>
      <c r="H1210" s="103">
        <v>0</v>
      </c>
      <c r="I1210" s="102"/>
      <c r="J1210" s="102" t="s">
        <v>17</v>
      </c>
    </row>
    <row r="1211" ht="22.5" customHeight="1" spans="1:10">
      <c r="A1211" s="104"/>
      <c r="B1211" s="99"/>
      <c r="C1211" s="98"/>
      <c r="D1211" s="105"/>
      <c r="E1211" s="106"/>
      <c r="F1211" s="98" t="s">
        <v>35</v>
      </c>
      <c r="G1211" s="99" t="s">
        <v>36</v>
      </c>
      <c r="H1211" s="100">
        <v>0</v>
      </c>
      <c r="I1211" s="99" t="s">
        <v>40</v>
      </c>
      <c r="J1211" s="99" t="s">
        <v>17</v>
      </c>
    </row>
    <row r="1212" ht="22.5" customHeight="1" spans="1:10">
      <c r="A1212" s="107" t="s">
        <v>1016</v>
      </c>
      <c r="B1212" s="108" t="s">
        <v>1017</v>
      </c>
      <c r="C1212" s="109" t="s">
        <v>108</v>
      </c>
      <c r="D1212" s="110">
        <v>9</v>
      </c>
      <c r="E1212" s="111">
        <f>SUM(H1212:H1220)/D1212</f>
        <v>0</v>
      </c>
      <c r="F1212" s="101" t="s">
        <v>14</v>
      </c>
      <c r="G1212" s="102" t="s">
        <v>15</v>
      </c>
      <c r="H1212" s="103">
        <v>0</v>
      </c>
      <c r="I1212" s="102" t="s">
        <v>72</v>
      </c>
      <c r="J1212" s="102" t="s">
        <v>17</v>
      </c>
    </row>
    <row r="1213" ht="22.5" customHeight="1" spans="1:10">
      <c r="A1213" s="107"/>
      <c r="B1213" s="108"/>
      <c r="C1213" s="109"/>
      <c r="D1213" s="110"/>
      <c r="E1213" s="111"/>
      <c r="F1213" s="98" t="s">
        <v>18</v>
      </c>
      <c r="G1213" s="99" t="s">
        <v>19</v>
      </c>
      <c r="H1213" s="100">
        <v>0</v>
      </c>
      <c r="I1213" s="99"/>
      <c r="J1213" s="99" t="s">
        <v>17</v>
      </c>
    </row>
    <row r="1214" ht="22.5" customHeight="1" spans="1:10">
      <c r="A1214" s="107"/>
      <c r="B1214" s="108"/>
      <c r="C1214" s="109"/>
      <c r="D1214" s="110"/>
      <c r="E1214" s="111"/>
      <c r="F1214" s="101" t="s">
        <v>43</v>
      </c>
      <c r="G1214" s="102" t="s">
        <v>44</v>
      </c>
      <c r="H1214" s="103">
        <v>0</v>
      </c>
      <c r="I1214" s="102"/>
      <c r="J1214" s="102" t="s">
        <v>17</v>
      </c>
    </row>
    <row r="1215" ht="22.5" customHeight="1" spans="1:10">
      <c r="A1215" s="107"/>
      <c r="B1215" s="108"/>
      <c r="C1215" s="109"/>
      <c r="D1215" s="110"/>
      <c r="E1215" s="111"/>
      <c r="F1215" s="98" t="s">
        <v>73</v>
      </c>
      <c r="G1215" s="99" t="s">
        <v>74</v>
      </c>
      <c r="H1215" s="100">
        <v>0</v>
      </c>
      <c r="I1215" s="99"/>
      <c r="J1215" s="99" t="s">
        <v>17</v>
      </c>
    </row>
    <row r="1216" ht="22.5" customHeight="1" spans="1:10">
      <c r="A1216" s="107"/>
      <c r="B1216" s="108"/>
      <c r="C1216" s="109"/>
      <c r="D1216" s="110"/>
      <c r="E1216" s="111"/>
      <c r="F1216" s="101" t="s">
        <v>22</v>
      </c>
      <c r="G1216" s="102" t="s">
        <v>23</v>
      </c>
      <c r="H1216" s="103">
        <v>0</v>
      </c>
      <c r="I1216" s="102"/>
      <c r="J1216" s="102" t="s">
        <v>17</v>
      </c>
    </row>
    <row r="1217" ht="22.5" customHeight="1" spans="1:10">
      <c r="A1217" s="107"/>
      <c r="B1217" s="108"/>
      <c r="C1217" s="109"/>
      <c r="D1217" s="110"/>
      <c r="E1217" s="111"/>
      <c r="F1217" s="98" t="s">
        <v>24</v>
      </c>
      <c r="G1217" s="99" t="s">
        <v>1018</v>
      </c>
      <c r="H1217" s="100">
        <v>0</v>
      </c>
      <c r="I1217" s="99"/>
      <c r="J1217" s="99" t="s">
        <v>17</v>
      </c>
    </row>
    <row r="1218" ht="22.5" customHeight="1" spans="1:10">
      <c r="A1218" s="107"/>
      <c r="B1218" s="108"/>
      <c r="C1218" s="109"/>
      <c r="D1218" s="110"/>
      <c r="E1218" s="111"/>
      <c r="F1218" s="101" t="s">
        <v>24</v>
      </c>
      <c r="G1218" s="102" t="s">
        <v>1019</v>
      </c>
      <c r="H1218" s="103">
        <v>0</v>
      </c>
      <c r="I1218" s="102"/>
      <c r="J1218" s="102" t="s">
        <v>17</v>
      </c>
    </row>
    <row r="1219" ht="22.5" customHeight="1" spans="1:10">
      <c r="A1219" s="107"/>
      <c r="B1219" s="108"/>
      <c r="C1219" s="109"/>
      <c r="D1219" s="110"/>
      <c r="E1219" s="111"/>
      <c r="F1219" s="98" t="s">
        <v>27</v>
      </c>
      <c r="G1219" s="99" t="s">
        <v>28</v>
      </c>
      <c r="H1219" s="100">
        <v>0</v>
      </c>
      <c r="I1219" s="99" t="s">
        <v>1020</v>
      </c>
      <c r="J1219" s="99" t="s">
        <v>173</v>
      </c>
    </row>
    <row r="1220" ht="22.5" customHeight="1" spans="1:10">
      <c r="A1220" s="107"/>
      <c r="B1220" s="108"/>
      <c r="C1220" s="109"/>
      <c r="D1220" s="110"/>
      <c r="E1220" s="111"/>
      <c r="F1220" s="101" t="s">
        <v>170</v>
      </c>
      <c r="G1220" s="102" t="s">
        <v>171</v>
      </c>
      <c r="H1220" s="103">
        <v>0</v>
      </c>
      <c r="I1220" s="102" t="s">
        <v>356</v>
      </c>
      <c r="J1220" s="102" t="s">
        <v>30</v>
      </c>
    </row>
    <row r="1221" ht="22.5" customHeight="1" spans="1:10">
      <c r="A1221" s="104" t="s">
        <v>1021</v>
      </c>
      <c r="B1221" s="99" t="s">
        <v>1022</v>
      </c>
      <c r="C1221" s="98" t="s">
        <v>622</v>
      </c>
      <c r="D1221" s="105">
        <v>3</v>
      </c>
      <c r="E1221" s="106">
        <f>SUM(H1221:H1223)/D1221</f>
        <v>0</v>
      </c>
      <c r="F1221" s="98" t="s">
        <v>14</v>
      </c>
      <c r="G1221" s="99" t="s">
        <v>15</v>
      </c>
      <c r="H1221" s="100">
        <v>0</v>
      </c>
      <c r="I1221" s="99" t="s">
        <v>1023</v>
      </c>
      <c r="J1221" s="99" t="s">
        <v>17</v>
      </c>
    </row>
    <row r="1222" ht="22.5" customHeight="1" spans="1:10">
      <c r="A1222" s="104"/>
      <c r="B1222" s="99"/>
      <c r="C1222" s="98"/>
      <c r="D1222" s="105"/>
      <c r="E1222" s="106"/>
      <c r="F1222" s="101" t="s">
        <v>18</v>
      </c>
      <c r="G1222" s="102" t="s">
        <v>19</v>
      </c>
      <c r="H1222" s="103">
        <v>0</v>
      </c>
      <c r="I1222" s="102"/>
      <c r="J1222" s="102" t="s">
        <v>17</v>
      </c>
    </row>
    <row r="1223" ht="22.5" customHeight="1" spans="1:10">
      <c r="A1223" s="104"/>
      <c r="B1223" s="99"/>
      <c r="C1223" s="98"/>
      <c r="D1223" s="105"/>
      <c r="E1223" s="106"/>
      <c r="F1223" s="98" t="s">
        <v>35</v>
      </c>
      <c r="G1223" s="99" t="s">
        <v>36</v>
      </c>
      <c r="H1223" s="100">
        <v>0</v>
      </c>
      <c r="I1223" s="99" t="s">
        <v>1024</v>
      </c>
      <c r="J1223" s="99" t="s">
        <v>17</v>
      </c>
    </row>
    <row r="1224" ht="22.5" customHeight="1" spans="1:10">
      <c r="A1224" s="107" t="s">
        <v>1025</v>
      </c>
      <c r="B1224" s="108" t="s">
        <v>1026</v>
      </c>
      <c r="C1224" s="109" t="s">
        <v>622</v>
      </c>
      <c r="D1224" s="110">
        <v>4</v>
      </c>
      <c r="E1224" s="111">
        <f>SUM(H1224:H1227)/D1224</f>
        <v>0</v>
      </c>
      <c r="F1224" s="101" t="s">
        <v>14</v>
      </c>
      <c r="G1224" s="102" t="s">
        <v>15</v>
      </c>
      <c r="H1224" s="103">
        <v>0</v>
      </c>
      <c r="I1224" s="102" t="s">
        <v>1027</v>
      </c>
      <c r="J1224" s="102" t="s">
        <v>17</v>
      </c>
    </row>
    <row r="1225" ht="22.5" customHeight="1" spans="1:10">
      <c r="A1225" s="107"/>
      <c r="B1225" s="108"/>
      <c r="C1225" s="109"/>
      <c r="D1225" s="110"/>
      <c r="E1225" s="111"/>
      <c r="F1225" s="98" t="s">
        <v>18</v>
      </c>
      <c r="G1225" s="99" t="s">
        <v>19</v>
      </c>
      <c r="H1225" s="100">
        <v>0</v>
      </c>
      <c r="I1225" s="99"/>
      <c r="J1225" s="99" t="s">
        <v>17</v>
      </c>
    </row>
    <row r="1226" ht="22.5" customHeight="1" spans="1:10">
      <c r="A1226" s="107"/>
      <c r="B1226" s="108"/>
      <c r="C1226" s="109"/>
      <c r="D1226" s="110"/>
      <c r="E1226" s="111"/>
      <c r="F1226" s="101" t="s">
        <v>35</v>
      </c>
      <c r="G1226" s="102" t="s">
        <v>36</v>
      </c>
      <c r="H1226" s="103">
        <v>0</v>
      </c>
      <c r="I1226" s="102" t="s">
        <v>1028</v>
      </c>
      <c r="J1226" s="102" t="s">
        <v>17</v>
      </c>
    </row>
    <row r="1227" ht="22.5" customHeight="1" spans="1:10">
      <c r="A1227" s="107"/>
      <c r="B1227" s="108"/>
      <c r="C1227" s="109"/>
      <c r="D1227" s="110"/>
      <c r="E1227" s="111"/>
      <c r="F1227" s="98" t="s">
        <v>75</v>
      </c>
      <c r="G1227" s="99" t="s">
        <v>1029</v>
      </c>
      <c r="H1227" s="100">
        <v>0</v>
      </c>
      <c r="I1227" s="99" t="s">
        <v>1030</v>
      </c>
      <c r="J1227" s="99" t="s">
        <v>17</v>
      </c>
    </row>
    <row r="1228" ht="22.5" customHeight="1" spans="1:10">
      <c r="A1228" s="104" t="s">
        <v>1031</v>
      </c>
      <c r="B1228" s="99" t="s">
        <v>1032</v>
      </c>
      <c r="C1228" s="98" t="s">
        <v>622</v>
      </c>
      <c r="D1228" s="105">
        <v>8</v>
      </c>
      <c r="E1228" s="106">
        <f>SUM(H1228:H1235)/D1228</f>
        <v>0</v>
      </c>
      <c r="F1228" s="101" t="s">
        <v>14</v>
      </c>
      <c r="G1228" s="102" t="s">
        <v>15</v>
      </c>
      <c r="H1228" s="103">
        <v>0</v>
      </c>
      <c r="I1228" s="102" t="s">
        <v>1033</v>
      </c>
      <c r="J1228" s="102" t="s">
        <v>17</v>
      </c>
    </row>
    <row r="1229" ht="22.5" customHeight="1" spans="1:10">
      <c r="A1229" s="104"/>
      <c r="B1229" s="99"/>
      <c r="C1229" s="98"/>
      <c r="D1229" s="105"/>
      <c r="E1229" s="106"/>
      <c r="F1229" s="98" t="s">
        <v>18</v>
      </c>
      <c r="G1229" s="99" t="s">
        <v>19</v>
      </c>
      <c r="H1229" s="100">
        <v>0</v>
      </c>
      <c r="I1229" s="99"/>
      <c r="J1229" s="99" t="s">
        <v>17</v>
      </c>
    </row>
    <row r="1230" ht="22.5" customHeight="1" spans="1:10">
      <c r="A1230" s="104"/>
      <c r="B1230" s="99"/>
      <c r="C1230" s="98"/>
      <c r="D1230" s="105"/>
      <c r="E1230" s="106"/>
      <c r="F1230" s="101" t="s">
        <v>73</v>
      </c>
      <c r="G1230" s="102" t="s">
        <v>74</v>
      </c>
      <c r="H1230" s="103">
        <v>0</v>
      </c>
      <c r="I1230" s="102"/>
      <c r="J1230" s="102" t="s">
        <v>17</v>
      </c>
    </row>
    <row r="1231" ht="55.5" customHeight="1" spans="1:10">
      <c r="A1231" s="104"/>
      <c r="B1231" s="99"/>
      <c r="C1231" s="98"/>
      <c r="D1231" s="105"/>
      <c r="E1231" s="106"/>
      <c r="F1231" s="98" t="s">
        <v>75</v>
      </c>
      <c r="G1231" s="99" t="s">
        <v>1034</v>
      </c>
      <c r="H1231" s="100">
        <v>0</v>
      </c>
      <c r="I1231" s="99" t="s">
        <v>1035</v>
      </c>
      <c r="J1231" s="99" t="s">
        <v>17</v>
      </c>
    </row>
    <row r="1232" ht="22.5" customHeight="1" spans="1:10">
      <c r="A1232" s="104"/>
      <c r="B1232" s="99"/>
      <c r="C1232" s="98"/>
      <c r="D1232" s="105"/>
      <c r="E1232" s="106"/>
      <c r="F1232" s="101" t="s">
        <v>43</v>
      </c>
      <c r="G1232" s="102" t="s">
        <v>44</v>
      </c>
      <c r="H1232" s="103">
        <v>0</v>
      </c>
      <c r="I1232" s="102"/>
      <c r="J1232" s="102" t="s">
        <v>17</v>
      </c>
    </row>
    <row r="1233" ht="22.5" customHeight="1" spans="1:10">
      <c r="A1233" s="104"/>
      <c r="B1233" s="99"/>
      <c r="C1233" s="98"/>
      <c r="D1233" s="105"/>
      <c r="E1233" s="106"/>
      <c r="F1233" s="98" t="s">
        <v>22</v>
      </c>
      <c r="G1233" s="99" t="s">
        <v>23</v>
      </c>
      <c r="H1233" s="100">
        <v>0</v>
      </c>
      <c r="I1233" s="99"/>
      <c r="J1233" s="99" t="s">
        <v>17</v>
      </c>
    </row>
    <row r="1234" ht="22.5" customHeight="1" spans="1:10">
      <c r="A1234" s="104"/>
      <c r="B1234" s="99"/>
      <c r="C1234" s="98"/>
      <c r="D1234" s="105"/>
      <c r="E1234" s="106"/>
      <c r="F1234" s="101" t="s">
        <v>24</v>
      </c>
      <c r="G1234" s="102" t="s">
        <v>1036</v>
      </c>
      <c r="H1234" s="103">
        <v>0</v>
      </c>
      <c r="I1234" s="102"/>
      <c r="J1234" s="102" t="s">
        <v>17</v>
      </c>
    </row>
    <row r="1235" ht="22.5" customHeight="1" spans="1:10">
      <c r="A1235" s="104"/>
      <c r="B1235" s="99"/>
      <c r="C1235" s="98"/>
      <c r="D1235" s="105"/>
      <c r="E1235" s="106"/>
      <c r="F1235" s="98" t="s">
        <v>24</v>
      </c>
      <c r="G1235" s="99" t="s">
        <v>1037</v>
      </c>
      <c r="H1235" s="100">
        <v>0</v>
      </c>
      <c r="I1235" s="99"/>
      <c r="J1235" s="99" t="s">
        <v>17</v>
      </c>
    </row>
    <row r="1236" ht="22.5" customHeight="1" spans="1:10">
      <c r="A1236" s="107" t="s">
        <v>1038</v>
      </c>
      <c r="B1236" s="108" t="s">
        <v>1039</v>
      </c>
      <c r="C1236" s="109" t="s">
        <v>1040</v>
      </c>
      <c r="D1236" s="110">
        <v>4</v>
      </c>
      <c r="E1236" s="111">
        <f>SUM(H1236:H1239)/D1236</f>
        <v>0</v>
      </c>
      <c r="F1236" s="101" t="s">
        <v>14</v>
      </c>
      <c r="G1236" s="102" t="s">
        <v>15</v>
      </c>
      <c r="H1236" s="103">
        <v>0</v>
      </c>
      <c r="I1236" s="102" t="s">
        <v>72</v>
      </c>
      <c r="J1236" s="102" t="s">
        <v>17</v>
      </c>
    </row>
    <row r="1237" ht="22.5" customHeight="1" spans="1:10">
      <c r="A1237" s="107"/>
      <c r="B1237" s="108"/>
      <c r="C1237" s="109"/>
      <c r="D1237" s="110"/>
      <c r="E1237" s="111"/>
      <c r="F1237" s="98" t="s">
        <v>18</v>
      </c>
      <c r="G1237" s="99" t="s">
        <v>19</v>
      </c>
      <c r="H1237" s="100">
        <v>0</v>
      </c>
      <c r="I1237" s="99"/>
      <c r="J1237" s="99" t="s">
        <v>17</v>
      </c>
    </row>
    <row r="1238" ht="22.5" customHeight="1" spans="1:10">
      <c r="A1238" s="107"/>
      <c r="B1238" s="108"/>
      <c r="C1238" s="109"/>
      <c r="D1238" s="110"/>
      <c r="E1238" s="111"/>
      <c r="F1238" s="101" t="s">
        <v>35</v>
      </c>
      <c r="G1238" s="102" t="s">
        <v>36</v>
      </c>
      <c r="H1238" s="103">
        <v>0</v>
      </c>
      <c r="I1238" s="102" t="s">
        <v>53</v>
      </c>
      <c r="J1238" s="102" t="s">
        <v>17</v>
      </c>
    </row>
    <row r="1239" ht="22.5" customHeight="1" spans="1:10">
      <c r="A1239" s="107"/>
      <c r="B1239" s="108"/>
      <c r="C1239" s="109"/>
      <c r="D1239" s="110"/>
      <c r="E1239" s="111"/>
      <c r="F1239" s="98" t="s">
        <v>75</v>
      </c>
      <c r="G1239" s="99" t="s">
        <v>1041</v>
      </c>
      <c r="H1239" s="100">
        <v>0</v>
      </c>
      <c r="I1239" s="99" t="s">
        <v>1042</v>
      </c>
      <c r="J1239" s="99" t="s">
        <v>17</v>
      </c>
    </row>
    <row r="1240" ht="22.5" customHeight="1" spans="1:10">
      <c r="A1240" s="104" t="s">
        <v>1043</v>
      </c>
      <c r="B1240" s="99" t="s">
        <v>1044</v>
      </c>
      <c r="C1240" s="98" t="s">
        <v>1040</v>
      </c>
      <c r="D1240" s="105">
        <v>9</v>
      </c>
      <c r="E1240" s="106">
        <f>SUM(H1240:H1248)/D1240</f>
        <v>0</v>
      </c>
      <c r="F1240" s="101" t="s">
        <v>14</v>
      </c>
      <c r="G1240" s="102" t="s">
        <v>15</v>
      </c>
      <c r="H1240" s="103">
        <v>0</v>
      </c>
      <c r="I1240" s="102" t="s">
        <v>72</v>
      </c>
      <c r="J1240" s="102" t="s">
        <v>17</v>
      </c>
    </row>
    <row r="1241" ht="22.5" customHeight="1" spans="1:10">
      <c r="A1241" s="104"/>
      <c r="B1241" s="99"/>
      <c r="C1241" s="98"/>
      <c r="D1241" s="105"/>
      <c r="E1241" s="106"/>
      <c r="F1241" s="98" t="s">
        <v>18</v>
      </c>
      <c r="G1241" s="99" t="s">
        <v>19</v>
      </c>
      <c r="H1241" s="100">
        <v>0</v>
      </c>
      <c r="I1241" s="99"/>
      <c r="J1241" s="99" t="s">
        <v>17</v>
      </c>
    </row>
    <row r="1242" ht="22.5" customHeight="1" spans="1:10">
      <c r="A1242" s="104"/>
      <c r="B1242" s="99"/>
      <c r="C1242" s="98"/>
      <c r="D1242" s="105"/>
      <c r="E1242" s="106"/>
      <c r="F1242" s="101" t="s">
        <v>73</v>
      </c>
      <c r="G1242" s="102" t="s">
        <v>74</v>
      </c>
      <c r="H1242" s="103">
        <v>0</v>
      </c>
      <c r="I1242" s="102"/>
      <c r="J1242" s="102" t="s">
        <v>17</v>
      </c>
    </row>
    <row r="1243" ht="22.5" customHeight="1" spans="1:10">
      <c r="A1243" s="104"/>
      <c r="B1243" s="99"/>
      <c r="C1243" s="98"/>
      <c r="D1243" s="105"/>
      <c r="E1243" s="106"/>
      <c r="F1243" s="98" t="s">
        <v>75</v>
      </c>
      <c r="G1243" s="99" t="s">
        <v>1045</v>
      </c>
      <c r="H1243" s="100">
        <v>0</v>
      </c>
      <c r="I1243" s="99" t="s">
        <v>1042</v>
      </c>
      <c r="J1243" s="99" t="s">
        <v>17</v>
      </c>
    </row>
    <row r="1244" ht="22.5" customHeight="1" spans="1:10">
      <c r="A1244" s="104"/>
      <c r="B1244" s="99"/>
      <c r="C1244" s="98"/>
      <c r="D1244" s="105"/>
      <c r="E1244" s="106"/>
      <c r="F1244" s="101" t="s">
        <v>43</v>
      </c>
      <c r="G1244" s="102" t="s">
        <v>44</v>
      </c>
      <c r="H1244" s="103">
        <v>0</v>
      </c>
      <c r="I1244" s="102"/>
      <c r="J1244" s="102" t="s">
        <v>17</v>
      </c>
    </row>
    <row r="1245" ht="22.5" customHeight="1" spans="1:10">
      <c r="A1245" s="104"/>
      <c r="B1245" s="99"/>
      <c r="C1245" s="98"/>
      <c r="D1245" s="105"/>
      <c r="E1245" s="106"/>
      <c r="F1245" s="98" t="s">
        <v>22</v>
      </c>
      <c r="G1245" s="99" t="s">
        <v>23</v>
      </c>
      <c r="H1245" s="100">
        <v>0</v>
      </c>
      <c r="I1245" s="99"/>
      <c r="J1245" s="99" t="s">
        <v>17</v>
      </c>
    </row>
    <row r="1246" ht="22.5" customHeight="1" spans="1:10">
      <c r="A1246" s="104"/>
      <c r="B1246" s="99"/>
      <c r="C1246" s="98"/>
      <c r="D1246" s="105"/>
      <c r="E1246" s="106"/>
      <c r="F1246" s="101" t="s">
        <v>24</v>
      </c>
      <c r="G1246" s="102" t="s">
        <v>1046</v>
      </c>
      <c r="H1246" s="103">
        <v>0</v>
      </c>
      <c r="I1246" s="102"/>
      <c r="J1246" s="102" t="s">
        <v>17</v>
      </c>
    </row>
    <row r="1247" ht="22.5" customHeight="1" spans="1:10">
      <c r="A1247" s="104"/>
      <c r="B1247" s="99"/>
      <c r="C1247" s="98"/>
      <c r="D1247" s="105"/>
      <c r="E1247" s="106"/>
      <c r="F1247" s="98" t="s">
        <v>24</v>
      </c>
      <c r="G1247" s="99" t="s">
        <v>1047</v>
      </c>
      <c r="H1247" s="100">
        <v>0</v>
      </c>
      <c r="I1247" s="99"/>
      <c r="J1247" s="99" t="s">
        <v>17</v>
      </c>
    </row>
    <row r="1248" ht="22.5" customHeight="1" spans="1:10">
      <c r="A1248" s="104"/>
      <c r="B1248" s="99"/>
      <c r="C1248" s="98"/>
      <c r="D1248" s="105"/>
      <c r="E1248" s="106"/>
      <c r="F1248" s="101" t="s">
        <v>24</v>
      </c>
      <c r="G1248" s="102" t="s">
        <v>1048</v>
      </c>
      <c r="H1248" s="103">
        <v>0</v>
      </c>
      <c r="I1248" s="102"/>
      <c r="J1248" s="102" t="s">
        <v>17</v>
      </c>
    </row>
    <row r="1249" ht="22.5" customHeight="1" spans="1:10">
      <c r="A1249" s="107" t="s">
        <v>1049</v>
      </c>
      <c r="B1249" s="108" t="s">
        <v>1050</v>
      </c>
      <c r="C1249" s="109" t="s">
        <v>1051</v>
      </c>
      <c r="D1249" s="110">
        <v>3</v>
      </c>
      <c r="E1249" s="111">
        <f>SUM(H1249:H1251)/D1249</f>
        <v>0</v>
      </c>
      <c r="F1249" s="98" t="s">
        <v>14</v>
      </c>
      <c r="G1249" s="99" t="s">
        <v>15</v>
      </c>
      <c r="H1249" s="100">
        <v>0</v>
      </c>
      <c r="I1249" s="99" t="s">
        <v>72</v>
      </c>
      <c r="J1249" s="99" t="s">
        <v>17</v>
      </c>
    </row>
    <row r="1250" ht="22.5" customHeight="1" spans="1:10">
      <c r="A1250" s="107"/>
      <c r="B1250" s="108"/>
      <c r="C1250" s="109"/>
      <c r="D1250" s="110"/>
      <c r="E1250" s="111"/>
      <c r="F1250" s="101" t="s">
        <v>18</v>
      </c>
      <c r="G1250" s="102" t="s">
        <v>19</v>
      </c>
      <c r="H1250" s="103">
        <v>0</v>
      </c>
      <c r="I1250" s="102"/>
      <c r="J1250" s="102" t="s">
        <v>17</v>
      </c>
    </row>
    <row r="1251" ht="22.5" customHeight="1" spans="1:10">
      <c r="A1251" s="107"/>
      <c r="B1251" s="108"/>
      <c r="C1251" s="109"/>
      <c r="D1251" s="110"/>
      <c r="E1251" s="111"/>
      <c r="F1251" s="98" t="s">
        <v>35</v>
      </c>
      <c r="G1251" s="99" t="s">
        <v>36</v>
      </c>
      <c r="H1251" s="100">
        <v>0</v>
      </c>
      <c r="I1251" s="99" t="s">
        <v>126</v>
      </c>
      <c r="J1251" s="99" t="s">
        <v>17</v>
      </c>
    </row>
    <row r="1252" ht="22.5" customHeight="1" spans="1:10">
      <c r="A1252" s="104" t="s">
        <v>1052</v>
      </c>
      <c r="B1252" s="99" t="s">
        <v>1053</v>
      </c>
      <c r="C1252" s="98" t="s">
        <v>1051</v>
      </c>
      <c r="D1252" s="105">
        <v>3</v>
      </c>
      <c r="E1252" s="106">
        <f>SUM(H1252:H1254)/D1252</f>
        <v>0</v>
      </c>
      <c r="F1252" s="101" t="s">
        <v>14</v>
      </c>
      <c r="G1252" s="102" t="s">
        <v>15</v>
      </c>
      <c r="H1252" s="103">
        <v>0</v>
      </c>
      <c r="I1252" s="102" t="s">
        <v>72</v>
      </c>
      <c r="J1252" s="102" t="s">
        <v>17</v>
      </c>
    </row>
    <row r="1253" ht="22.5" customHeight="1" spans="1:10">
      <c r="A1253" s="104"/>
      <c r="B1253" s="99"/>
      <c r="C1253" s="98"/>
      <c r="D1253" s="105"/>
      <c r="E1253" s="106"/>
      <c r="F1253" s="98" t="s">
        <v>18</v>
      </c>
      <c r="G1253" s="99" t="s">
        <v>19</v>
      </c>
      <c r="H1253" s="100">
        <v>0</v>
      </c>
      <c r="I1253" s="99"/>
      <c r="J1253" s="99" t="s">
        <v>17</v>
      </c>
    </row>
    <row r="1254" ht="22.5" customHeight="1" spans="1:10">
      <c r="A1254" s="104"/>
      <c r="B1254" s="99"/>
      <c r="C1254" s="98"/>
      <c r="D1254" s="105"/>
      <c r="E1254" s="106"/>
      <c r="F1254" s="101" t="s">
        <v>35</v>
      </c>
      <c r="G1254" s="102" t="s">
        <v>36</v>
      </c>
      <c r="H1254" s="103">
        <v>0</v>
      </c>
      <c r="I1254" s="102" t="s">
        <v>40</v>
      </c>
      <c r="J1254" s="102" t="s">
        <v>17</v>
      </c>
    </row>
    <row r="1255" ht="22.5" customHeight="1" spans="1:10">
      <c r="A1255" s="107" t="s">
        <v>1054</v>
      </c>
      <c r="B1255" s="108" t="s">
        <v>1055</v>
      </c>
      <c r="C1255" s="109" t="s">
        <v>1051</v>
      </c>
      <c r="D1255" s="110">
        <v>9</v>
      </c>
      <c r="E1255" s="111">
        <f>SUM(H1255:H1263)/D1255</f>
        <v>0</v>
      </c>
      <c r="F1255" s="98" t="s">
        <v>14</v>
      </c>
      <c r="G1255" s="99" t="s">
        <v>15</v>
      </c>
      <c r="H1255" s="100">
        <v>0</v>
      </c>
      <c r="I1255" s="99" t="s">
        <v>72</v>
      </c>
      <c r="J1255" s="99" t="s">
        <v>17</v>
      </c>
    </row>
    <row r="1256" ht="22.5" customHeight="1" spans="1:10">
      <c r="A1256" s="107"/>
      <c r="B1256" s="108"/>
      <c r="C1256" s="109"/>
      <c r="D1256" s="110"/>
      <c r="E1256" s="111"/>
      <c r="F1256" s="101" t="s">
        <v>18</v>
      </c>
      <c r="G1256" s="102" t="s">
        <v>19</v>
      </c>
      <c r="H1256" s="103">
        <v>0</v>
      </c>
      <c r="I1256" s="102"/>
      <c r="J1256" s="102" t="s">
        <v>17</v>
      </c>
    </row>
    <row r="1257" ht="22.5" customHeight="1" spans="1:10">
      <c r="A1257" s="107"/>
      <c r="B1257" s="108"/>
      <c r="C1257" s="109"/>
      <c r="D1257" s="110"/>
      <c r="E1257" s="111"/>
      <c r="F1257" s="98" t="s">
        <v>73</v>
      </c>
      <c r="G1257" s="99" t="s">
        <v>74</v>
      </c>
      <c r="H1257" s="100">
        <v>0</v>
      </c>
      <c r="I1257" s="99"/>
      <c r="J1257" s="99" t="s">
        <v>17</v>
      </c>
    </row>
    <row r="1258" ht="22.5" customHeight="1" spans="1:10">
      <c r="A1258" s="107"/>
      <c r="B1258" s="108"/>
      <c r="C1258" s="109"/>
      <c r="D1258" s="110"/>
      <c r="E1258" s="111"/>
      <c r="F1258" s="101" t="s">
        <v>43</v>
      </c>
      <c r="G1258" s="102" t="s">
        <v>44</v>
      </c>
      <c r="H1258" s="103">
        <v>0</v>
      </c>
      <c r="I1258" s="102"/>
      <c r="J1258" s="102" t="s">
        <v>17</v>
      </c>
    </row>
    <row r="1259" ht="22.5" customHeight="1" spans="1:10">
      <c r="A1259" s="107"/>
      <c r="B1259" s="108"/>
      <c r="C1259" s="109"/>
      <c r="D1259" s="110"/>
      <c r="E1259" s="111"/>
      <c r="F1259" s="98" t="s">
        <v>22</v>
      </c>
      <c r="G1259" s="99" t="s">
        <v>23</v>
      </c>
      <c r="H1259" s="100">
        <v>0</v>
      </c>
      <c r="I1259" s="99"/>
      <c r="J1259" s="99" t="s">
        <v>17</v>
      </c>
    </row>
    <row r="1260" ht="22.5" customHeight="1" spans="1:10">
      <c r="A1260" s="107"/>
      <c r="B1260" s="108"/>
      <c r="C1260" s="109"/>
      <c r="D1260" s="110"/>
      <c r="E1260" s="111"/>
      <c r="F1260" s="101" t="s">
        <v>24</v>
      </c>
      <c r="G1260" s="102" t="s">
        <v>1056</v>
      </c>
      <c r="H1260" s="103">
        <v>0</v>
      </c>
      <c r="I1260" s="102"/>
      <c r="J1260" s="102" t="s">
        <v>17</v>
      </c>
    </row>
    <row r="1261" ht="22.5" customHeight="1" spans="1:10">
      <c r="A1261" s="107"/>
      <c r="B1261" s="108"/>
      <c r="C1261" s="109"/>
      <c r="D1261" s="110"/>
      <c r="E1261" s="111"/>
      <c r="F1261" s="98" t="s">
        <v>24</v>
      </c>
      <c r="G1261" s="99" t="s">
        <v>1057</v>
      </c>
      <c r="H1261" s="100">
        <v>0</v>
      </c>
      <c r="I1261" s="99"/>
      <c r="J1261" s="99" t="s">
        <v>17</v>
      </c>
    </row>
    <row r="1262" ht="22.5" customHeight="1" spans="1:10">
      <c r="A1262" s="107"/>
      <c r="B1262" s="108"/>
      <c r="C1262" s="109"/>
      <c r="D1262" s="110"/>
      <c r="E1262" s="111"/>
      <c r="F1262" s="101" t="s">
        <v>24</v>
      </c>
      <c r="G1262" s="102" t="s">
        <v>1058</v>
      </c>
      <c r="H1262" s="103">
        <v>0</v>
      </c>
      <c r="I1262" s="102"/>
      <c r="J1262" s="102" t="s">
        <v>17</v>
      </c>
    </row>
    <row r="1263" ht="22.5" customHeight="1" spans="1:10">
      <c r="A1263" s="107"/>
      <c r="B1263" s="108"/>
      <c r="C1263" s="109"/>
      <c r="D1263" s="110"/>
      <c r="E1263" s="111"/>
      <c r="F1263" s="98" t="s">
        <v>170</v>
      </c>
      <c r="G1263" s="99" t="s">
        <v>171</v>
      </c>
      <c r="H1263" s="100">
        <v>0</v>
      </c>
      <c r="I1263" s="99" t="s">
        <v>356</v>
      </c>
      <c r="J1263" s="99" t="s">
        <v>30</v>
      </c>
    </row>
    <row r="1264" ht="22.5" customHeight="1" spans="1:10">
      <c r="A1264" s="104" t="s">
        <v>1059</v>
      </c>
      <c r="B1264" s="99" t="s">
        <v>1060</v>
      </c>
      <c r="C1264" s="98" t="s">
        <v>1061</v>
      </c>
      <c r="D1264" s="105">
        <v>3</v>
      </c>
      <c r="E1264" s="106">
        <f>SUM(H1264:H1266)/D1264</f>
        <v>0</v>
      </c>
      <c r="F1264" s="101" t="s">
        <v>14</v>
      </c>
      <c r="G1264" s="102" t="s">
        <v>15</v>
      </c>
      <c r="H1264" s="103">
        <v>0</v>
      </c>
      <c r="I1264" s="102" t="s">
        <v>794</v>
      </c>
      <c r="J1264" s="102" t="s">
        <v>17</v>
      </c>
    </row>
    <row r="1265" ht="22.5" customHeight="1" spans="1:10">
      <c r="A1265" s="104"/>
      <c r="B1265" s="99"/>
      <c r="C1265" s="98"/>
      <c r="D1265" s="105"/>
      <c r="E1265" s="106"/>
      <c r="F1265" s="98" t="s">
        <v>18</v>
      </c>
      <c r="G1265" s="99" t="s">
        <v>19</v>
      </c>
      <c r="H1265" s="100">
        <v>0</v>
      </c>
      <c r="I1265" s="99"/>
      <c r="J1265" s="99" t="s">
        <v>17</v>
      </c>
    </row>
    <row r="1266" ht="22.5" customHeight="1" spans="1:10">
      <c r="A1266" s="104"/>
      <c r="B1266" s="99"/>
      <c r="C1266" s="98"/>
      <c r="D1266" s="105"/>
      <c r="E1266" s="106"/>
      <c r="F1266" s="101" t="s">
        <v>35</v>
      </c>
      <c r="G1266" s="102" t="s">
        <v>36</v>
      </c>
      <c r="H1266" s="103">
        <v>0</v>
      </c>
      <c r="I1266" s="102" t="s">
        <v>53</v>
      </c>
      <c r="J1266" s="102" t="s">
        <v>17</v>
      </c>
    </row>
    <row r="1267" ht="22.5" customHeight="1" spans="1:10">
      <c r="A1267" s="107" t="s">
        <v>1062</v>
      </c>
      <c r="B1267" s="108" t="s">
        <v>1063</v>
      </c>
      <c r="C1267" s="109" t="s">
        <v>1061</v>
      </c>
      <c r="D1267" s="110">
        <v>7</v>
      </c>
      <c r="E1267" s="111">
        <f>SUM(H1267:H1273)/D1267</f>
        <v>0</v>
      </c>
      <c r="F1267" s="98" t="s">
        <v>14</v>
      </c>
      <c r="G1267" s="99" t="s">
        <v>15</v>
      </c>
      <c r="H1267" s="100">
        <v>0</v>
      </c>
      <c r="I1267" s="99" t="s">
        <v>794</v>
      </c>
      <c r="J1267" s="99" t="s">
        <v>17</v>
      </c>
    </row>
    <row r="1268" ht="22.5" customHeight="1" spans="1:10">
      <c r="A1268" s="107"/>
      <c r="B1268" s="108"/>
      <c r="C1268" s="109"/>
      <c r="D1268" s="110"/>
      <c r="E1268" s="111"/>
      <c r="F1268" s="101" t="s">
        <v>18</v>
      </c>
      <c r="G1268" s="102" t="s">
        <v>19</v>
      </c>
      <c r="H1268" s="103">
        <v>0</v>
      </c>
      <c r="I1268" s="102"/>
      <c r="J1268" s="102" t="s">
        <v>17</v>
      </c>
    </row>
    <row r="1269" ht="22.5" customHeight="1" spans="1:10">
      <c r="A1269" s="107"/>
      <c r="B1269" s="108"/>
      <c r="C1269" s="109"/>
      <c r="D1269" s="110"/>
      <c r="E1269" s="111"/>
      <c r="F1269" s="98" t="s">
        <v>43</v>
      </c>
      <c r="G1269" s="99" t="s">
        <v>44</v>
      </c>
      <c r="H1269" s="100">
        <v>0</v>
      </c>
      <c r="I1269" s="99"/>
      <c r="J1269" s="99" t="s">
        <v>17</v>
      </c>
    </row>
    <row r="1270" ht="22.5" customHeight="1" spans="1:10">
      <c r="A1270" s="107"/>
      <c r="B1270" s="108"/>
      <c r="C1270" s="109"/>
      <c r="D1270" s="110"/>
      <c r="E1270" s="111"/>
      <c r="F1270" s="101" t="s">
        <v>73</v>
      </c>
      <c r="G1270" s="102" t="s">
        <v>74</v>
      </c>
      <c r="H1270" s="103">
        <v>0</v>
      </c>
      <c r="I1270" s="102"/>
      <c r="J1270" s="102" t="s">
        <v>17</v>
      </c>
    </row>
    <row r="1271" ht="22.5" customHeight="1" spans="1:10">
      <c r="A1271" s="107"/>
      <c r="B1271" s="108"/>
      <c r="C1271" s="109"/>
      <c r="D1271" s="110"/>
      <c r="E1271" s="111"/>
      <c r="F1271" s="98" t="s">
        <v>22</v>
      </c>
      <c r="G1271" s="99" t="s">
        <v>23</v>
      </c>
      <c r="H1271" s="100">
        <v>0</v>
      </c>
      <c r="I1271" s="99"/>
      <c r="J1271" s="99" t="s">
        <v>17</v>
      </c>
    </row>
    <row r="1272" ht="22.5" customHeight="1" spans="1:10">
      <c r="A1272" s="107"/>
      <c r="B1272" s="108"/>
      <c r="C1272" s="109"/>
      <c r="D1272" s="110"/>
      <c r="E1272" s="111"/>
      <c r="F1272" s="101" t="s">
        <v>24</v>
      </c>
      <c r="G1272" s="102" t="s">
        <v>1064</v>
      </c>
      <c r="H1272" s="103">
        <v>0</v>
      </c>
      <c r="I1272" s="102"/>
      <c r="J1272" s="102" t="s">
        <v>17</v>
      </c>
    </row>
    <row r="1273" ht="22.5" customHeight="1" spans="1:10">
      <c r="A1273" s="107"/>
      <c r="B1273" s="108"/>
      <c r="C1273" s="109"/>
      <c r="D1273" s="110"/>
      <c r="E1273" s="111"/>
      <c r="F1273" s="98" t="s">
        <v>24</v>
      </c>
      <c r="G1273" s="99" t="s">
        <v>1065</v>
      </c>
      <c r="H1273" s="100">
        <v>0</v>
      </c>
      <c r="I1273" s="99"/>
      <c r="J1273" s="99" t="s">
        <v>17</v>
      </c>
    </row>
    <row r="1274" ht="39" customHeight="1" spans="1:10">
      <c r="A1274" s="104" t="s">
        <v>1066</v>
      </c>
      <c r="B1274" s="99" t="s">
        <v>1067</v>
      </c>
      <c r="C1274" s="98" t="s">
        <v>370</v>
      </c>
      <c r="D1274" s="105">
        <v>3</v>
      </c>
      <c r="E1274" s="106">
        <f>SUM(H1274:H1276)/D1274</f>
        <v>0</v>
      </c>
      <c r="F1274" s="101" t="s">
        <v>14</v>
      </c>
      <c r="G1274" s="102" t="s">
        <v>15</v>
      </c>
      <c r="H1274" s="103">
        <v>0</v>
      </c>
      <c r="I1274" s="102" t="s">
        <v>1068</v>
      </c>
      <c r="J1274" s="102" t="s">
        <v>17</v>
      </c>
    </row>
    <row r="1275" ht="22.5" customHeight="1" spans="1:10">
      <c r="A1275" s="104"/>
      <c r="B1275" s="99"/>
      <c r="C1275" s="98"/>
      <c r="D1275" s="105"/>
      <c r="E1275" s="106"/>
      <c r="F1275" s="98" t="s">
        <v>18</v>
      </c>
      <c r="G1275" s="99" t="s">
        <v>19</v>
      </c>
      <c r="H1275" s="100">
        <v>0</v>
      </c>
      <c r="I1275" s="99"/>
      <c r="J1275" s="99" t="s">
        <v>17</v>
      </c>
    </row>
    <row r="1276" ht="22.5" customHeight="1" spans="1:10">
      <c r="A1276" s="104"/>
      <c r="B1276" s="99"/>
      <c r="C1276" s="98"/>
      <c r="D1276" s="105"/>
      <c r="E1276" s="106"/>
      <c r="F1276" s="101" t="s">
        <v>35</v>
      </c>
      <c r="G1276" s="102" t="s">
        <v>36</v>
      </c>
      <c r="H1276" s="103">
        <v>0</v>
      </c>
      <c r="I1276" s="102" t="s">
        <v>247</v>
      </c>
      <c r="J1276" s="102" t="s">
        <v>17</v>
      </c>
    </row>
    <row r="1277" ht="22.5" customHeight="1" spans="1:10">
      <c r="A1277" s="107" t="s">
        <v>1069</v>
      </c>
      <c r="B1277" s="108" t="s">
        <v>1070</v>
      </c>
      <c r="C1277" s="109" t="s">
        <v>370</v>
      </c>
      <c r="D1277" s="110">
        <v>7</v>
      </c>
      <c r="E1277" s="111">
        <f>SUM(H1277:H1283)/D1277</f>
        <v>0</v>
      </c>
      <c r="F1277" s="98" t="s">
        <v>14</v>
      </c>
      <c r="G1277" s="99" t="s">
        <v>15</v>
      </c>
      <c r="H1277" s="100">
        <v>0</v>
      </c>
      <c r="I1277" s="99" t="s">
        <v>794</v>
      </c>
      <c r="J1277" s="99" t="s">
        <v>17</v>
      </c>
    </row>
    <row r="1278" ht="22.5" customHeight="1" spans="1:10">
      <c r="A1278" s="107"/>
      <c r="B1278" s="108"/>
      <c r="C1278" s="109"/>
      <c r="D1278" s="110"/>
      <c r="E1278" s="111"/>
      <c r="F1278" s="101" t="s">
        <v>18</v>
      </c>
      <c r="G1278" s="102" t="s">
        <v>19</v>
      </c>
      <c r="H1278" s="103">
        <v>0</v>
      </c>
      <c r="I1278" s="102"/>
      <c r="J1278" s="102" t="s">
        <v>17</v>
      </c>
    </row>
    <row r="1279" ht="22.5" customHeight="1" spans="1:10">
      <c r="A1279" s="107"/>
      <c r="B1279" s="108"/>
      <c r="C1279" s="109"/>
      <c r="D1279" s="110"/>
      <c r="E1279" s="111"/>
      <c r="F1279" s="98" t="s">
        <v>43</v>
      </c>
      <c r="G1279" s="99" t="s">
        <v>44</v>
      </c>
      <c r="H1279" s="100">
        <v>0</v>
      </c>
      <c r="I1279" s="99"/>
      <c r="J1279" s="99" t="s">
        <v>17</v>
      </c>
    </row>
    <row r="1280" ht="22.5" customHeight="1" spans="1:10">
      <c r="A1280" s="107"/>
      <c r="B1280" s="108"/>
      <c r="C1280" s="109"/>
      <c r="D1280" s="110"/>
      <c r="E1280" s="111"/>
      <c r="F1280" s="101" t="s">
        <v>73</v>
      </c>
      <c r="G1280" s="102" t="s">
        <v>74</v>
      </c>
      <c r="H1280" s="103">
        <v>0</v>
      </c>
      <c r="I1280" s="102"/>
      <c r="J1280" s="102" t="s">
        <v>17</v>
      </c>
    </row>
    <row r="1281" ht="22.5" customHeight="1" spans="1:10">
      <c r="A1281" s="107"/>
      <c r="B1281" s="108"/>
      <c r="C1281" s="109"/>
      <c r="D1281" s="110"/>
      <c r="E1281" s="111"/>
      <c r="F1281" s="98" t="s">
        <v>22</v>
      </c>
      <c r="G1281" s="99" t="s">
        <v>23</v>
      </c>
      <c r="H1281" s="100">
        <v>0</v>
      </c>
      <c r="I1281" s="99"/>
      <c r="J1281" s="99" t="s">
        <v>17</v>
      </c>
    </row>
    <row r="1282" ht="22.5" customHeight="1" spans="1:10">
      <c r="A1282" s="107"/>
      <c r="B1282" s="108"/>
      <c r="C1282" s="109"/>
      <c r="D1282" s="110"/>
      <c r="E1282" s="111"/>
      <c r="F1282" s="101" t="s">
        <v>24</v>
      </c>
      <c r="G1282" s="102" t="s">
        <v>1071</v>
      </c>
      <c r="H1282" s="103">
        <v>0</v>
      </c>
      <c r="I1282" s="102"/>
      <c r="J1282" s="102" t="s">
        <v>17</v>
      </c>
    </row>
    <row r="1283" ht="22.5" customHeight="1" spans="1:10">
      <c r="A1283" s="107"/>
      <c r="B1283" s="108"/>
      <c r="C1283" s="109"/>
      <c r="D1283" s="110"/>
      <c r="E1283" s="111"/>
      <c r="F1283" s="98" t="s">
        <v>24</v>
      </c>
      <c r="G1283" s="99" t="s">
        <v>1072</v>
      </c>
      <c r="H1283" s="100">
        <v>0</v>
      </c>
      <c r="I1283" s="99"/>
      <c r="J1283" s="99" t="s">
        <v>17</v>
      </c>
    </row>
    <row r="1284" ht="39" customHeight="1" spans="1:10">
      <c r="A1284" s="104" t="s">
        <v>1073</v>
      </c>
      <c r="B1284" s="99" t="s">
        <v>1074</v>
      </c>
      <c r="C1284" s="98" t="s">
        <v>268</v>
      </c>
      <c r="D1284" s="105">
        <v>3</v>
      </c>
      <c r="E1284" s="106">
        <f>SUM(H1284:H1286)/D1284</f>
        <v>0</v>
      </c>
      <c r="F1284" s="101" t="s">
        <v>14</v>
      </c>
      <c r="G1284" s="102" t="s">
        <v>15</v>
      </c>
      <c r="H1284" s="103">
        <v>0</v>
      </c>
      <c r="I1284" s="102" t="s">
        <v>1075</v>
      </c>
      <c r="J1284" s="102" t="s">
        <v>17</v>
      </c>
    </row>
    <row r="1285" ht="22.5" customHeight="1" spans="1:10">
      <c r="A1285" s="104"/>
      <c r="B1285" s="99"/>
      <c r="C1285" s="98"/>
      <c r="D1285" s="105"/>
      <c r="E1285" s="106"/>
      <c r="F1285" s="98" t="s">
        <v>18</v>
      </c>
      <c r="G1285" s="99" t="s">
        <v>19</v>
      </c>
      <c r="H1285" s="100">
        <v>0</v>
      </c>
      <c r="I1285" s="99"/>
      <c r="J1285" s="99" t="s">
        <v>17</v>
      </c>
    </row>
    <row r="1286" ht="22.5" customHeight="1" spans="1:10">
      <c r="A1286" s="104"/>
      <c r="B1286" s="99"/>
      <c r="C1286" s="98"/>
      <c r="D1286" s="105"/>
      <c r="E1286" s="106"/>
      <c r="F1286" s="101" t="s">
        <v>35</v>
      </c>
      <c r="G1286" s="102" t="s">
        <v>36</v>
      </c>
      <c r="H1286" s="103">
        <v>0</v>
      </c>
      <c r="I1286" s="102" t="s">
        <v>126</v>
      </c>
      <c r="J1286" s="102" t="s">
        <v>17</v>
      </c>
    </row>
    <row r="1287" ht="39" customHeight="1" spans="1:10">
      <c r="A1287" s="107" t="s">
        <v>1076</v>
      </c>
      <c r="B1287" s="108" t="s">
        <v>1077</v>
      </c>
      <c r="C1287" s="109" t="s">
        <v>268</v>
      </c>
      <c r="D1287" s="110">
        <v>3</v>
      </c>
      <c r="E1287" s="111">
        <f>SUM(H1287:H1289)/D1287</f>
        <v>0</v>
      </c>
      <c r="F1287" s="98" t="s">
        <v>14</v>
      </c>
      <c r="G1287" s="99" t="s">
        <v>15</v>
      </c>
      <c r="H1287" s="100">
        <v>0</v>
      </c>
      <c r="I1287" s="99" t="s">
        <v>1075</v>
      </c>
      <c r="J1287" s="99" t="s">
        <v>17</v>
      </c>
    </row>
    <row r="1288" ht="22.5" customHeight="1" spans="1:10">
      <c r="A1288" s="107"/>
      <c r="B1288" s="108"/>
      <c r="C1288" s="109"/>
      <c r="D1288" s="110"/>
      <c r="E1288" s="111"/>
      <c r="F1288" s="101" t="s">
        <v>18</v>
      </c>
      <c r="G1288" s="102" t="s">
        <v>19</v>
      </c>
      <c r="H1288" s="103">
        <v>0</v>
      </c>
      <c r="I1288" s="102"/>
      <c r="J1288" s="102" t="s">
        <v>17</v>
      </c>
    </row>
    <row r="1289" ht="22.5" customHeight="1" spans="1:10">
      <c r="A1289" s="107"/>
      <c r="B1289" s="108"/>
      <c r="C1289" s="109"/>
      <c r="D1289" s="110"/>
      <c r="E1289" s="111"/>
      <c r="F1289" s="98" t="s">
        <v>35</v>
      </c>
      <c r="G1289" s="99" t="s">
        <v>36</v>
      </c>
      <c r="H1289" s="100">
        <v>0</v>
      </c>
      <c r="I1289" s="99" t="s">
        <v>40</v>
      </c>
      <c r="J1289" s="99" t="s">
        <v>17</v>
      </c>
    </row>
    <row r="1290" ht="39" customHeight="1" spans="1:10">
      <c r="A1290" s="104" t="s">
        <v>1078</v>
      </c>
      <c r="B1290" s="99" t="s">
        <v>1079</v>
      </c>
      <c r="C1290" s="98" t="s">
        <v>268</v>
      </c>
      <c r="D1290" s="105">
        <v>6</v>
      </c>
      <c r="E1290" s="106">
        <f>SUM(H1290:H1295)/D1290</f>
        <v>0</v>
      </c>
      <c r="F1290" s="101" t="s">
        <v>14</v>
      </c>
      <c r="G1290" s="102" t="s">
        <v>15</v>
      </c>
      <c r="H1290" s="103">
        <v>0</v>
      </c>
      <c r="I1290" s="102" t="s">
        <v>1075</v>
      </c>
      <c r="J1290" s="102" t="s">
        <v>17</v>
      </c>
    </row>
    <row r="1291" ht="22.5" customHeight="1" spans="1:10">
      <c r="A1291" s="104"/>
      <c r="B1291" s="99"/>
      <c r="C1291" s="98"/>
      <c r="D1291" s="105"/>
      <c r="E1291" s="106"/>
      <c r="F1291" s="98" t="s">
        <v>18</v>
      </c>
      <c r="G1291" s="99" t="s">
        <v>19</v>
      </c>
      <c r="H1291" s="100">
        <v>0</v>
      </c>
      <c r="I1291" s="99"/>
      <c r="J1291" s="99" t="s">
        <v>17</v>
      </c>
    </row>
    <row r="1292" ht="22.5" customHeight="1" spans="1:10">
      <c r="A1292" s="104"/>
      <c r="B1292" s="99"/>
      <c r="C1292" s="98"/>
      <c r="D1292" s="105"/>
      <c r="E1292" s="106"/>
      <c r="F1292" s="101" t="s">
        <v>43</v>
      </c>
      <c r="G1292" s="102" t="s">
        <v>44</v>
      </c>
      <c r="H1292" s="103">
        <v>0</v>
      </c>
      <c r="I1292" s="102"/>
      <c r="J1292" s="102" t="s">
        <v>17</v>
      </c>
    </row>
    <row r="1293" ht="22.5" customHeight="1" spans="1:10">
      <c r="A1293" s="104"/>
      <c r="B1293" s="99"/>
      <c r="C1293" s="98"/>
      <c r="D1293" s="105"/>
      <c r="E1293" s="106"/>
      <c r="F1293" s="98" t="s">
        <v>22</v>
      </c>
      <c r="G1293" s="99" t="s">
        <v>23</v>
      </c>
      <c r="H1293" s="100">
        <v>0</v>
      </c>
      <c r="I1293" s="99"/>
      <c r="J1293" s="99" t="s">
        <v>17</v>
      </c>
    </row>
    <row r="1294" ht="22.5" customHeight="1" spans="1:10">
      <c r="A1294" s="104"/>
      <c r="B1294" s="99"/>
      <c r="C1294" s="98"/>
      <c r="D1294" s="105"/>
      <c r="E1294" s="106"/>
      <c r="F1294" s="101" t="s">
        <v>24</v>
      </c>
      <c r="G1294" s="102" t="s">
        <v>1080</v>
      </c>
      <c r="H1294" s="103">
        <v>0</v>
      </c>
      <c r="I1294" s="102"/>
      <c r="J1294" s="102" t="s">
        <v>17</v>
      </c>
    </row>
    <row r="1295" ht="22.5" customHeight="1" spans="1:10">
      <c r="A1295" s="104"/>
      <c r="B1295" s="99"/>
      <c r="C1295" s="98"/>
      <c r="D1295" s="105"/>
      <c r="E1295" s="106"/>
      <c r="F1295" s="98" t="s">
        <v>24</v>
      </c>
      <c r="G1295" s="99" t="s">
        <v>1081</v>
      </c>
      <c r="H1295" s="100">
        <v>0</v>
      </c>
      <c r="I1295" s="99"/>
      <c r="J1295" s="99" t="s">
        <v>17</v>
      </c>
    </row>
    <row r="1296" ht="39" customHeight="1" spans="1:10">
      <c r="A1296" s="107" t="s">
        <v>1082</v>
      </c>
      <c r="B1296" s="108" t="s">
        <v>1083</v>
      </c>
      <c r="C1296" s="109" t="s">
        <v>50</v>
      </c>
      <c r="D1296" s="110">
        <v>3</v>
      </c>
      <c r="E1296" s="111">
        <f>SUM(H1296:H1298)/D1296</f>
        <v>0</v>
      </c>
      <c r="F1296" s="101" t="s">
        <v>14</v>
      </c>
      <c r="G1296" s="102" t="s">
        <v>15</v>
      </c>
      <c r="H1296" s="103">
        <v>0</v>
      </c>
      <c r="I1296" s="102" t="s">
        <v>1084</v>
      </c>
      <c r="J1296" s="102" t="s">
        <v>17</v>
      </c>
    </row>
    <row r="1297" ht="22.5" customHeight="1" spans="1:10">
      <c r="A1297" s="107"/>
      <c r="B1297" s="108"/>
      <c r="C1297" s="109"/>
      <c r="D1297" s="110"/>
      <c r="E1297" s="111"/>
      <c r="F1297" s="98" t="s">
        <v>18</v>
      </c>
      <c r="G1297" s="99" t="s">
        <v>19</v>
      </c>
      <c r="H1297" s="100">
        <v>0</v>
      </c>
      <c r="I1297" s="99"/>
      <c r="J1297" s="99" t="s">
        <v>17</v>
      </c>
    </row>
    <row r="1298" ht="22.5" customHeight="1" spans="1:10">
      <c r="A1298" s="107"/>
      <c r="B1298" s="108"/>
      <c r="C1298" s="109"/>
      <c r="D1298" s="110"/>
      <c r="E1298" s="111"/>
      <c r="F1298" s="101" t="s">
        <v>35</v>
      </c>
      <c r="G1298" s="102" t="s">
        <v>36</v>
      </c>
      <c r="H1298" s="103">
        <v>0</v>
      </c>
      <c r="I1298" s="102" t="s">
        <v>350</v>
      </c>
      <c r="J1298" s="102" t="s">
        <v>17</v>
      </c>
    </row>
    <row r="1299" ht="39" customHeight="1" spans="1:10">
      <c r="A1299" s="104" t="s">
        <v>1085</v>
      </c>
      <c r="B1299" s="99" t="s">
        <v>1086</v>
      </c>
      <c r="C1299" s="98" t="s">
        <v>50</v>
      </c>
      <c r="D1299" s="105">
        <v>3</v>
      </c>
      <c r="E1299" s="106">
        <f>SUM(H1299:H1301)/D1299</f>
        <v>0</v>
      </c>
      <c r="F1299" s="98" t="s">
        <v>14</v>
      </c>
      <c r="G1299" s="99" t="s">
        <v>15</v>
      </c>
      <c r="H1299" s="100">
        <v>0</v>
      </c>
      <c r="I1299" s="99" t="s">
        <v>1084</v>
      </c>
      <c r="J1299" s="99" t="s">
        <v>17</v>
      </c>
    </row>
    <row r="1300" ht="22.5" customHeight="1" spans="1:10">
      <c r="A1300" s="104"/>
      <c r="B1300" s="99"/>
      <c r="C1300" s="98"/>
      <c r="D1300" s="105"/>
      <c r="E1300" s="106"/>
      <c r="F1300" s="101" t="s">
        <v>18</v>
      </c>
      <c r="G1300" s="102" t="s">
        <v>19</v>
      </c>
      <c r="H1300" s="103">
        <v>0</v>
      </c>
      <c r="I1300" s="102"/>
      <c r="J1300" s="102" t="s">
        <v>17</v>
      </c>
    </row>
    <row r="1301" ht="22.5" customHeight="1" spans="1:10">
      <c r="A1301" s="104"/>
      <c r="B1301" s="99"/>
      <c r="C1301" s="98"/>
      <c r="D1301" s="105"/>
      <c r="E1301" s="106"/>
      <c r="F1301" s="98" t="s">
        <v>35</v>
      </c>
      <c r="G1301" s="99" t="s">
        <v>36</v>
      </c>
      <c r="H1301" s="100">
        <v>0</v>
      </c>
      <c r="I1301" s="99" t="s">
        <v>164</v>
      </c>
      <c r="J1301" s="99" t="s">
        <v>17</v>
      </c>
    </row>
    <row r="1302" ht="39" customHeight="1" spans="1:10">
      <c r="A1302" s="107" t="s">
        <v>1087</v>
      </c>
      <c r="B1302" s="108" t="s">
        <v>1088</v>
      </c>
      <c r="C1302" s="109" t="s">
        <v>50</v>
      </c>
      <c r="D1302" s="110">
        <v>6</v>
      </c>
      <c r="E1302" s="111">
        <f>SUM(H1302:H1307)/D1302</f>
        <v>0</v>
      </c>
      <c r="F1302" s="101" t="s">
        <v>14</v>
      </c>
      <c r="G1302" s="102" t="s">
        <v>15</v>
      </c>
      <c r="H1302" s="103">
        <v>0</v>
      </c>
      <c r="I1302" s="102" t="s">
        <v>1084</v>
      </c>
      <c r="J1302" s="102" t="s">
        <v>17</v>
      </c>
    </row>
    <row r="1303" ht="22.5" customHeight="1" spans="1:10">
      <c r="A1303" s="107"/>
      <c r="B1303" s="108"/>
      <c r="C1303" s="109"/>
      <c r="D1303" s="110"/>
      <c r="E1303" s="111"/>
      <c r="F1303" s="98" t="s">
        <v>18</v>
      </c>
      <c r="G1303" s="99" t="s">
        <v>19</v>
      </c>
      <c r="H1303" s="100">
        <v>0</v>
      </c>
      <c r="I1303" s="99"/>
      <c r="J1303" s="99" t="s">
        <v>17</v>
      </c>
    </row>
    <row r="1304" ht="22.5" customHeight="1" spans="1:10">
      <c r="A1304" s="107"/>
      <c r="B1304" s="108"/>
      <c r="C1304" s="109"/>
      <c r="D1304" s="110"/>
      <c r="E1304" s="111"/>
      <c r="F1304" s="101" t="s">
        <v>43</v>
      </c>
      <c r="G1304" s="102" t="s">
        <v>44</v>
      </c>
      <c r="H1304" s="103">
        <v>0</v>
      </c>
      <c r="I1304" s="102"/>
      <c r="J1304" s="102" t="s">
        <v>17</v>
      </c>
    </row>
    <row r="1305" ht="22.5" customHeight="1" spans="1:10">
      <c r="A1305" s="107"/>
      <c r="B1305" s="108"/>
      <c r="C1305" s="109"/>
      <c r="D1305" s="110"/>
      <c r="E1305" s="111"/>
      <c r="F1305" s="98" t="s">
        <v>22</v>
      </c>
      <c r="G1305" s="99" t="s">
        <v>23</v>
      </c>
      <c r="H1305" s="100">
        <v>0</v>
      </c>
      <c r="I1305" s="99"/>
      <c r="J1305" s="99" t="s">
        <v>17</v>
      </c>
    </row>
    <row r="1306" ht="22.5" customHeight="1" spans="1:10">
      <c r="A1306" s="107"/>
      <c r="B1306" s="108"/>
      <c r="C1306" s="109"/>
      <c r="D1306" s="110"/>
      <c r="E1306" s="111"/>
      <c r="F1306" s="101" t="s">
        <v>24</v>
      </c>
      <c r="G1306" s="102" t="s">
        <v>1089</v>
      </c>
      <c r="H1306" s="103">
        <v>0</v>
      </c>
      <c r="I1306" s="102"/>
      <c r="J1306" s="102" t="s">
        <v>17</v>
      </c>
    </row>
    <row r="1307" ht="22.5" customHeight="1" spans="1:10">
      <c r="A1307" s="107"/>
      <c r="B1307" s="108"/>
      <c r="C1307" s="109"/>
      <c r="D1307" s="110"/>
      <c r="E1307" s="111"/>
      <c r="F1307" s="98" t="s">
        <v>24</v>
      </c>
      <c r="G1307" s="99" t="s">
        <v>1090</v>
      </c>
      <c r="H1307" s="100">
        <v>0</v>
      </c>
      <c r="I1307" s="99"/>
      <c r="J1307" s="99" t="s">
        <v>17</v>
      </c>
    </row>
    <row r="1308" ht="39" customHeight="1" spans="1:10">
      <c r="A1308" s="104" t="s">
        <v>1091</v>
      </c>
      <c r="B1308" s="99" t="s">
        <v>1092</v>
      </c>
      <c r="C1308" s="98" t="s">
        <v>622</v>
      </c>
      <c r="D1308" s="105">
        <v>3</v>
      </c>
      <c r="E1308" s="106">
        <f>SUM(H1308:H1310)/D1308</f>
        <v>0</v>
      </c>
      <c r="F1308" s="101" t="s">
        <v>14</v>
      </c>
      <c r="G1308" s="102" t="s">
        <v>15</v>
      </c>
      <c r="H1308" s="103">
        <v>0</v>
      </c>
      <c r="I1308" s="102" t="s">
        <v>1093</v>
      </c>
      <c r="J1308" s="102" t="s">
        <v>17</v>
      </c>
    </row>
    <row r="1309" ht="22.5" customHeight="1" spans="1:10">
      <c r="A1309" s="104"/>
      <c r="B1309" s="99"/>
      <c r="C1309" s="98"/>
      <c r="D1309" s="105"/>
      <c r="E1309" s="106"/>
      <c r="F1309" s="98" t="s">
        <v>18</v>
      </c>
      <c r="G1309" s="99" t="s">
        <v>19</v>
      </c>
      <c r="H1309" s="100">
        <v>0</v>
      </c>
      <c r="I1309" s="99"/>
      <c r="J1309" s="99" t="s">
        <v>17</v>
      </c>
    </row>
    <row r="1310" ht="22.5" customHeight="1" spans="1:10">
      <c r="A1310" s="104"/>
      <c r="B1310" s="99"/>
      <c r="C1310" s="98"/>
      <c r="D1310" s="105"/>
      <c r="E1310" s="106"/>
      <c r="F1310" s="101" t="s">
        <v>35</v>
      </c>
      <c r="G1310" s="102" t="s">
        <v>36</v>
      </c>
      <c r="H1310" s="103">
        <v>0</v>
      </c>
      <c r="I1310" s="102" t="s">
        <v>53</v>
      </c>
      <c r="J1310" s="102" t="s">
        <v>17</v>
      </c>
    </row>
    <row r="1311" ht="39" customHeight="1" spans="1:10">
      <c r="A1311" s="107" t="s">
        <v>1094</v>
      </c>
      <c r="B1311" s="108" t="s">
        <v>1095</v>
      </c>
      <c r="C1311" s="109" t="s">
        <v>622</v>
      </c>
      <c r="D1311" s="110">
        <v>3</v>
      </c>
      <c r="E1311" s="111">
        <f>SUM(H1311:H1313)/D1311</f>
        <v>0</v>
      </c>
      <c r="F1311" s="98" t="s">
        <v>14</v>
      </c>
      <c r="G1311" s="99" t="s">
        <v>15</v>
      </c>
      <c r="H1311" s="100">
        <v>0</v>
      </c>
      <c r="I1311" s="99" t="s">
        <v>1093</v>
      </c>
      <c r="J1311" s="99" t="s">
        <v>17</v>
      </c>
    </row>
    <row r="1312" ht="22.5" customHeight="1" spans="1:10">
      <c r="A1312" s="107"/>
      <c r="B1312" s="108"/>
      <c r="C1312" s="109"/>
      <c r="D1312" s="110"/>
      <c r="E1312" s="111"/>
      <c r="F1312" s="101" t="s">
        <v>18</v>
      </c>
      <c r="G1312" s="102" t="s">
        <v>19</v>
      </c>
      <c r="H1312" s="103">
        <v>0</v>
      </c>
      <c r="I1312" s="102"/>
      <c r="J1312" s="102" t="s">
        <v>17</v>
      </c>
    </row>
    <row r="1313" ht="22.5" customHeight="1" spans="1:10">
      <c r="A1313" s="107"/>
      <c r="B1313" s="108"/>
      <c r="C1313" s="109"/>
      <c r="D1313" s="110"/>
      <c r="E1313" s="111"/>
      <c r="F1313" s="98" t="s">
        <v>35</v>
      </c>
      <c r="G1313" s="99" t="s">
        <v>36</v>
      </c>
      <c r="H1313" s="100">
        <v>0</v>
      </c>
      <c r="I1313" s="99" t="s">
        <v>335</v>
      </c>
      <c r="J1313" s="99" t="s">
        <v>17</v>
      </c>
    </row>
    <row r="1314" ht="39" customHeight="1" spans="1:10">
      <c r="A1314" s="104" t="s">
        <v>1096</v>
      </c>
      <c r="B1314" s="99" t="s">
        <v>1097</v>
      </c>
      <c r="C1314" s="98" t="s">
        <v>622</v>
      </c>
      <c r="D1314" s="105">
        <v>7</v>
      </c>
      <c r="E1314" s="106">
        <f>SUM(H1314:H1320)/D1314</f>
        <v>0</v>
      </c>
      <c r="F1314" s="101" t="s">
        <v>14</v>
      </c>
      <c r="G1314" s="102" t="s">
        <v>15</v>
      </c>
      <c r="H1314" s="103">
        <v>0</v>
      </c>
      <c r="I1314" s="102" t="s">
        <v>1093</v>
      </c>
      <c r="J1314" s="102" t="s">
        <v>17</v>
      </c>
    </row>
    <row r="1315" ht="22.5" customHeight="1" spans="1:10">
      <c r="A1315" s="104"/>
      <c r="B1315" s="99"/>
      <c r="C1315" s="98"/>
      <c r="D1315" s="105"/>
      <c r="E1315" s="106"/>
      <c r="F1315" s="98" t="s">
        <v>18</v>
      </c>
      <c r="G1315" s="99" t="s">
        <v>19</v>
      </c>
      <c r="H1315" s="100">
        <v>0</v>
      </c>
      <c r="I1315" s="99"/>
      <c r="J1315" s="99" t="s">
        <v>17</v>
      </c>
    </row>
    <row r="1316" ht="22.5" customHeight="1" spans="1:10">
      <c r="A1316" s="104"/>
      <c r="B1316" s="99"/>
      <c r="C1316" s="98"/>
      <c r="D1316" s="105"/>
      <c r="E1316" s="106"/>
      <c r="F1316" s="101" t="s">
        <v>43</v>
      </c>
      <c r="G1316" s="102" t="s">
        <v>44</v>
      </c>
      <c r="H1316" s="103">
        <v>0</v>
      </c>
      <c r="I1316" s="102"/>
      <c r="J1316" s="102" t="s">
        <v>17</v>
      </c>
    </row>
    <row r="1317" ht="22.5" customHeight="1" spans="1:10">
      <c r="A1317" s="104"/>
      <c r="B1317" s="99"/>
      <c r="C1317" s="98"/>
      <c r="D1317" s="105"/>
      <c r="E1317" s="106"/>
      <c r="F1317" s="98" t="s">
        <v>22</v>
      </c>
      <c r="G1317" s="99" t="s">
        <v>23</v>
      </c>
      <c r="H1317" s="100">
        <v>0</v>
      </c>
      <c r="I1317" s="99"/>
      <c r="J1317" s="99" t="s">
        <v>17</v>
      </c>
    </row>
    <row r="1318" ht="22.5" customHeight="1" spans="1:10">
      <c r="A1318" s="104"/>
      <c r="B1318" s="99"/>
      <c r="C1318" s="98"/>
      <c r="D1318" s="105"/>
      <c r="E1318" s="106"/>
      <c r="F1318" s="101" t="s">
        <v>24</v>
      </c>
      <c r="G1318" s="102" t="s">
        <v>1098</v>
      </c>
      <c r="H1318" s="103">
        <v>0</v>
      </c>
      <c r="I1318" s="102"/>
      <c r="J1318" s="102" t="s">
        <v>17</v>
      </c>
    </row>
    <row r="1319" ht="22.5" customHeight="1" spans="1:10">
      <c r="A1319" s="104"/>
      <c r="B1319" s="99"/>
      <c r="C1319" s="98"/>
      <c r="D1319" s="105"/>
      <c r="E1319" s="106"/>
      <c r="F1319" s="98" t="s">
        <v>24</v>
      </c>
      <c r="G1319" s="99" t="s">
        <v>1099</v>
      </c>
      <c r="H1319" s="100">
        <v>0</v>
      </c>
      <c r="I1319" s="99"/>
      <c r="J1319" s="99" t="s">
        <v>17</v>
      </c>
    </row>
    <row r="1320" ht="22.5" customHeight="1" spans="1:10">
      <c r="A1320" s="104"/>
      <c r="B1320" s="99"/>
      <c r="C1320" s="98"/>
      <c r="D1320" s="105"/>
      <c r="E1320" s="106"/>
      <c r="F1320" s="101" t="s">
        <v>24</v>
      </c>
      <c r="G1320" s="102" t="s">
        <v>1100</v>
      </c>
      <c r="H1320" s="103">
        <v>0</v>
      </c>
      <c r="I1320" s="102"/>
      <c r="J1320" s="102" t="s">
        <v>17</v>
      </c>
    </row>
    <row r="1321" ht="22.5" customHeight="1" spans="1:10">
      <c r="A1321" s="107" t="s">
        <v>1101</v>
      </c>
      <c r="B1321" s="108" t="s">
        <v>1102</v>
      </c>
      <c r="C1321" s="109" t="s">
        <v>1103</v>
      </c>
      <c r="D1321" s="110">
        <v>3</v>
      </c>
      <c r="E1321" s="111">
        <f>SUM(H1321:H1323)/D1321</f>
        <v>0</v>
      </c>
      <c r="F1321" s="98" t="s">
        <v>14</v>
      </c>
      <c r="G1321" s="99" t="s">
        <v>15</v>
      </c>
      <c r="H1321" s="100">
        <v>0</v>
      </c>
      <c r="I1321" s="99" t="s">
        <v>488</v>
      </c>
      <c r="J1321" s="99" t="s">
        <v>17</v>
      </c>
    </row>
    <row r="1322" ht="22.5" customHeight="1" spans="1:10">
      <c r="A1322" s="107"/>
      <c r="B1322" s="108"/>
      <c r="C1322" s="109"/>
      <c r="D1322" s="110"/>
      <c r="E1322" s="111"/>
      <c r="F1322" s="101" t="s">
        <v>18</v>
      </c>
      <c r="G1322" s="102" t="s">
        <v>19</v>
      </c>
      <c r="H1322" s="103">
        <v>0</v>
      </c>
      <c r="I1322" s="102"/>
      <c r="J1322" s="102" t="s">
        <v>17</v>
      </c>
    </row>
    <row r="1323" ht="22.5" customHeight="1" spans="1:10">
      <c r="A1323" s="107"/>
      <c r="B1323" s="108"/>
      <c r="C1323" s="109"/>
      <c r="D1323" s="110"/>
      <c r="E1323" s="111"/>
      <c r="F1323" s="98" t="s">
        <v>35</v>
      </c>
      <c r="G1323" s="99" t="s">
        <v>36</v>
      </c>
      <c r="H1323" s="100">
        <v>0</v>
      </c>
      <c r="I1323" s="99" t="s">
        <v>37</v>
      </c>
      <c r="J1323" s="99" t="s">
        <v>17</v>
      </c>
    </row>
    <row r="1324" ht="22.5" customHeight="1" spans="1:10">
      <c r="A1324" s="104" t="s">
        <v>1104</v>
      </c>
      <c r="B1324" s="99" t="s">
        <v>1105</v>
      </c>
      <c r="C1324" s="98" t="s">
        <v>1103</v>
      </c>
      <c r="D1324" s="105">
        <v>3</v>
      </c>
      <c r="E1324" s="106">
        <f>SUM(H1324:H1326)/D1324</f>
        <v>0</v>
      </c>
      <c r="F1324" s="101" t="s">
        <v>14</v>
      </c>
      <c r="G1324" s="102" t="s">
        <v>15</v>
      </c>
      <c r="H1324" s="103">
        <v>0</v>
      </c>
      <c r="I1324" s="102" t="s">
        <v>488</v>
      </c>
      <c r="J1324" s="102" t="s">
        <v>17</v>
      </c>
    </row>
    <row r="1325" ht="22.5" customHeight="1" spans="1:10">
      <c r="A1325" s="104"/>
      <c r="B1325" s="99"/>
      <c r="C1325" s="98"/>
      <c r="D1325" s="105"/>
      <c r="E1325" s="106"/>
      <c r="F1325" s="98" t="s">
        <v>18</v>
      </c>
      <c r="G1325" s="99" t="s">
        <v>19</v>
      </c>
      <c r="H1325" s="100">
        <v>0</v>
      </c>
      <c r="I1325" s="99"/>
      <c r="J1325" s="99" t="s">
        <v>17</v>
      </c>
    </row>
    <row r="1326" ht="22.5" customHeight="1" spans="1:10">
      <c r="A1326" s="104"/>
      <c r="B1326" s="99"/>
      <c r="C1326" s="98"/>
      <c r="D1326" s="105"/>
      <c r="E1326" s="106"/>
      <c r="F1326" s="101" t="s">
        <v>35</v>
      </c>
      <c r="G1326" s="102" t="s">
        <v>36</v>
      </c>
      <c r="H1326" s="103">
        <v>0</v>
      </c>
      <c r="I1326" s="102" t="s">
        <v>53</v>
      </c>
      <c r="J1326" s="102" t="s">
        <v>17</v>
      </c>
    </row>
    <row r="1327" ht="22.5" customHeight="1" spans="1:10">
      <c r="A1327" s="107" t="s">
        <v>1106</v>
      </c>
      <c r="B1327" s="108" t="s">
        <v>1107</v>
      </c>
      <c r="C1327" s="109" t="s">
        <v>1103</v>
      </c>
      <c r="D1327" s="110">
        <v>9</v>
      </c>
      <c r="E1327" s="111">
        <f>SUM(H1327:H1335)/D1327</f>
        <v>0</v>
      </c>
      <c r="F1327" s="98" t="s">
        <v>14</v>
      </c>
      <c r="G1327" s="99" t="s">
        <v>15</v>
      </c>
      <c r="H1327" s="100">
        <v>0</v>
      </c>
      <c r="I1327" s="99" t="s">
        <v>488</v>
      </c>
      <c r="J1327" s="99" t="s">
        <v>17</v>
      </c>
    </row>
    <row r="1328" ht="22.5" customHeight="1" spans="1:10">
      <c r="A1328" s="107"/>
      <c r="B1328" s="108"/>
      <c r="C1328" s="109"/>
      <c r="D1328" s="110"/>
      <c r="E1328" s="111"/>
      <c r="F1328" s="101" t="s">
        <v>18</v>
      </c>
      <c r="G1328" s="102" t="s">
        <v>19</v>
      </c>
      <c r="H1328" s="103">
        <v>0</v>
      </c>
      <c r="I1328" s="102"/>
      <c r="J1328" s="102" t="s">
        <v>17</v>
      </c>
    </row>
    <row r="1329" ht="22.5" customHeight="1" spans="1:10">
      <c r="A1329" s="107"/>
      <c r="B1329" s="108"/>
      <c r="C1329" s="109"/>
      <c r="D1329" s="110"/>
      <c r="E1329" s="111"/>
      <c r="F1329" s="98" t="s">
        <v>73</v>
      </c>
      <c r="G1329" s="99" t="s">
        <v>74</v>
      </c>
      <c r="H1329" s="100">
        <v>0</v>
      </c>
      <c r="I1329" s="99"/>
      <c r="J1329" s="99" t="s">
        <v>17</v>
      </c>
    </row>
    <row r="1330" ht="22.5" customHeight="1" spans="1:10">
      <c r="A1330" s="107"/>
      <c r="B1330" s="108"/>
      <c r="C1330" s="109"/>
      <c r="D1330" s="110"/>
      <c r="E1330" s="111"/>
      <c r="F1330" s="101" t="s">
        <v>43</v>
      </c>
      <c r="G1330" s="102" t="s">
        <v>44</v>
      </c>
      <c r="H1330" s="103">
        <v>0</v>
      </c>
      <c r="I1330" s="102"/>
      <c r="J1330" s="102" t="s">
        <v>17</v>
      </c>
    </row>
    <row r="1331" ht="22.5" customHeight="1" spans="1:10">
      <c r="A1331" s="107"/>
      <c r="B1331" s="108"/>
      <c r="C1331" s="109"/>
      <c r="D1331" s="110"/>
      <c r="E1331" s="111"/>
      <c r="F1331" s="98" t="s">
        <v>170</v>
      </c>
      <c r="G1331" s="99" t="s">
        <v>171</v>
      </c>
      <c r="H1331" s="100">
        <v>0</v>
      </c>
      <c r="I1331" s="99" t="s">
        <v>226</v>
      </c>
      <c r="J1331" s="99" t="s">
        <v>17</v>
      </c>
    </row>
    <row r="1332" ht="22.5" customHeight="1" spans="1:10">
      <c r="A1332" s="107"/>
      <c r="B1332" s="108"/>
      <c r="C1332" s="109"/>
      <c r="D1332" s="110"/>
      <c r="E1332" s="111"/>
      <c r="F1332" s="101" t="s">
        <v>22</v>
      </c>
      <c r="G1332" s="102" t="s">
        <v>23</v>
      </c>
      <c r="H1332" s="103">
        <v>0</v>
      </c>
      <c r="I1332" s="102"/>
      <c r="J1332" s="102" t="s">
        <v>17</v>
      </c>
    </row>
    <row r="1333" ht="22.5" customHeight="1" spans="1:10">
      <c r="A1333" s="107"/>
      <c r="B1333" s="108"/>
      <c r="C1333" s="109"/>
      <c r="D1333" s="110"/>
      <c r="E1333" s="111"/>
      <c r="F1333" s="98" t="s">
        <v>24</v>
      </c>
      <c r="G1333" s="99" t="s">
        <v>1108</v>
      </c>
      <c r="H1333" s="100">
        <v>0</v>
      </c>
      <c r="I1333" s="99"/>
      <c r="J1333" s="99" t="s">
        <v>17</v>
      </c>
    </row>
    <row r="1334" ht="22.5" customHeight="1" spans="1:10">
      <c r="A1334" s="107"/>
      <c r="B1334" s="108"/>
      <c r="C1334" s="109"/>
      <c r="D1334" s="110"/>
      <c r="E1334" s="111"/>
      <c r="F1334" s="101" t="s">
        <v>24</v>
      </c>
      <c r="G1334" s="102" t="s">
        <v>1109</v>
      </c>
      <c r="H1334" s="103">
        <v>0</v>
      </c>
      <c r="I1334" s="102"/>
      <c r="J1334" s="102" t="s">
        <v>17</v>
      </c>
    </row>
    <row r="1335" ht="22.5" customHeight="1" spans="1:10">
      <c r="A1335" s="107"/>
      <c r="B1335" s="108"/>
      <c r="C1335" s="109"/>
      <c r="D1335" s="110"/>
      <c r="E1335" s="111"/>
      <c r="F1335" s="98" t="s">
        <v>24</v>
      </c>
      <c r="G1335" s="99" t="s">
        <v>1110</v>
      </c>
      <c r="H1335" s="100">
        <v>0</v>
      </c>
      <c r="I1335" s="99"/>
      <c r="J1335" s="99" t="s">
        <v>17</v>
      </c>
    </row>
    <row r="1336" ht="22.5" customHeight="1" spans="1:10">
      <c r="A1336" s="104" t="s">
        <v>1111</v>
      </c>
      <c r="B1336" s="99" t="s">
        <v>1112</v>
      </c>
      <c r="C1336" s="98" t="s">
        <v>1113</v>
      </c>
      <c r="D1336" s="105">
        <v>4</v>
      </c>
      <c r="E1336" s="106">
        <f>SUM(H1336:H1339)/D1336</f>
        <v>0</v>
      </c>
      <c r="F1336" s="101" t="s">
        <v>14</v>
      </c>
      <c r="G1336" s="102" t="s">
        <v>15</v>
      </c>
      <c r="H1336" s="103">
        <v>0</v>
      </c>
      <c r="I1336" s="102" t="s">
        <v>72</v>
      </c>
      <c r="J1336" s="102" t="s">
        <v>17</v>
      </c>
    </row>
    <row r="1337" ht="22.5" customHeight="1" spans="1:10">
      <c r="A1337" s="104"/>
      <c r="B1337" s="99"/>
      <c r="C1337" s="98"/>
      <c r="D1337" s="105"/>
      <c r="E1337" s="106"/>
      <c r="F1337" s="98" t="s">
        <v>18</v>
      </c>
      <c r="G1337" s="99" t="s">
        <v>19</v>
      </c>
      <c r="H1337" s="100">
        <v>0</v>
      </c>
      <c r="I1337" s="99"/>
      <c r="J1337" s="99" t="s">
        <v>17</v>
      </c>
    </row>
    <row r="1338" ht="22.5" customHeight="1" spans="1:10">
      <c r="A1338" s="104"/>
      <c r="B1338" s="99"/>
      <c r="C1338" s="98"/>
      <c r="D1338" s="105"/>
      <c r="E1338" s="106"/>
      <c r="F1338" s="101" t="s">
        <v>35</v>
      </c>
      <c r="G1338" s="102" t="s">
        <v>36</v>
      </c>
      <c r="H1338" s="103">
        <v>0</v>
      </c>
      <c r="I1338" s="102" t="s">
        <v>1114</v>
      </c>
      <c r="J1338" s="102" t="s">
        <v>17</v>
      </c>
    </row>
    <row r="1339" ht="22.5" customHeight="1" spans="1:10">
      <c r="A1339" s="104"/>
      <c r="B1339" s="99"/>
      <c r="C1339" s="98"/>
      <c r="D1339" s="105"/>
      <c r="E1339" s="106"/>
      <c r="F1339" s="98" t="s">
        <v>75</v>
      </c>
      <c r="G1339" s="99" t="s">
        <v>1115</v>
      </c>
      <c r="H1339" s="100">
        <v>0</v>
      </c>
      <c r="I1339" s="99" t="s">
        <v>1116</v>
      </c>
      <c r="J1339" s="99" t="s">
        <v>17</v>
      </c>
    </row>
    <row r="1340" ht="22.5" customHeight="1" spans="1:10">
      <c r="A1340" s="107" t="s">
        <v>1117</v>
      </c>
      <c r="B1340" s="108" t="s">
        <v>1118</v>
      </c>
      <c r="C1340" s="109" t="s">
        <v>1113</v>
      </c>
      <c r="D1340" s="110">
        <v>4</v>
      </c>
      <c r="E1340" s="111">
        <f>SUM(H1340:H1343)/D1340</f>
        <v>0</v>
      </c>
      <c r="F1340" s="101" t="s">
        <v>14</v>
      </c>
      <c r="G1340" s="102" t="s">
        <v>15</v>
      </c>
      <c r="H1340" s="103">
        <v>0</v>
      </c>
      <c r="I1340" s="102" t="s">
        <v>72</v>
      </c>
      <c r="J1340" s="102" t="s">
        <v>17</v>
      </c>
    </row>
    <row r="1341" ht="22.5" customHeight="1" spans="1:10">
      <c r="A1341" s="107"/>
      <c r="B1341" s="108"/>
      <c r="C1341" s="109"/>
      <c r="D1341" s="110"/>
      <c r="E1341" s="111"/>
      <c r="F1341" s="98" t="s">
        <v>18</v>
      </c>
      <c r="G1341" s="99" t="s">
        <v>19</v>
      </c>
      <c r="H1341" s="100">
        <v>0</v>
      </c>
      <c r="I1341" s="99"/>
      <c r="J1341" s="99" t="s">
        <v>17</v>
      </c>
    </row>
    <row r="1342" ht="22.5" customHeight="1" spans="1:10">
      <c r="A1342" s="107"/>
      <c r="B1342" s="108"/>
      <c r="C1342" s="109"/>
      <c r="D1342" s="110"/>
      <c r="E1342" s="111"/>
      <c r="F1342" s="101" t="s">
        <v>35</v>
      </c>
      <c r="G1342" s="102" t="s">
        <v>36</v>
      </c>
      <c r="H1342" s="103">
        <v>0</v>
      </c>
      <c r="I1342" s="102" t="s">
        <v>1119</v>
      </c>
      <c r="J1342" s="102" t="s">
        <v>17</v>
      </c>
    </row>
    <row r="1343" ht="22.5" customHeight="1" spans="1:10">
      <c r="A1343" s="107"/>
      <c r="B1343" s="108"/>
      <c r="C1343" s="109"/>
      <c r="D1343" s="110"/>
      <c r="E1343" s="111"/>
      <c r="F1343" s="98" t="s">
        <v>75</v>
      </c>
      <c r="G1343" s="99" t="s">
        <v>1120</v>
      </c>
      <c r="H1343" s="100">
        <v>0</v>
      </c>
      <c r="I1343" s="99" t="s">
        <v>1116</v>
      </c>
      <c r="J1343" s="99" t="s">
        <v>17</v>
      </c>
    </row>
    <row r="1344" ht="22.5" customHeight="1" spans="1:10">
      <c r="A1344" s="104" t="s">
        <v>1121</v>
      </c>
      <c r="B1344" s="99" t="s">
        <v>1122</v>
      </c>
      <c r="C1344" s="98" t="s">
        <v>1113</v>
      </c>
      <c r="D1344" s="105">
        <v>8</v>
      </c>
      <c r="E1344" s="106">
        <f>SUM(H1344:H1351)/D1344</f>
        <v>0</v>
      </c>
      <c r="F1344" s="101" t="s">
        <v>14</v>
      </c>
      <c r="G1344" s="102" t="s">
        <v>15</v>
      </c>
      <c r="H1344" s="103">
        <v>0</v>
      </c>
      <c r="I1344" s="102" t="s">
        <v>72</v>
      </c>
      <c r="J1344" s="102" t="s">
        <v>17</v>
      </c>
    </row>
    <row r="1345" ht="22.5" customHeight="1" spans="1:10">
      <c r="A1345" s="104"/>
      <c r="B1345" s="99"/>
      <c r="C1345" s="98"/>
      <c r="D1345" s="105"/>
      <c r="E1345" s="106"/>
      <c r="F1345" s="98" t="s">
        <v>18</v>
      </c>
      <c r="G1345" s="99" t="s">
        <v>19</v>
      </c>
      <c r="H1345" s="100">
        <v>0</v>
      </c>
      <c r="I1345" s="99"/>
      <c r="J1345" s="99" t="s">
        <v>17</v>
      </c>
    </row>
    <row r="1346" ht="22.5" customHeight="1" spans="1:10">
      <c r="A1346" s="104"/>
      <c r="B1346" s="99"/>
      <c r="C1346" s="98"/>
      <c r="D1346" s="105"/>
      <c r="E1346" s="106"/>
      <c r="F1346" s="101" t="s">
        <v>73</v>
      </c>
      <c r="G1346" s="102" t="s">
        <v>74</v>
      </c>
      <c r="H1346" s="103">
        <v>0</v>
      </c>
      <c r="I1346" s="102"/>
      <c r="J1346" s="102" t="s">
        <v>17</v>
      </c>
    </row>
    <row r="1347" ht="22.5" customHeight="1" spans="1:10">
      <c r="A1347" s="104"/>
      <c r="B1347" s="99"/>
      <c r="C1347" s="98"/>
      <c r="D1347" s="105"/>
      <c r="E1347" s="106"/>
      <c r="F1347" s="98" t="s">
        <v>75</v>
      </c>
      <c r="G1347" s="99" t="s">
        <v>1123</v>
      </c>
      <c r="H1347" s="100">
        <v>0</v>
      </c>
      <c r="I1347" s="99" t="s">
        <v>1116</v>
      </c>
      <c r="J1347" s="99" t="s">
        <v>17</v>
      </c>
    </row>
    <row r="1348" ht="22.5" customHeight="1" spans="1:10">
      <c r="A1348" s="104"/>
      <c r="B1348" s="99"/>
      <c r="C1348" s="98"/>
      <c r="D1348" s="105"/>
      <c r="E1348" s="106"/>
      <c r="F1348" s="101" t="s">
        <v>43</v>
      </c>
      <c r="G1348" s="102" t="s">
        <v>44</v>
      </c>
      <c r="H1348" s="103">
        <v>0</v>
      </c>
      <c r="I1348" s="102"/>
      <c r="J1348" s="102" t="s">
        <v>17</v>
      </c>
    </row>
    <row r="1349" ht="22.5" customHeight="1" spans="1:10">
      <c r="A1349" s="104"/>
      <c r="B1349" s="99"/>
      <c r="C1349" s="98"/>
      <c r="D1349" s="105"/>
      <c r="E1349" s="106"/>
      <c r="F1349" s="98" t="s">
        <v>22</v>
      </c>
      <c r="G1349" s="99" t="s">
        <v>23</v>
      </c>
      <c r="H1349" s="100">
        <v>0</v>
      </c>
      <c r="I1349" s="99"/>
      <c r="J1349" s="99" t="s">
        <v>17</v>
      </c>
    </row>
    <row r="1350" ht="22.5" customHeight="1" spans="1:10">
      <c r="A1350" s="104"/>
      <c r="B1350" s="99"/>
      <c r="C1350" s="98"/>
      <c r="D1350" s="105"/>
      <c r="E1350" s="106"/>
      <c r="F1350" s="101" t="s">
        <v>24</v>
      </c>
      <c r="G1350" s="102" t="s">
        <v>1124</v>
      </c>
      <c r="H1350" s="103">
        <v>0</v>
      </c>
      <c r="I1350" s="102"/>
      <c r="J1350" s="102" t="s">
        <v>17</v>
      </c>
    </row>
    <row r="1351" ht="22.5" customHeight="1" spans="1:10">
      <c r="A1351" s="104"/>
      <c r="B1351" s="99"/>
      <c r="C1351" s="98"/>
      <c r="D1351" s="105"/>
      <c r="E1351" s="106"/>
      <c r="F1351" s="98" t="s">
        <v>24</v>
      </c>
      <c r="G1351" s="99" t="s">
        <v>1125</v>
      </c>
      <c r="H1351" s="100">
        <v>0</v>
      </c>
      <c r="I1351" s="99"/>
      <c r="J1351" s="99" t="s">
        <v>17</v>
      </c>
    </row>
    <row r="1352" ht="22.5" customHeight="1" spans="1:10">
      <c r="A1352" s="107" t="s">
        <v>1126</v>
      </c>
      <c r="B1352" s="108" t="s">
        <v>1127</v>
      </c>
      <c r="C1352" s="109" t="s">
        <v>1128</v>
      </c>
      <c r="D1352" s="110">
        <v>3</v>
      </c>
      <c r="E1352" s="111">
        <f>SUM(H1352:H1354)/D1352</f>
        <v>0</v>
      </c>
      <c r="F1352" s="101" t="s">
        <v>14</v>
      </c>
      <c r="G1352" s="102" t="s">
        <v>15</v>
      </c>
      <c r="H1352" s="103">
        <v>0</v>
      </c>
      <c r="I1352" s="102" t="s">
        <v>1129</v>
      </c>
      <c r="J1352" s="102" t="s">
        <v>17</v>
      </c>
    </row>
    <row r="1353" ht="22.5" customHeight="1" spans="1:10">
      <c r="A1353" s="107"/>
      <c r="B1353" s="108"/>
      <c r="C1353" s="109"/>
      <c r="D1353" s="110"/>
      <c r="E1353" s="111"/>
      <c r="F1353" s="98" t="s">
        <v>18</v>
      </c>
      <c r="G1353" s="99" t="s">
        <v>19</v>
      </c>
      <c r="H1353" s="100">
        <v>0</v>
      </c>
      <c r="I1353" s="99"/>
      <c r="J1353" s="99" t="s">
        <v>17</v>
      </c>
    </row>
    <row r="1354" ht="22.5" customHeight="1" spans="1:10">
      <c r="A1354" s="107"/>
      <c r="B1354" s="108"/>
      <c r="C1354" s="109"/>
      <c r="D1354" s="110"/>
      <c r="E1354" s="111"/>
      <c r="F1354" s="101" t="s">
        <v>35</v>
      </c>
      <c r="G1354" s="102" t="s">
        <v>36</v>
      </c>
      <c r="H1354" s="103">
        <v>0</v>
      </c>
      <c r="I1354" s="102" t="s">
        <v>53</v>
      </c>
      <c r="J1354" s="102" t="s">
        <v>17</v>
      </c>
    </row>
    <row r="1355" ht="22.5" customHeight="1" spans="1:10">
      <c r="A1355" s="104" t="s">
        <v>1130</v>
      </c>
      <c r="B1355" s="99" t="s">
        <v>1131</v>
      </c>
      <c r="C1355" s="98" t="s">
        <v>1128</v>
      </c>
      <c r="D1355" s="105">
        <v>7</v>
      </c>
      <c r="E1355" s="106">
        <f>SUM(H1355:H1361)/D1355</f>
        <v>0</v>
      </c>
      <c r="F1355" s="98" t="s">
        <v>14</v>
      </c>
      <c r="G1355" s="99" t="s">
        <v>15</v>
      </c>
      <c r="H1355" s="100">
        <v>0</v>
      </c>
      <c r="I1355" s="99" t="s">
        <v>72</v>
      </c>
      <c r="J1355" s="99" t="s">
        <v>17</v>
      </c>
    </row>
    <row r="1356" ht="22.5" customHeight="1" spans="1:10">
      <c r="A1356" s="104"/>
      <c r="B1356" s="99"/>
      <c r="C1356" s="98"/>
      <c r="D1356" s="105"/>
      <c r="E1356" s="106"/>
      <c r="F1356" s="101" t="s">
        <v>18</v>
      </c>
      <c r="G1356" s="102" t="s">
        <v>19</v>
      </c>
      <c r="H1356" s="103">
        <v>0</v>
      </c>
      <c r="I1356" s="102"/>
      <c r="J1356" s="102" t="s">
        <v>17</v>
      </c>
    </row>
    <row r="1357" ht="22.5" customHeight="1" spans="1:10">
      <c r="A1357" s="104"/>
      <c r="B1357" s="99"/>
      <c r="C1357" s="98"/>
      <c r="D1357" s="105"/>
      <c r="E1357" s="106"/>
      <c r="F1357" s="98" t="s">
        <v>43</v>
      </c>
      <c r="G1357" s="99" t="s">
        <v>44</v>
      </c>
      <c r="H1357" s="100">
        <v>0</v>
      </c>
      <c r="I1357" s="99"/>
      <c r="J1357" s="99" t="s">
        <v>17</v>
      </c>
    </row>
    <row r="1358" ht="22.5" customHeight="1" spans="1:10">
      <c r="A1358" s="104"/>
      <c r="B1358" s="99"/>
      <c r="C1358" s="98"/>
      <c r="D1358" s="105"/>
      <c r="E1358" s="106"/>
      <c r="F1358" s="101" t="s">
        <v>73</v>
      </c>
      <c r="G1358" s="102" t="s">
        <v>74</v>
      </c>
      <c r="H1358" s="103">
        <v>0</v>
      </c>
      <c r="I1358" s="102"/>
      <c r="J1358" s="102" t="s">
        <v>17</v>
      </c>
    </row>
    <row r="1359" ht="22.5" customHeight="1" spans="1:10">
      <c r="A1359" s="104"/>
      <c r="B1359" s="99"/>
      <c r="C1359" s="98"/>
      <c r="D1359" s="105"/>
      <c r="E1359" s="106"/>
      <c r="F1359" s="98" t="s">
        <v>22</v>
      </c>
      <c r="G1359" s="99" t="s">
        <v>23</v>
      </c>
      <c r="H1359" s="100">
        <v>0</v>
      </c>
      <c r="I1359" s="99"/>
      <c r="J1359" s="99" t="s">
        <v>17</v>
      </c>
    </row>
    <row r="1360" ht="22.5" customHeight="1" spans="1:10">
      <c r="A1360" s="104"/>
      <c r="B1360" s="99"/>
      <c r="C1360" s="98"/>
      <c r="D1360" s="105"/>
      <c r="E1360" s="106"/>
      <c r="F1360" s="101" t="s">
        <v>24</v>
      </c>
      <c r="G1360" s="102" t="s">
        <v>1132</v>
      </c>
      <c r="H1360" s="103">
        <v>0</v>
      </c>
      <c r="I1360" s="102"/>
      <c r="J1360" s="102" t="s">
        <v>17</v>
      </c>
    </row>
    <row r="1361" ht="22.5" customHeight="1" spans="1:10">
      <c r="A1361" s="104"/>
      <c r="B1361" s="99"/>
      <c r="C1361" s="98"/>
      <c r="D1361" s="105"/>
      <c r="E1361" s="106"/>
      <c r="F1361" s="98" t="s">
        <v>24</v>
      </c>
      <c r="G1361" s="99" t="s">
        <v>1133</v>
      </c>
      <c r="H1361" s="100">
        <v>0</v>
      </c>
      <c r="I1361" s="99"/>
      <c r="J1361" s="99" t="s">
        <v>17</v>
      </c>
    </row>
    <row r="1362" ht="39" customHeight="1" spans="1:10">
      <c r="A1362" s="107" t="s">
        <v>1134</v>
      </c>
      <c r="B1362" s="108" t="s">
        <v>1135</v>
      </c>
      <c r="C1362" s="109" t="s">
        <v>664</v>
      </c>
      <c r="D1362" s="110">
        <v>3</v>
      </c>
      <c r="E1362" s="111">
        <f>SUM(H1362:H1364)/D1362</f>
        <v>0</v>
      </c>
      <c r="F1362" s="101" t="s">
        <v>14</v>
      </c>
      <c r="G1362" s="102" t="s">
        <v>15</v>
      </c>
      <c r="H1362" s="103">
        <v>0</v>
      </c>
      <c r="I1362" s="102" t="s">
        <v>1136</v>
      </c>
      <c r="J1362" s="102" t="s">
        <v>17</v>
      </c>
    </row>
    <row r="1363" ht="22.5" customHeight="1" spans="1:10">
      <c r="A1363" s="107"/>
      <c r="B1363" s="108"/>
      <c r="C1363" s="109"/>
      <c r="D1363" s="110"/>
      <c r="E1363" s="111"/>
      <c r="F1363" s="98" t="s">
        <v>18</v>
      </c>
      <c r="G1363" s="99" t="s">
        <v>19</v>
      </c>
      <c r="H1363" s="100">
        <v>0</v>
      </c>
      <c r="I1363" s="99"/>
      <c r="J1363" s="99" t="s">
        <v>17</v>
      </c>
    </row>
    <row r="1364" ht="22.5" customHeight="1" spans="1:10">
      <c r="A1364" s="107"/>
      <c r="B1364" s="108"/>
      <c r="C1364" s="109"/>
      <c r="D1364" s="110"/>
      <c r="E1364" s="111"/>
      <c r="F1364" s="101" t="s">
        <v>35</v>
      </c>
      <c r="G1364" s="102" t="s">
        <v>36</v>
      </c>
      <c r="H1364" s="103">
        <v>0</v>
      </c>
      <c r="I1364" s="102" t="s">
        <v>1137</v>
      </c>
      <c r="J1364" s="102" t="s">
        <v>17</v>
      </c>
    </row>
    <row r="1365" ht="39" customHeight="1" spans="1:10">
      <c r="A1365" s="104" t="s">
        <v>1138</v>
      </c>
      <c r="B1365" s="99" t="s">
        <v>1139</v>
      </c>
      <c r="C1365" s="98" t="s">
        <v>664</v>
      </c>
      <c r="D1365" s="105">
        <v>3</v>
      </c>
      <c r="E1365" s="106">
        <f>SUM(H1365:H1367)/D1365</f>
        <v>0</v>
      </c>
      <c r="F1365" s="98" t="s">
        <v>14</v>
      </c>
      <c r="G1365" s="99" t="s">
        <v>15</v>
      </c>
      <c r="H1365" s="100">
        <v>0</v>
      </c>
      <c r="I1365" s="99" t="s">
        <v>1136</v>
      </c>
      <c r="J1365" s="99" t="s">
        <v>17</v>
      </c>
    </row>
    <row r="1366" ht="22.5" customHeight="1" spans="1:10">
      <c r="A1366" s="104"/>
      <c r="B1366" s="99"/>
      <c r="C1366" s="98"/>
      <c r="D1366" s="105"/>
      <c r="E1366" s="106"/>
      <c r="F1366" s="101" t="s">
        <v>18</v>
      </c>
      <c r="G1366" s="102" t="s">
        <v>19</v>
      </c>
      <c r="H1366" s="103">
        <v>0</v>
      </c>
      <c r="I1366" s="102"/>
      <c r="J1366" s="102" t="s">
        <v>17</v>
      </c>
    </row>
    <row r="1367" ht="22.5" customHeight="1" spans="1:10">
      <c r="A1367" s="104"/>
      <c r="B1367" s="99"/>
      <c r="C1367" s="98"/>
      <c r="D1367" s="105"/>
      <c r="E1367" s="106"/>
      <c r="F1367" s="98" t="s">
        <v>35</v>
      </c>
      <c r="G1367" s="99" t="s">
        <v>36</v>
      </c>
      <c r="H1367" s="100">
        <v>0</v>
      </c>
      <c r="I1367" s="99" t="s">
        <v>1140</v>
      </c>
      <c r="J1367" s="99" t="s">
        <v>17</v>
      </c>
    </row>
    <row r="1368" ht="39" customHeight="1" spans="1:10">
      <c r="A1368" s="107" t="s">
        <v>1141</v>
      </c>
      <c r="B1368" s="108" t="s">
        <v>1142</v>
      </c>
      <c r="C1368" s="109" t="s">
        <v>664</v>
      </c>
      <c r="D1368" s="110">
        <v>8</v>
      </c>
      <c r="E1368" s="111">
        <f>SUM(H1368:H1375)/D1368</f>
        <v>0</v>
      </c>
      <c r="F1368" s="101" t="s">
        <v>14</v>
      </c>
      <c r="G1368" s="102" t="s">
        <v>15</v>
      </c>
      <c r="H1368" s="103">
        <v>0</v>
      </c>
      <c r="I1368" s="102" t="s">
        <v>1136</v>
      </c>
      <c r="J1368" s="102" t="s">
        <v>17</v>
      </c>
    </row>
    <row r="1369" ht="22.5" customHeight="1" spans="1:10">
      <c r="A1369" s="107"/>
      <c r="B1369" s="108"/>
      <c r="C1369" s="109"/>
      <c r="D1369" s="110"/>
      <c r="E1369" s="111"/>
      <c r="F1369" s="98" t="s">
        <v>18</v>
      </c>
      <c r="G1369" s="99" t="s">
        <v>19</v>
      </c>
      <c r="H1369" s="100">
        <v>0</v>
      </c>
      <c r="I1369" s="99"/>
      <c r="J1369" s="99" t="s">
        <v>17</v>
      </c>
    </row>
    <row r="1370" ht="22.5" customHeight="1" spans="1:10">
      <c r="A1370" s="107"/>
      <c r="B1370" s="108"/>
      <c r="C1370" s="109"/>
      <c r="D1370" s="110"/>
      <c r="E1370" s="111"/>
      <c r="F1370" s="101" t="s">
        <v>43</v>
      </c>
      <c r="G1370" s="102" t="s">
        <v>44</v>
      </c>
      <c r="H1370" s="103">
        <v>0</v>
      </c>
      <c r="I1370" s="102"/>
      <c r="J1370" s="102" t="s">
        <v>17</v>
      </c>
    </row>
    <row r="1371" ht="22.5" customHeight="1" spans="1:10">
      <c r="A1371" s="107"/>
      <c r="B1371" s="108"/>
      <c r="C1371" s="109"/>
      <c r="D1371" s="110"/>
      <c r="E1371" s="111"/>
      <c r="F1371" s="98" t="s">
        <v>170</v>
      </c>
      <c r="G1371" s="99" t="s">
        <v>171</v>
      </c>
      <c r="H1371" s="100">
        <v>0</v>
      </c>
      <c r="I1371" s="99" t="s">
        <v>226</v>
      </c>
      <c r="J1371" s="99" t="s">
        <v>17</v>
      </c>
    </row>
    <row r="1372" ht="22.5" customHeight="1" spans="1:10">
      <c r="A1372" s="107"/>
      <c r="B1372" s="108"/>
      <c r="C1372" s="109"/>
      <c r="D1372" s="110"/>
      <c r="E1372" s="111"/>
      <c r="F1372" s="101" t="s">
        <v>22</v>
      </c>
      <c r="G1372" s="102" t="s">
        <v>23</v>
      </c>
      <c r="H1372" s="103">
        <v>0</v>
      </c>
      <c r="I1372" s="102"/>
      <c r="J1372" s="102" t="s">
        <v>17</v>
      </c>
    </row>
    <row r="1373" ht="22.5" customHeight="1" spans="1:10">
      <c r="A1373" s="107"/>
      <c r="B1373" s="108"/>
      <c r="C1373" s="109"/>
      <c r="D1373" s="110"/>
      <c r="E1373" s="111"/>
      <c r="F1373" s="98" t="s">
        <v>24</v>
      </c>
      <c r="G1373" s="99" t="s">
        <v>1143</v>
      </c>
      <c r="H1373" s="100">
        <v>0</v>
      </c>
      <c r="I1373" s="99"/>
      <c r="J1373" s="99" t="s">
        <v>17</v>
      </c>
    </row>
    <row r="1374" ht="22.5" customHeight="1" spans="1:10">
      <c r="A1374" s="107"/>
      <c r="B1374" s="108"/>
      <c r="C1374" s="109"/>
      <c r="D1374" s="110"/>
      <c r="E1374" s="111"/>
      <c r="F1374" s="101" t="s">
        <v>24</v>
      </c>
      <c r="G1374" s="102" t="s">
        <v>1144</v>
      </c>
      <c r="H1374" s="103">
        <v>0</v>
      </c>
      <c r="I1374" s="102"/>
      <c r="J1374" s="102" t="s">
        <v>17</v>
      </c>
    </row>
    <row r="1375" ht="22.5" customHeight="1" spans="1:10">
      <c r="A1375" s="107"/>
      <c r="B1375" s="108"/>
      <c r="C1375" s="109"/>
      <c r="D1375" s="110"/>
      <c r="E1375" s="111"/>
      <c r="F1375" s="98" t="s">
        <v>24</v>
      </c>
      <c r="G1375" s="99" t="s">
        <v>1145</v>
      </c>
      <c r="H1375" s="100">
        <v>0</v>
      </c>
      <c r="I1375" s="99"/>
      <c r="J1375" s="99" t="s">
        <v>17</v>
      </c>
    </row>
    <row r="1376" ht="22.5" customHeight="1" spans="1:10">
      <c r="A1376" s="104" t="s">
        <v>1146</v>
      </c>
      <c r="B1376" s="99" t="s">
        <v>1147</v>
      </c>
      <c r="C1376" s="98" t="s">
        <v>50</v>
      </c>
      <c r="D1376" s="105">
        <v>3</v>
      </c>
      <c r="E1376" s="106">
        <f>SUM(H1376:H1378)/D1376</f>
        <v>0</v>
      </c>
      <c r="F1376" s="101" t="s">
        <v>14</v>
      </c>
      <c r="G1376" s="102" t="s">
        <v>15</v>
      </c>
      <c r="H1376" s="103">
        <v>0</v>
      </c>
      <c r="I1376" s="102" t="s">
        <v>72</v>
      </c>
      <c r="J1376" s="102" t="s">
        <v>17</v>
      </c>
    </row>
    <row r="1377" ht="22.5" customHeight="1" spans="1:10">
      <c r="A1377" s="104"/>
      <c r="B1377" s="99"/>
      <c r="C1377" s="98"/>
      <c r="D1377" s="105"/>
      <c r="E1377" s="106"/>
      <c r="F1377" s="98" t="s">
        <v>18</v>
      </c>
      <c r="G1377" s="99" t="s">
        <v>19</v>
      </c>
      <c r="H1377" s="100">
        <v>0</v>
      </c>
      <c r="I1377" s="99"/>
      <c r="J1377" s="99" t="s">
        <v>17</v>
      </c>
    </row>
    <row r="1378" ht="22.5" customHeight="1" spans="1:10">
      <c r="A1378" s="104"/>
      <c r="B1378" s="99"/>
      <c r="C1378" s="98"/>
      <c r="D1378" s="105"/>
      <c r="E1378" s="106"/>
      <c r="F1378" s="101" t="s">
        <v>35</v>
      </c>
      <c r="G1378" s="102" t="s">
        <v>36</v>
      </c>
      <c r="H1378" s="103">
        <v>0</v>
      </c>
      <c r="I1378" s="102" t="s">
        <v>37</v>
      </c>
      <c r="J1378" s="102" t="s">
        <v>17</v>
      </c>
    </row>
    <row r="1379" ht="22.5" customHeight="1" spans="1:10">
      <c r="A1379" s="107" t="s">
        <v>1148</v>
      </c>
      <c r="B1379" s="108" t="s">
        <v>1149</v>
      </c>
      <c r="C1379" s="109" t="s">
        <v>50</v>
      </c>
      <c r="D1379" s="110">
        <v>3</v>
      </c>
      <c r="E1379" s="111">
        <f>SUM(H1379:H1381)/D1379</f>
        <v>0</v>
      </c>
      <c r="F1379" s="98" t="s">
        <v>14</v>
      </c>
      <c r="G1379" s="99" t="s">
        <v>15</v>
      </c>
      <c r="H1379" s="100">
        <v>0</v>
      </c>
      <c r="I1379" s="99" t="s">
        <v>72</v>
      </c>
      <c r="J1379" s="99" t="s">
        <v>17</v>
      </c>
    </row>
    <row r="1380" ht="22.5" customHeight="1" spans="1:10">
      <c r="A1380" s="107"/>
      <c r="B1380" s="108"/>
      <c r="C1380" s="109"/>
      <c r="D1380" s="110"/>
      <c r="E1380" s="111"/>
      <c r="F1380" s="101" t="s">
        <v>18</v>
      </c>
      <c r="G1380" s="102" t="s">
        <v>19</v>
      </c>
      <c r="H1380" s="103">
        <v>0</v>
      </c>
      <c r="I1380" s="102"/>
      <c r="J1380" s="102" t="s">
        <v>17</v>
      </c>
    </row>
    <row r="1381" ht="22.5" customHeight="1" spans="1:10">
      <c r="A1381" s="107"/>
      <c r="B1381" s="108"/>
      <c r="C1381" s="109"/>
      <c r="D1381" s="110"/>
      <c r="E1381" s="111"/>
      <c r="F1381" s="98" t="s">
        <v>35</v>
      </c>
      <c r="G1381" s="99" t="s">
        <v>36</v>
      </c>
      <c r="H1381" s="100">
        <v>0</v>
      </c>
      <c r="I1381" s="99" t="s">
        <v>1150</v>
      </c>
      <c r="J1381" s="99" t="s">
        <v>17</v>
      </c>
    </row>
    <row r="1382" ht="22.5" customHeight="1" spans="1:10">
      <c r="A1382" s="104" t="s">
        <v>1151</v>
      </c>
      <c r="B1382" s="99" t="s">
        <v>1152</v>
      </c>
      <c r="C1382" s="98" t="s">
        <v>706</v>
      </c>
      <c r="D1382" s="105">
        <v>8</v>
      </c>
      <c r="E1382" s="106">
        <f>SUM(H1382:H1389)/D1382</f>
        <v>0</v>
      </c>
      <c r="F1382" s="101" t="s">
        <v>14</v>
      </c>
      <c r="G1382" s="102" t="s">
        <v>15</v>
      </c>
      <c r="H1382" s="103">
        <v>0</v>
      </c>
      <c r="I1382" s="102" t="s">
        <v>72</v>
      </c>
      <c r="J1382" s="102" t="s">
        <v>17</v>
      </c>
    </row>
    <row r="1383" ht="22.5" customHeight="1" spans="1:10">
      <c r="A1383" s="104"/>
      <c r="B1383" s="99"/>
      <c r="C1383" s="98"/>
      <c r="D1383" s="105"/>
      <c r="E1383" s="106"/>
      <c r="F1383" s="98" t="s">
        <v>18</v>
      </c>
      <c r="G1383" s="99" t="s">
        <v>19</v>
      </c>
      <c r="H1383" s="100">
        <v>0</v>
      </c>
      <c r="I1383" s="99"/>
      <c r="J1383" s="99" t="s">
        <v>17</v>
      </c>
    </row>
    <row r="1384" ht="22.5" customHeight="1" spans="1:10">
      <c r="A1384" s="104"/>
      <c r="B1384" s="99"/>
      <c r="C1384" s="98"/>
      <c r="D1384" s="105"/>
      <c r="E1384" s="106"/>
      <c r="F1384" s="101" t="s">
        <v>43</v>
      </c>
      <c r="G1384" s="102" t="s">
        <v>44</v>
      </c>
      <c r="H1384" s="103">
        <v>0</v>
      </c>
      <c r="I1384" s="102"/>
      <c r="J1384" s="102" t="s">
        <v>17</v>
      </c>
    </row>
    <row r="1385" ht="22.5" customHeight="1" spans="1:10">
      <c r="A1385" s="104"/>
      <c r="B1385" s="99"/>
      <c r="C1385" s="98"/>
      <c r="D1385" s="105"/>
      <c r="E1385" s="106"/>
      <c r="F1385" s="98" t="s">
        <v>73</v>
      </c>
      <c r="G1385" s="99" t="s">
        <v>74</v>
      </c>
      <c r="H1385" s="100">
        <v>0</v>
      </c>
      <c r="I1385" s="99"/>
      <c r="J1385" s="99" t="s">
        <v>17</v>
      </c>
    </row>
    <row r="1386" ht="22.5" customHeight="1" spans="1:10">
      <c r="A1386" s="104"/>
      <c r="B1386" s="99"/>
      <c r="C1386" s="98"/>
      <c r="D1386" s="105"/>
      <c r="E1386" s="106"/>
      <c r="F1386" s="101" t="s">
        <v>22</v>
      </c>
      <c r="G1386" s="102" t="s">
        <v>23</v>
      </c>
      <c r="H1386" s="103">
        <v>0</v>
      </c>
      <c r="I1386" s="102" t="s">
        <v>1153</v>
      </c>
      <c r="J1386" s="102" t="s">
        <v>17</v>
      </c>
    </row>
    <row r="1387" ht="22.5" customHeight="1" spans="1:10">
      <c r="A1387" s="104"/>
      <c r="B1387" s="99"/>
      <c r="C1387" s="98"/>
      <c r="D1387" s="105"/>
      <c r="E1387" s="106"/>
      <c r="F1387" s="98" t="s">
        <v>24</v>
      </c>
      <c r="G1387" s="99" t="s">
        <v>1154</v>
      </c>
      <c r="H1387" s="100">
        <v>0</v>
      </c>
      <c r="I1387" s="99"/>
      <c r="J1387" s="99" t="s">
        <v>17</v>
      </c>
    </row>
    <row r="1388" ht="22.5" customHeight="1" spans="1:10">
      <c r="A1388" s="104"/>
      <c r="B1388" s="99"/>
      <c r="C1388" s="98"/>
      <c r="D1388" s="105"/>
      <c r="E1388" s="106"/>
      <c r="F1388" s="101" t="s">
        <v>24</v>
      </c>
      <c r="G1388" s="102" t="s">
        <v>1155</v>
      </c>
      <c r="H1388" s="103">
        <v>0</v>
      </c>
      <c r="I1388" s="102"/>
      <c r="J1388" s="102" t="s">
        <v>17</v>
      </c>
    </row>
    <row r="1389" ht="22.5" customHeight="1" spans="1:10">
      <c r="A1389" s="104"/>
      <c r="B1389" s="99"/>
      <c r="C1389" s="98"/>
      <c r="D1389" s="105"/>
      <c r="E1389" s="106"/>
      <c r="F1389" s="98" t="s">
        <v>170</v>
      </c>
      <c r="G1389" s="99" t="s">
        <v>171</v>
      </c>
      <c r="H1389" s="100">
        <v>0</v>
      </c>
      <c r="I1389" s="99" t="s">
        <v>356</v>
      </c>
      <c r="J1389" s="99" t="s">
        <v>30</v>
      </c>
    </row>
    <row r="1390" ht="22.5" customHeight="1" spans="1:10">
      <c r="A1390" s="107" t="s">
        <v>1156</v>
      </c>
      <c r="B1390" s="108" t="s">
        <v>1157</v>
      </c>
      <c r="C1390" s="109" t="s">
        <v>706</v>
      </c>
      <c r="D1390" s="110">
        <v>7</v>
      </c>
      <c r="E1390" s="111">
        <f>SUM(H1390:H1396)/D1390</f>
        <v>0</v>
      </c>
      <c r="F1390" s="101" t="s">
        <v>14</v>
      </c>
      <c r="G1390" s="102" t="s">
        <v>15</v>
      </c>
      <c r="H1390" s="103">
        <v>0</v>
      </c>
      <c r="I1390" s="102" t="s">
        <v>1158</v>
      </c>
      <c r="J1390" s="102" t="s">
        <v>17</v>
      </c>
    </row>
    <row r="1391" ht="22.5" customHeight="1" spans="1:10">
      <c r="A1391" s="107"/>
      <c r="B1391" s="108"/>
      <c r="C1391" s="109"/>
      <c r="D1391" s="110"/>
      <c r="E1391" s="111"/>
      <c r="F1391" s="98" t="s">
        <v>18</v>
      </c>
      <c r="G1391" s="99" t="s">
        <v>19</v>
      </c>
      <c r="H1391" s="100">
        <v>0</v>
      </c>
      <c r="I1391" s="99"/>
      <c r="J1391" s="99" t="s">
        <v>17</v>
      </c>
    </row>
    <row r="1392" ht="22.5" customHeight="1" spans="1:10">
      <c r="A1392" s="107"/>
      <c r="B1392" s="108"/>
      <c r="C1392" s="109"/>
      <c r="D1392" s="110"/>
      <c r="E1392" s="111"/>
      <c r="F1392" s="101" t="s">
        <v>43</v>
      </c>
      <c r="G1392" s="102" t="s">
        <v>44</v>
      </c>
      <c r="H1392" s="103">
        <v>0</v>
      </c>
      <c r="I1392" s="102"/>
      <c r="J1392" s="102" t="s">
        <v>17</v>
      </c>
    </row>
    <row r="1393" ht="22.5" customHeight="1" spans="1:10">
      <c r="A1393" s="107"/>
      <c r="B1393" s="108"/>
      <c r="C1393" s="109"/>
      <c r="D1393" s="110"/>
      <c r="E1393" s="111"/>
      <c r="F1393" s="98" t="s">
        <v>22</v>
      </c>
      <c r="G1393" s="99" t="s">
        <v>23</v>
      </c>
      <c r="H1393" s="100">
        <v>0</v>
      </c>
      <c r="I1393" s="99" t="s">
        <v>1153</v>
      </c>
      <c r="J1393" s="99" t="s">
        <v>17</v>
      </c>
    </row>
    <row r="1394" ht="22.5" customHeight="1" spans="1:10">
      <c r="A1394" s="107"/>
      <c r="B1394" s="108"/>
      <c r="C1394" s="109"/>
      <c r="D1394" s="110"/>
      <c r="E1394" s="111"/>
      <c r="F1394" s="101" t="s">
        <v>24</v>
      </c>
      <c r="G1394" s="102" t="s">
        <v>1159</v>
      </c>
      <c r="H1394" s="103">
        <v>0</v>
      </c>
      <c r="I1394" s="102"/>
      <c r="J1394" s="102" t="s">
        <v>17</v>
      </c>
    </row>
    <row r="1395" ht="22.5" customHeight="1" spans="1:10">
      <c r="A1395" s="107"/>
      <c r="B1395" s="108"/>
      <c r="C1395" s="109"/>
      <c r="D1395" s="110"/>
      <c r="E1395" s="111"/>
      <c r="F1395" s="98" t="s">
        <v>24</v>
      </c>
      <c r="G1395" s="99" t="s">
        <v>1160</v>
      </c>
      <c r="H1395" s="100">
        <v>0</v>
      </c>
      <c r="I1395" s="99"/>
      <c r="J1395" s="99" t="s">
        <v>17</v>
      </c>
    </row>
    <row r="1396" ht="22.5" customHeight="1" spans="1:10">
      <c r="A1396" s="107"/>
      <c r="B1396" s="108"/>
      <c r="C1396" s="109"/>
      <c r="D1396" s="110"/>
      <c r="E1396" s="111"/>
      <c r="F1396" s="101" t="s">
        <v>170</v>
      </c>
      <c r="G1396" s="102" t="s">
        <v>171</v>
      </c>
      <c r="H1396" s="103">
        <v>0</v>
      </c>
      <c r="I1396" s="102" t="s">
        <v>356</v>
      </c>
      <c r="J1396" s="102" t="s">
        <v>30</v>
      </c>
    </row>
    <row r="1397" ht="22.5" customHeight="1" spans="1:10">
      <c r="A1397" s="104" t="s">
        <v>1161</v>
      </c>
      <c r="B1397" s="99" t="s">
        <v>1162</v>
      </c>
      <c r="C1397" s="98" t="s">
        <v>1163</v>
      </c>
      <c r="D1397" s="105">
        <v>3</v>
      </c>
      <c r="E1397" s="106">
        <f>SUM(H1397:H1399)/D1397</f>
        <v>0</v>
      </c>
      <c r="F1397" s="98" t="s">
        <v>14</v>
      </c>
      <c r="G1397" s="99" t="s">
        <v>15</v>
      </c>
      <c r="H1397" s="100">
        <v>0</v>
      </c>
      <c r="I1397" s="99" t="s">
        <v>488</v>
      </c>
      <c r="J1397" s="99" t="s">
        <v>17</v>
      </c>
    </row>
    <row r="1398" ht="22.5" customHeight="1" spans="1:10">
      <c r="A1398" s="104"/>
      <c r="B1398" s="99"/>
      <c r="C1398" s="98"/>
      <c r="D1398" s="105"/>
      <c r="E1398" s="106"/>
      <c r="F1398" s="101" t="s">
        <v>18</v>
      </c>
      <c r="G1398" s="102" t="s">
        <v>19</v>
      </c>
      <c r="H1398" s="103">
        <v>0</v>
      </c>
      <c r="I1398" s="102"/>
      <c r="J1398" s="102" t="s">
        <v>17</v>
      </c>
    </row>
    <row r="1399" ht="22.5" customHeight="1" spans="1:10">
      <c r="A1399" s="104"/>
      <c r="B1399" s="99"/>
      <c r="C1399" s="98"/>
      <c r="D1399" s="105"/>
      <c r="E1399" s="106"/>
      <c r="F1399" s="98" t="s">
        <v>35</v>
      </c>
      <c r="G1399" s="99" t="s">
        <v>36</v>
      </c>
      <c r="H1399" s="100">
        <v>0</v>
      </c>
      <c r="I1399" s="99" t="s">
        <v>53</v>
      </c>
      <c r="J1399" s="99" t="s">
        <v>17</v>
      </c>
    </row>
    <row r="1400" ht="22.5" customHeight="1" spans="1:10">
      <c r="A1400" s="107" t="s">
        <v>1164</v>
      </c>
      <c r="B1400" s="108" t="s">
        <v>1165</v>
      </c>
      <c r="C1400" s="109" t="s">
        <v>1163</v>
      </c>
      <c r="D1400" s="110">
        <v>8</v>
      </c>
      <c r="E1400" s="111">
        <f>SUM(H1400:H1407)/D1400</f>
        <v>0</v>
      </c>
      <c r="F1400" s="101" t="s">
        <v>14</v>
      </c>
      <c r="G1400" s="102" t="s">
        <v>15</v>
      </c>
      <c r="H1400" s="103">
        <v>0</v>
      </c>
      <c r="I1400" s="102" t="s">
        <v>488</v>
      </c>
      <c r="J1400" s="102" t="s">
        <v>17</v>
      </c>
    </row>
    <row r="1401" ht="22.5" customHeight="1" spans="1:10">
      <c r="A1401" s="107"/>
      <c r="B1401" s="108"/>
      <c r="C1401" s="109"/>
      <c r="D1401" s="110"/>
      <c r="E1401" s="111"/>
      <c r="F1401" s="98" t="s">
        <v>18</v>
      </c>
      <c r="G1401" s="99" t="s">
        <v>19</v>
      </c>
      <c r="H1401" s="100">
        <v>0</v>
      </c>
      <c r="I1401" s="99"/>
      <c r="J1401" s="99" t="s">
        <v>17</v>
      </c>
    </row>
    <row r="1402" ht="22.5" customHeight="1" spans="1:10">
      <c r="A1402" s="107"/>
      <c r="B1402" s="108"/>
      <c r="C1402" s="109"/>
      <c r="D1402" s="110"/>
      <c r="E1402" s="111"/>
      <c r="F1402" s="101" t="s">
        <v>73</v>
      </c>
      <c r="G1402" s="102" t="s">
        <v>74</v>
      </c>
      <c r="H1402" s="103">
        <v>0</v>
      </c>
      <c r="I1402" s="102"/>
      <c r="J1402" s="102" t="s">
        <v>17</v>
      </c>
    </row>
    <row r="1403" ht="22.5" customHeight="1" spans="1:10">
      <c r="A1403" s="107"/>
      <c r="B1403" s="108"/>
      <c r="C1403" s="109"/>
      <c r="D1403" s="110"/>
      <c r="E1403" s="111"/>
      <c r="F1403" s="98" t="s">
        <v>43</v>
      </c>
      <c r="G1403" s="99" t="s">
        <v>44</v>
      </c>
      <c r="H1403" s="100">
        <v>0</v>
      </c>
      <c r="I1403" s="99"/>
      <c r="J1403" s="99" t="s">
        <v>17</v>
      </c>
    </row>
    <row r="1404" ht="22.5" customHeight="1" spans="1:10">
      <c r="A1404" s="107"/>
      <c r="B1404" s="108"/>
      <c r="C1404" s="109"/>
      <c r="D1404" s="110"/>
      <c r="E1404" s="111"/>
      <c r="F1404" s="101" t="s">
        <v>22</v>
      </c>
      <c r="G1404" s="102" t="s">
        <v>23</v>
      </c>
      <c r="H1404" s="103">
        <v>0</v>
      </c>
      <c r="I1404" s="102"/>
      <c r="J1404" s="102" t="s">
        <v>17</v>
      </c>
    </row>
    <row r="1405" ht="22.5" customHeight="1" spans="1:10">
      <c r="A1405" s="107"/>
      <c r="B1405" s="108"/>
      <c r="C1405" s="109"/>
      <c r="D1405" s="110"/>
      <c r="E1405" s="111"/>
      <c r="F1405" s="98" t="s">
        <v>24</v>
      </c>
      <c r="G1405" s="99" t="s">
        <v>1166</v>
      </c>
      <c r="H1405" s="100">
        <v>0</v>
      </c>
      <c r="I1405" s="99"/>
      <c r="J1405" s="99" t="s">
        <v>17</v>
      </c>
    </row>
    <row r="1406" ht="22.5" customHeight="1" spans="1:10">
      <c r="A1406" s="107"/>
      <c r="B1406" s="108"/>
      <c r="C1406" s="109"/>
      <c r="D1406" s="110"/>
      <c r="E1406" s="111"/>
      <c r="F1406" s="101" t="s">
        <v>24</v>
      </c>
      <c r="G1406" s="102" t="s">
        <v>1167</v>
      </c>
      <c r="H1406" s="103">
        <v>0</v>
      </c>
      <c r="I1406" s="102"/>
      <c r="J1406" s="102" t="s">
        <v>17</v>
      </c>
    </row>
    <row r="1407" ht="22.5" customHeight="1" spans="1:10">
      <c r="A1407" s="107"/>
      <c r="B1407" s="108"/>
      <c r="C1407" s="109"/>
      <c r="D1407" s="110"/>
      <c r="E1407" s="111"/>
      <c r="F1407" s="98" t="s">
        <v>24</v>
      </c>
      <c r="G1407" s="99" t="s">
        <v>1168</v>
      </c>
      <c r="H1407" s="100">
        <v>0</v>
      </c>
      <c r="I1407" s="99"/>
      <c r="J1407" s="99" t="s">
        <v>17</v>
      </c>
    </row>
    <row r="1408" ht="39" customHeight="1" spans="1:10">
      <c r="A1408" s="104" t="s">
        <v>1169</v>
      </c>
      <c r="B1408" s="99" t="s">
        <v>1170</v>
      </c>
      <c r="C1408" s="98" t="s">
        <v>1171</v>
      </c>
      <c r="D1408" s="105">
        <v>6</v>
      </c>
      <c r="E1408" s="106">
        <f>SUM(H1408:H1413)/D1408</f>
        <v>0</v>
      </c>
      <c r="F1408" s="101" t="s">
        <v>14</v>
      </c>
      <c r="G1408" s="102" t="s">
        <v>15</v>
      </c>
      <c r="H1408" s="103">
        <v>0</v>
      </c>
      <c r="I1408" s="102" t="s">
        <v>1172</v>
      </c>
      <c r="J1408" s="102" t="s">
        <v>17</v>
      </c>
    </row>
    <row r="1409" ht="22.5" customHeight="1" spans="1:10">
      <c r="A1409" s="104"/>
      <c r="B1409" s="99"/>
      <c r="C1409" s="98"/>
      <c r="D1409" s="105"/>
      <c r="E1409" s="106"/>
      <c r="F1409" s="98" t="s">
        <v>18</v>
      </c>
      <c r="G1409" s="99" t="s">
        <v>19</v>
      </c>
      <c r="H1409" s="100">
        <v>0</v>
      </c>
      <c r="I1409" s="99"/>
      <c r="J1409" s="99" t="s">
        <v>17</v>
      </c>
    </row>
    <row r="1410" ht="22.5" customHeight="1" spans="1:10">
      <c r="A1410" s="104"/>
      <c r="B1410" s="99"/>
      <c r="C1410" s="98"/>
      <c r="D1410" s="105"/>
      <c r="E1410" s="106"/>
      <c r="F1410" s="101" t="s">
        <v>43</v>
      </c>
      <c r="G1410" s="102" t="s">
        <v>44</v>
      </c>
      <c r="H1410" s="103">
        <v>0</v>
      </c>
      <c r="I1410" s="102"/>
      <c r="J1410" s="102" t="s">
        <v>17</v>
      </c>
    </row>
    <row r="1411" ht="22.5" customHeight="1" spans="1:10">
      <c r="A1411" s="104"/>
      <c r="B1411" s="99"/>
      <c r="C1411" s="98"/>
      <c r="D1411" s="105"/>
      <c r="E1411" s="106"/>
      <c r="F1411" s="98" t="s">
        <v>22</v>
      </c>
      <c r="G1411" s="99" t="s">
        <v>23</v>
      </c>
      <c r="H1411" s="100">
        <v>0</v>
      </c>
      <c r="I1411" s="99"/>
      <c r="J1411" s="99" t="s">
        <v>17</v>
      </c>
    </row>
    <row r="1412" ht="22.5" customHeight="1" spans="1:10">
      <c r="A1412" s="104"/>
      <c r="B1412" s="99"/>
      <c r="C1412" s="98"/>
      <c r="D1412" s="105"/>
      <c r="E1412" s="106"/>
      <c r="F1412" s="101" t="s">
        <v>24</v>
      </c>
      <c r="G1412" s="102" t="s">
        <v>1173</v>
      </c>
      <c r="H1412" s="103">
        <v>0</v>
      </c>
      <c r="I1412" s="102"/>
      <c r="J1412" s="102" t="s">
        <v>17</v>
      </c>
    </row>
    <row r="1413" ht="22.5" customHeight="1" spans="1:10">
      <c r="A1413" s="104"/>
      <c r="B1413" s="99"/>
      <c r="C1413" s="98"/>
      <c r="D1413" s="105"/>
      <c r="E1413" s="106"/>
      <c r="F1413" s="98" t="s">
        <v>24</v>
      </c>
      <c r="G1413" s="99" t="s">
        <v>1174</v>
      </c>
      <c r="H1413" s="100">
        <v>0</v>
      </c>
      <c r="I1413" s="99"/>
      <c r="J1413" s="99" t="s">
        <v>17</v>
      </c>
    </row>
    <row r="1414" ht="39" customHeight="1" spans="1:10">
      <c r="A1414" s="107" t="s">
        <v>1175</v>
      </c>
      <c r="B1414" s="108" t="s">
        <v>1176</v>
      </c>
      <c r="C1414" s="109" t="s">
        <v>61</v>
      </c>
      <c r="D1414" s="110">
        <v>6</v>
      </c>
      <c r="E1414" s="111">
        <f>SUM(H1414:H1419)/D1414</f>
        <v>0</v>
      </c>
      <c r="F1414" s="101" t="s">
        <v>14</v>
      </c>
      <c r="G1414" s="102" t="s">
        <v>15</v>
      </c>
      <c r="H1414" s="103">
        <v>0</v>
      </c>
      <c r="I1414" s="102" t="s">
        <v>1177</v>
      </c>
      <c r="J1414" s="102" t="s">
        <v>17</v>
      </c>
    </row>
    <row r="1415" ht="22.5" customHeight="1" spans="1:10">
      <c r="A1415" s="107"/>
      <c r="B1415" s="108"/>
      <c r="C1415" s="109"/>
      <c r="D1415" s="110"/>
      <c r="E1415" s="111"/>
      <c r="F1415" s="98" t="s">
        <v>18</v>
      </c>
      <c r="G1415" s="99" t="s">
        <v>19</v>
      </c>
      <c r="H1415" s="100">
        <v>0</v>
      </c>
      <c r="I1415" s="99"/>
      <c r="J1415" s="99" t="s">
        <v>17</v>
      </c>
    </row>
    <row r="1416" ht="22.5" customHeight="1" spans="1:10">
      <c r="A1416" s="107"/>
      <c r="B1416" s="108"/>
      <c r="C1416" s="109"/>
      <c r="D1416" s="110"/>
      <c r="E1416" s="111"/>
      <c r="F1416" s="101" t="s">
        <v>43</v>
      </c>
      <c r="G1416" s="102" t="s">
        <v>44</v>
      </c>
      <c r="H1416" s="103">
        <v>0</v>
      </c>
      <c r="I1416" s="102"/>
      <c r="J1416" s="102" t="s">
        <v>17</v>
      </c>
    </row>
    <row r="1417" ht="22.5" customHeight="1" spans="1:10">
      <c r="A1417" s="107"/>
      <c r="B1417" s="108"/>
      <c r="C1417" s="109"/>
      <c r="D1417" s="110"/>
      <c r="E1417" s="111"/>
      <c r="F1417" s="98" t="s">
        <v>22</v>
      </c>
      <c r="G1417" s="99" t="s">
        <v>23</v>
      </c>
      <c r="H1417" s="100">
        <v>0</v>
      </c>
      <c r="I1417" s="99"/>
      <c r="J1417" s="99" t="s">
        <v>17</v>
      </c>
    </row>
    <row r="1418" ht="22.5" customHeight="1" spans="1:10">
      <c r="A1418" s="107"/>
      <c r="B1418" s="108"/>
      <c r="C1418" s="109"/>
      <c r="D1418" s="110"/>
      <c r="E1418" s="111"/>
      <c r="F1418" s="101" t="s">
        <v>24</v>
      </c>
      <c r="G1418" s="102" t="s">
        <v>1178</v>
      </c>
      <c r="H1418" s="103">
        <v>0</v>
      </c>
      <c r="I1418" s="102"/>
      <c r="J1418" s="102" t="s">
        <v>17</v>
      </c>
    </row>
    <row r="1419" ht="22.5" customHeight="1" spans="1:10">
      <c r="A1419" s="107"/>
      <c r="B1419" s="108"/>
      <c r="C1419" s="109"/>
      <c r="D1419" s="110"/>
      <c r="E1419" s="111"/>
      <c r="F1419" s="98" t="s">
        <v>24</v>
      </c>
      <c r="G1419" s="99" t="s">
        <v>1179</v>
      </c>
      <c r="H1419" s="100">
        <v>0</v>
      </c>
      <c r="I1419" s="99"/>
      <c r="J1419" s="99" t="s">
        <v>17</v>
      </c>
    </row>
    <row r="1420" ht="22.5" customHeight="1" spans="1:10">
      <c r="A1420" s="104" t="s">
        <v>1180</v>
      </c>
      <c r="B1420" s="99" t="s">
        <v>1181</v>
      </c>
      <c r="C1420" s="98" t="s">
        <v>33</v>
      </c>
      <c r="D1420" s="105">
        <v>3</v>
      </c>
      <c r="E1420" s="106">
        <f>SUM(H1420:H1422)/D1420</f>
        <v>0</v>
      </c>
      <c r="F1420" s="101" t="s">
        <v>14</v>
      </c>
      <c r="G1420" s="102" t="s">
        <v>15</v>
      </c>
      <c r="H1420" s="103">
        <v>0</v>
      </c>
      <c r="I1420" s="102" t="s">
        <v>72</v>
      </c>
      <c r="J1420" s="102" t="s">
        <v>17</v>
      </c>
    </row>
    <row r="1421" ht="22.5" customHeight="1" spans="1:10">
      <c r="A1421" s="104"/>
      <c r="B1421" s="99"/>
      <c r="C1421" s="98"/>
      <c r="D1421" s="105"/>
      <c r="E1421" s="106"/>
      <c r="F1421" s="98" t="s">
        <v>18</v>
      </c>
      <c r="G1421" s="99" t="s">
        <v>19</v>
      </c>
      <c r="H1421" s="100">
        <v>0</v>
      </c>
      <c r="I1421" s="99"/>
      <c r="J1421" s="99" t="s">
        <v>17</v>
      </c>
    </row>
    <row r="1422" ht="22.5" customHeight="1" spans="1:10">
      <c r="A1422" s="104"/>
      <c r="B1422" s="99"/>
      <c r="C1422" s="98"/>
      <c r="D1422" s="105"/>
      <c r="E1422" s="106"/>
      <c r="F1422" s="101" t="s">
        <v>35</v>
      </c>
      <c r="G1422" s="102" t="s">
        <v>36</v>
      </c>
      <c r="H1422" s="103">
        <v>0</v>
      </c>
      <c r="I1422" s="102" t="s">
        <v>37</v>
      </c>
      <c r="J1422" s="102" t="s">
        <v>17</v>
      </c>
    </row>
    <row r="1423" ht="22.5" customHeight="1" spans="1:10">
      <c r="A1423" s="107" t="s">
        <v>1182</v>
      </c>
      <c r="B1423" s="108" t="s">
        <v>1183</v>
      </c>
      <c r="C1423" s="109" t="s">
        <v>33</v>
      </c>
      <c r="D1423" s="110">
        <v>3</v>
      </c>
      <c r="E1423" s="111">
        <f>SUM(H1423:H1425)/D1423</f>
        <v>0</v>
      </c>
      <c r="F1423" s="98" t="s">
        <v>14</v>
      </c>
      <c r="G1423" s="99" t="s">
        <v>15</v>
      </c>
      <c r="H1423" s="100">
        <v>0</v>
      </c>
      <c r="I1423" s="99" t="s">
        <v>72</v>
      </c>
      <c r="J1423" s="99" t="s">
        <v>17</v>
      </c>
    </row>
    <row r="1424" ht="22.5" customHeight="1" spans="1:10">
      <c r="A1424" s="107"/>
      <c r="B1424" s="108"/>
      <c r="C1424" s="109"/>
      <c r="D1424" s="110"/>
      <c r="E1424" s="111"/>
      <c r="F1424" s="101" t="s">
        <v>18</v>
      </c>
      <c r="G1424" s="102" t="s">
        <v>19</v>
      </c>
      <c r="H1424" s="103">
        <v>0</v>
      </c>
      <c r="I1424" s="102"/>
      <c r="J1424" s="102" t="s">
        <v>17</v>
      </c>
    </row>
    <row r="1425" ht="22.5" customHeight="1" spans="1:10">
      <c r="A1425" s="107"/>
      <c r="B1425" s="108"/>
      <c r="C1425" s="109"/>
      <c r="D1425" s="110"/>
      <c r="E1425" s="111"/>
      <c r="F1425" s="98" t="s">
        <v>35</v>
      </c>
      <c r="G1425" s="99" t="s">
        <v>36</v>
      </c>
      <c r="H1425" s="100">
        <v>0</v>
      </c>
      <c r="I1425" s="99" t="s">
        <v>40</v>
      </c>
      <c r="J1425" s="99" t="s">
        <v>17</v>
      </c>
    </row>
    <row r="1426" ht="22.5" customHeight="1" spans="1:10">
      <c r="A1426" s="104" t="s">
        <v>1184</v>
      </c>
      <c r="B1426" s="99" t="s">
        <v>1185</v>
      </c>
      <c r="C1426" s="98" t="s">
        <v>33</v>
      </c>
      <c r="D1426" s="105">
        <v>8</v>
      </c>
      <c r="E1426" s="106">
        <f>SUM(H1426:H1433)/D1426</f>
        <v>0</v>
      </c>
      <c r="F1426" s="101" t="s">
        <v>14</v>
      </c>
      <c r="G1426" s="102" t="s">
        <v>15</v>
      </c>
      <c r="H1426" s="103">
        <v>0</v>
      </c>
      <c r="I1426" s="102" t="s">
        <v>72</v>
      </c>
      <c r="J1426" s="102" t="s">
        <v>17</v>
      </c>
    </row>
    <row r="1427" ht="22.5" customHeight="1" spans="1:10">
      <c r="A1427" s="104"/>
      <c r="B1427" s="99"/>
      <c r="C1427" s="98"/>
      <c r="D1427" s="105"/>
      <c r="E1427" s="106"/>
      <c r="F1427" s="98" t="s">
        <v>18</v>
      </c>
      <c r="G1427" s="99" t="s">
        <v>19</v>
      </c>
      <c r="H1427" s="100">
        <v>0</v>
      </c>
      <c r="I1427" s="99"/>
      <c r="J1427" s="99" t="s">
        <v>17</v>
      </c>
    </row>
    <row r="1428" ht="22.5" customHeight="1" spans="1:10">
      <c r="A1428" s="104"/>
      <c r="B1428" s="99"/>
      <c r="C1428" s="98"/>
      <c r="D1428" s="105"/>
      <c r="E1428" s="106"/>
      <c r="F1428" s="101" t="s">
        <v>73</v>
      </c>
      <c r="G1428" s="102" t="s">
        <v>74</v>
      </c>
      <c r="H1428" s="103">
        <v>0</v>
      </c>
      <c r="I1428" s="102"/>
      <c r="J1428" s="102" t="s">
        <v>17</v>
      </c>
    </row>
    <row r="1429" ht="22.5" customHeight="1" spans="1:10">
      <c r="A1429" s="104"/>
      <c r="B1429" s="99"/>
      <c r="C1429" s="98"/>
      <c r="D1429" s="105"/>
      <c r="E1429" s="106"/>
      <c r="F1429" s="98" t="s">
        <v>43</v>
      </c>
      <c r="G1429" s="99" t="s">
        <v>44</v>
      </c>
      <c r="H1429" s="100">
        <v>0</v>
      </c>
      <c r="I1429" s="99"/>
      <c r="J1429" s="99" t="s">
        <v>17</v>
      </c>
    </row>
    <row r="1430" ht="22.5" customHeight="1" spans="1:10">
      <c r="A1430" s="104"/>
      <c r="B1430" s="99"/>
      <c r="C1430" s="98"/>
      <c r="D1430" s="105"/>
      <c r="E1430" s="106"/>
      <c r="F1430" s="101" t="s">
        <v>170</v>
      </c>
      <c r="G1430" s="102" t="s">
        <v>171</v>
      </c>
      <c r="H1430" s="103">
        <v>0</v>
      </c>
      <c r="I1430" s="102" t="s">
        <v>226</v>
      </c>
      <c r="J1430" s="102" t="s">
        <v>17</v>
      </c>
    </row>
    <row r="1431" ht="22.5" customHeight="1" spans="1:10">
      <c r="A1431" s="104"/>
      <c r="B1431" s="99"/>
      <c r="C1431" s="98"/>
      <c r="D1431" s="105"/>
      <c r="E1431" s="106"/>
      <c r="F1431" s="98" t="s">
        <v>22</v>
      </c>
      <c r="G1431" s="99" t="s">
        <v>23</v>
      </c>
      <c r="H1431" s="100">
        <v>0</v>
      </c>
      <c r="I1431" s="99"/>
      <c r="J1431" s="99" t="s">
        <v>17</v>
      </c>
    </row>
    <row r="1432" ht="22.5" customHeight="1" spans="1:10">
      <c r="A1432" s="104"/>
      <c r="B1432" s="99"/>
      <c r="C1432" s="98"/>
      <c r="D1432" s="105"/>
      <c r="E1432" s="106"/>
      <c r="F1432" s="101" t="s">
        <v>24</v>
      </c>
      <c r="G1432" s="102" t="s">
        <v>1186</v>
      </c>
      <c r="H1432" s="103">
        <v>0</v>
      </c>
      <c r="I1432" s="102"/>
      <c r="J1432" s="102" t="s">
        <v>17</v>
      </c>
    </row>
    <row r="1433" ht="22.5" customHeight="1" spans="1:10">
      <c r="A1433" s="104"/>
      <c r="B1433" s="99"/>
      <c r="C1433" s="98"/>
      <c r="D1433" s="105"/>
      <c r="E1433" s="106"/>
      <c r="F1433" s="98" t="s">
        <v>24</v>
      </c>
      <c r="G1433" s="99" t="s">
        <v>1187</v>
      </c>
      <c r="H1433" s="100">
        <v>0</v>
      </c>
      <c r="I1433" s="99"/>
      <c r="J1433" s="99" t="s">
        <v>17</v>
      </c>
    </row>
    <row r="1434" ht="22.5" customHeight="1" spans="1:10">
      <c r="A1434" s="107" t="s">
        <v>1188</v>
      </c>
      <c r="B1434" s="108" t="s">
        <v>1189</v>
      </c>
      <c r="C1434" s="109" t="s">
        <v>136</v>
      </c>
      <c r="D1434" s="110">
        <v>4</v>
      </c>
      <c r="E1434" s="111">
        <f>SUM(H1434:H1437)/D1434</f>
        <v>0</v>
      </c>
      <c r="F1434" s="101" t="s">
        <v>14</v>
      </c>
      <c r="G1434" s="102" t="s">
        <v>15</v>
      </c>
      <c r="H1434" s="103">
        <v>0</v>
      </c>
      <c r="I1434" s="102" t="s">
        <v>794</v>
      </c>
      <c r="J1434" s="102" t="s">
        <v>17</v>
      </c>
    </row>
    <row r="1435" ht="22.5" customHeight="1" spans="1:10">
      <c r="A1435" s="107"/>
      <c r="B1435" s="108"/>
      <c r="C1435" s="109"/>
      <c r="D1435" s="110"/>
      <c r="E1435" s="111"/>
      <c r="F1435" s="98" t="s">
        <v>18</v>
      </c>
      <c r="G1435" s="99" t="s">
        <v>19</v>
      </c>
      <c r="H1435" s="100">
        <v>0</v>
      </c>
      <c r="I1435" s="99"/>
      <c r="J1435" s="99" t="s">
        <v>17</v>
      </c>
    </row>
    <row r="1436" ht="22.5" customHeight="1" spans="1:10">
      <c r="A1436" s="107"/>
      <c r="B1436" s="108"/>
      <c r="C1436" s="109"/>
      <c r="D1436" s="110"/>
      <c r="E1436" s="111"/>
      <c r="F1436" s="101" t="s">
        <v>35</v>
      </c>
      <c r="G1436" s="102" t="s">
        <v>36</v>
      </c>
      <c r="H1436" s="103">
        <v>0</v>
      </c>
      <c r="I1436" s="102" t="s">
        <v>37</v>
      </c>
      <c r="J1436" s="102" t="s">
        <v>17</v>
      </c>
    </row>
    <row r="1437" ht="22.5" customHeight="1" spans="1:10">
      <c r="A1437" s="107"/>
      <c r="B1437" s="108"/>
      <c r="C1437" s="109"/>
      <c r="D1437" s="110"/>
      <c r="E1437" s="111"/>
      <c r="F1437" s="98" t="s">
        <v>75</v>
      </c>
      <c r="G1437" s="99" t="s">
        <v>1190</v>
      </c>
      <c r="H1437" s="100">
        <v>0</v>
      </c>
      <c r="I1437" s="99" t="s">
        <v>1191</v>
      </c>
      <c r="J1437" s="99" t="s">
        <v>17</v>
      </c>
    </row>
    <row r="1438" ht="22.5" customHeight="1" spans="1:10">
      <c r="A1438" s="104" t="s">
        <v>1192</v>
      </c>
      <c r="B1438" s="99" t="s">
        <v>1193</v>
      </c>
      <c r="C1438" s="98" t="s">
        <v>136</v>
      </c>
      <c r="D1438" s="105">
        <v>4</v>
      </c>
      <c r="E1438" s="106">
        <f>SUM(H1438:H1441)/D1438</f>
        <v>0</v>
      </c>
      <c r="F1438" s="101" t="s">
        <v>14</v>
      </c>
      <c r="G1438" s="102" t="s">
        <v>15</v>
      </c>
      <c r="H1438" s="103">
        <v>0</v>
      </c>
      <c r="I1438" s="102" t="s">
        <v>794</v>
      </c>
      <c r="J1438" s="102" t="s">
        <v>17</v>
      </c>
    </row>
    <row r="1439" ht="22.5" customHeight="1" spans="1:10">
      <c r="A1439" s="104"/>
      <c r="B1439" s="99"/>
      <c r="C1439" s="98"/>
      <c r="D1439" s="105"/>
      <c r="E1439" s="106"/>
      <c r="F1439" s="98" t="s">
        <v>18</v>
      </c>
      <c r="G1439" s="99" t="s">
        <v>19</v>
      </c>
      <c r="H1439" s="100">
        <v>0</v>
      </c>
      <c r="I1439" s="99"/>
      <c r="J1439" s="99" t="s">
        <v>17</v>
      </c>
    </row>
    <row r="1440" ht="22.5" customHeight="1" spans="1:10">
      <c r="A1440" s="104"/>
      <c r="B1440" s="99"/>
      <c r="C1440" s="98"/>
      <c r="D1440" s="105"/>
      <c r="E1440" s="106"/>
      <c r="F1440" s="101" t="s">
        <v>35</v>
      </c>
      <c r="G1440" s="102" t="s">
        <v>36</v>
      </c>
      <c r="H1440" s="103">
        <v>0</v>
      </c>
      <c r="I1440" s="102" t="s">
        <v>53</v>
      </c>
      <c r="J1440" s="102" t="s">
        <v>17</v>
      </c>
    </row>
    <row r="1441" ht="22.5" customHeight="1" spans="1:10">
      <c r="A1441" s="104"/>
      <c r="B1441" s="99"/>
      <c r="C1441" s="98"/>
      <c r="D1441" s="105"/>
      <c r="E1441" s="106"/>
      <c r="F1441" s="98" t="s">
        <v>75</v>
      </c>
      <c r="G1441" s="99" t="s">
        <v>1194</v>
      </c>
      <c r="H1441" s="100">
        <v>0</v>
      </c>
      <c r="I1441" s="99" t="s">
        <v>1191</v>
      </c>
      <c r="J1441" s="99" t="s">
        <v>17</v>
      </c>
    </row>
    <row r="1442" ht="22.5" customHeight="1" spans="1:10">
      <c r="A1442" s="107" t="s">
        <v>1195</v>
      </c>
      <c r="B1442" s="108" t="s">
        <v>1196</v>
      </c>
      <c r="C1442" s="109" t="s">
        <v>136</v>
      </c>
      <c r="D1442" s="110">
        <v>10</v>
      </c>
      <c r="E1442" s="111">
        <f>SUM(H1442:H1451)/D1442</f>
        <v>0</v>
      </c>
      <c r="F1442" s="101" t="s">
        <v>14</v>
      </c>
      <c r="G1442" s="102" t="s">
        <v>15</v>
      </c>
      <c r="H1442" s="103">
        <v>0</v>
      </c>
      <c r="I1442" s="102" t="s">
        <v>794</v>
      </c>
      <c r="J1442" s="102" t="s">
        <v>17</v>
      </c>
    </row>
    <row r="1443" ht="22.5" customHeight="1" spans="1:10">
      <c r="A1443" s="107"/>
      <c r="B1443" s="108"/>
      <c r="C1443" s="109"/>
      <c r="D1443" s="110"/>
      <c r="E1443" s="111"/>
      <c r="F1443" s="98" t="s">
        <v>18</v>
      </c>
      <c r="G1443" s="99" t="s">
        <v>19</v>
      </c>
      <c r="H1443" s="100">
        <v>0</v>
      </c>
      <c r="I1443" s="99"/>
      <c r="J1443" s="99" t="s">
        <v>17</v>
      </c>
    </row>
    <row r="1444" ht="22.5" customHeight="1" spans="1:10">
      <c r="A1444" s="107"/>
      <c r="B1444" s="108"/>
      <c r="C1444" s="109"/>
      <c r="D1444" s="110"/>
      <c r="E1444" s="111"/>
      <c r="F1444" s="101" t="s">
        <v>73</v>
      </c>
      <c r="G1444" s="102" t="s">
        <v>74</v>
      </c>
      <c r="H1444" s="103">
        <v>0</v>
      </c>
      <c r="I1444" s="102"/>
      <c r="J1444" s="102" t="s">
        <v>17</v>
      </c>
    </row>
    <row r="1445" ht="22.5" customHeight="1" spans="1:10">
      <c r="A1445" s="107"/>
      <c r="B1445" s="108"/>
      <c r="C1445" s="109"/>
      <c r="D1445" s="110"/>
      <c r="E1445" s="111"/>
      <c r="F1445" s="98" t="s">
        <v>75</v>
      </c>
      <c r="G1445" s="99" t="s">
        <v>1197</v>
      </c>
      <c r="H1445" s="100">
        <v>0</v>
      </c>
      <c r="I1445" s="99" t="s">
        <v>1191</v>
      </c>
      <c r="J1445" s="99" t="s">
        <v>17</v>
      </c>
    </row>
    <row r="1446" ht="22.5" customHeight="1" spans="1:10">
      <c r="A1446" s="107"/>
      <c r="B1446" s="108"/>
      <c r="C1446" s="109"/>
      <c r="D1446" s="110"/>
      <c r="E1446" s="111"/>
      <c r="F1446" s="101" t="s">
        <v>43</v>
      </c>
      <c r="G1446" s="102" t="s">
        <v>44</v>
      </c>
      <c r="H1446" s="103">
        <v>0</v>
      </c>
      <c r="I1446" s="102"/>
      <c r="J1446" s="102" t="s">
        <v>17</v>
      </c>
    </row>
    <row r="1447" ht="22.5" customHeight="1" spans="1:10">
      <c r="A1447" s="107"/>
      <c r="B1447" s="108"/>
      <c r="C1447" s="109"/>
      <c r="D1447" s="110"/>
      <c r="E1447" s="111"/>
      <c r="F1447" s="98" t="s">
        <v>22</v>
      </c>
      <c r="G1447" s="99" t="s">
        <v>23</v>
      </c>
      <c r="H1447" s="100">
        <v>0</v>
      </c>
      <c r="I1447" s="99"/>
      <c r="J1447" s="99" t="s">
        <v>17</v>
      </c>
    </row>
    <row r="1448" ht="22.5" customHeight="1" spans="1:10">
      <c r="A1448" s="107"/>
      <c r="B1448" s="108"/>
      <c r="C1448" s="109"/>
      <c r="D1448" s="110"/>
      <c r="E1448" s="111"/>
      <c r="F1448" s="101" t="s">
        <v>24</v>
      </c>
      <c r="G1448" s="102" t="s">
        <v>1198</v>
      </c>
      <c r="H1448" s="103">
        <v>0</v>
      </c>
      <c r="I1448" s="102"/>
      <c r="J1448" s="102" t="s">
        <v>17</v>
      </c>
    </row>
    <row r="1449" ht="22.5" customHeight="1" spans="1:10">
      <c r="A1449" s="107"/>
      <c r="B1449" s="108"/>
      <c r="C1449" s="109"/>
      <c r="D1449" s="110"/>
      <c r="E1449" s="111"/>
      <c r="F1449" s="98" t="s">
        <v>24</v>
      </c>
      <c r="G1449" s="99" t="s">
        <v>1199</v>
      </c>
      <c r="H1449" s="100">
        <v>0</v>
      </c>
      <c r="I1449" s="99"/>
      <c r="J1449" s="99" t="s">
        <v>17</v>
      </c>
    </row>
    <row r="1450" ht="22.5" customHeight="1" spans="1:10">
      <c r="A1450" s="107"/>
      <c r="B1450" s="108"/>
      <c r="C1450" s="109"/>
      <c r="D1450" s="110"/>
      <c r="E1450" s="111"/>
      <c r="F1450" s="101" t="s">
        <v>24</v>
      </c>
      <c r="G1450" s="102" t="s">
        <v>1200</v>
      </c>
      <c r="H1450" s="103">
        <v>0</v>
      </c>
      <c r="I1450" s="102"/>
      <c r="J1450" s="102" t="s">
        <v>17</v>
      </c>
    </row>
    <row r="1451" ht="22.5" customHeight="1" spans="1:10">
      <c r="A1451" s="107"/>
      <c r="B1451" s="108"/>
      <c r="C1451" s="109"/>
      <c r="D1451" s="110"/>
      <c r="E1451" s="111"/>
      <c r="F1451" s="98" t="s">
        <v>170</v>
      </c>
      <c r="G1451" s="99" t="s">
        <v>171</v>
      </c>
      <c r="H1451" s="100">
        <v>0</v>
      </c>
      <c r="I1451" s="99" t="s">
        <v>356</v>
      </c>
      <c r="J1451" s="99" t="s">
        <v>30</v>
      </c>
    </row>
    <row r="1452" ht="39" customHeight="1" spans="1:10">
      <c r="A1452" s="104" t="s">
        <v>1201</v>
      </c>
      <c r="B1452" s="99" t="s">
        <v>1202</v>
      </c>
      <c r="C1452" s="98" t="s">
        <v>97</v>
      </c>
      <c r="D1452" s="105">
        <v>3</v>
      </c>
      <c r="E1452" s="106">
        <f>SUM(H1452:H1454)/D1452</f>
        <v>0</v>
      </c>
      <c r="F1452" s="101" t="s">
        <v>14</v>
      </c>
      <c r="G1452" s="102" t="s">
        <v>15</v>
      </c>
      <c r="H1452" s="103">
        <v>0</v>
      </c>
      <c r="I1452" s="102" t="s">
        <v>1203</v>
      </c>
      <c r="J1452" s="102" t="s">
        <v>17</v>
      </c>
    </row>
    <row r="1453" ht="22.5" customHeight="1" spans="1:10">
      <c r="A1453" s="104"/>
      <c r="B1453" s="99"/>
      <c r="C1453" s="98"/>
      <c r="D1453" s="105"/>
      <c r="E1453" s="106"/>
      <c r="F1453" s="98" t="s">
        <v>18</v>
      </c>
      <c r="G1453" s="99" t="s">
        <v>19</v>
      </c>
      <c r="H1453" s="100">
        <v>0</v>
      </c>
      <c r="I1453" s="99"/>
      <c r="J1453" s="99" t="s">
        <v>17</v>
      </c>
    </row>
    <row r="1454" ht="39" customHeight="1" spans="1:10">
      <c r="A1454" s="104"/>
      <c r="B1454" s="99"/>
      <c r="C1454" s="98"/>
      <c r="D1454" s="105"/>
      <c r="E1454" s="106"/>
      <c r="F1454" s="101" t="s">
        <v>35</v>
      </c>
      <c r="G1454" s="102" t="s">
        <v>36</v>
      </c>
      <c r="H1454" s="103">
        <v>0</v>
      </c>
      <c r="I1454" s="102" t="s">
        <v>1204</v>
      </c>
      <c r="J1454" s="102" t="s">
        <v>17</v>
      </c>
    </row>
    <row r="1455" ht="39" customHeight="1" spans="1:10">
      <c r="A1455" s="107" t="s">
        <v>1205</v>
      </c>
      <c r="B1455" s="108" t="s">
        <v>1206</v>
      </c>
      <c r="C1455" s="109" t="s">
        <v>102</v>
      </c>
      <c r="D1455" s="110">
        <v>6</v>
      </c>
      <c r="E1455" s="111">
        <f>SUM(H1455:H1460)/D1455</f>
        <v>0</v>
      </c>
      <c r="F1455" s="98" t="s">
        <v>14</v>
      </c>
      <c r="G1455" s="99" t="s">
        <v>15</v>
      </c>
      <c r="H1455" s="100">
        <v>0</v>
      </c>
      <c r="I1455" s="99" t="s">
        <v>1203</v>
      </c>
      <c r="J1455" s="99" t="s">
        <v>17</v>
      </c>
    </row>
    <row r="1456" ht="22.5" customHeight="1" spans="1:10">
      <c r="A1456" s="107"/>
      <c r="B1456" s="108"/>
      <c r="C1456" s="109"/>
      <c r="D1456" s="110"/>
      <c r="E1456" s="111"/>
      <c r="F1456" s="101" t="s">
        <v>18</v>
      </c>
      <c r="G1456" s="102" t="s">
        <v>19</v>
      </c>
      <c r="H1456" s="103">
        <v>0</v>
      </c>
      <c r="I1456" s="102"/>
      <c r="J1456" s="102" t="s">
        <v>17</v>
      </c>
    </row>
    <row r="1457" ht="22.5" customHeight="1" spans="1:10">
      <c r="A1457" s="107"/>
      <c r="B1457" s="108"/>
      <c r="C1457" s="109"/>
      <c r="D1457" s="110"/>
      <c r="E1457" s="111"/>
      <c r="F1457" s="98" t="s">
        <v>43</v>
      </c>
      <c r="G1457" s="99" t="s">
        <v>44</v>
      </c>
      <c r="H1457" s="100">
        <v>0</v>
      </c>
      <c r="I1457" s="99"/>
      <c r="J1457" s="99" t="s">
        <v>17</v>
      </c>
    </row>
    <row r="1458" ht="22.5" customHeight="1" spans="1:10">
      <c r="A1458" s="107"/>
      <c r="B1458" s="108"/>
      <c r="C1458" s="109"/>
      <c r="D1458" s="110"/>
      <c r="E1458" s="111"/>
      <c r="F1458" s="101" t="s">
        <v>22</v>
      </c>
      <c r="G1458" s="102" t="s">
        <v>23</v>
      </c>
      <c r="H1458" s="103">
        <v>0</v>
      </c>
      <c r="I1458" s="102" t="s">
        <v>1207</v>
      </c>
      <c r="J1458" s="102" t="s">
        <v>17</v>
      </c>
    </row>
    <row r="1459" ht="22.5" customHeight="1" spans="1:10">
      <c r="A1459" s="107"/>
      <c r="B1459" s="108"/>
      <c r="C1459" s="109"/>
      <c r="D1459" s="110"/>
      <c r="E1459" s="111"/>
      <c r="F1459" s="98" t="s">
        <v>24</v>
      </c>
      <c r="G1459" s="99" t="s">
        <v>1208</v>
      </c>
      <c r="H1459" s="100">
        <v>0</v>
      </c>
      <c r="I1459" s="99"/>
      <c r="J1459" s="99" t="s">
        <v>17</v>
      </c>
    </row>
    <row r="1460" ht="22.5" customHeight="1" spans="1:10">
      <c r="A1460" s="107"/>
      <c r="B1460" s="108"/>
      <c r="C1460" s="109"/>
      <c r="D1460" s="110"/>
      <c r="E1460" s="111"/>
      <c r="F1460" s="101" t="s">
        <v>24</v>
      </c>
      <c r="G1460" s="102" t="s">
        <v>1209</v>
      </c>
      <c r="H1460" s="103">
        <v>0</v>
      </c>
      <c r="I1460" s="102"/>
      <c r="J1460" s="102" t="s">
        <v>17</v>
      </c>
    </row>
    <row r="1461" ht="22.5" customHeight="1" spans="1:10">
      <c r="A1461" s="104" t="s">
        <v>1210</v>
      </c>
      <c r="B1461" s="99" t="s">
        <v>1211</v>
      </c>
      <c r="C1461" s="98" t="s">
        <v>1212</v>
      </c>
      <c r="D1461" s="105">
        <v>6</v>
      </c>
      <c r="E1461" s="106">
        <f>SUM(H1461:H1466)/D1461</f>
        <v>0</v>
      </c>
      <c r="F1461" s="98" t="s">
        <v>14</v>
      </c>
      <c r="G1461" s="99" t="s">
        <v>15</v>
      </c>
      <c r="H1461" s="100">
        <v>0</v>
      </c>
      <c r="I1461" s="99" t="s">
        <v>1213</v>
      </c>
      <c r="J1461" s="99" t="s">
        <v>17</v>
      </c>
    </row>
    <row r="1462" ht="22.5" customHeight="1" spans="1:10">
      <c r="A1462" s="104"/>
      <c r="B1462" s="99"/>
      <c r="C1462" s="98"/>
      <c r="D1462" s="105"/>
      <c r="E1462" s="106"/>
      <c r="F1462" s="101" t="s">
        <v>18</v>
      </c>
      <c r="G1462" s="102" t="s">
        <v>19</v>
      </c>
      <c r="H1462" s="103">
        <v>0</v>
      </c>
      <c r="I1462" s="102"/>
      <c r="J1462" s="102" t="s">
        <v>17</v>
      </c>
    </row>
    <row r="1463" ht="22.5" customHeight="1" spans="1:10">
      <c r="A1463" s="104"/>
      <c r="B1463" s="99"/>
      <c r="C1463" s="98"/>
      <c r="D1463" s="105"/>
      <c r="E1463" s="106"/>
      <c r="F1463" s="98" t="s">
        <v>43</v>
      </c>
      <c r="G1463" s="99" t="s">
        <v>44</v>
      </c>
      <c r="H1463" s="100">
        <v>0</v>
      </c>
      <c r="I1463" s="99"/>
      <c r="J1463" s="99" t="s">
        <v>17</v>
      </c>
    </row>
    <row r="1464" ht="22.5" customHeight="1" spans="1:10">
      <c r="A1464" s="104"/>
      <c r="B1464" s="99"/>
      <c r="C1464" s="98"/>
      <c r="D1464" s="105"/>
      <c r="E1464" s="106"/>
      <c r="F1464" s="101" t="s">
        <v>22</v>
      </c>
      <c r="G1464" s="102" t="s">
        <v>23</v>
      </c>
      <c r="H1464" s="103">
        <v>0</v>
      </c>
      <c r="I1464" s="102" t="s">
        <v>1207</v>
      </c>
      <c r="J1464" s="102" t="s">
        <v>17</v>
      </c>
    </row>
    <row r="1465" ht="22.5" customHeight="1" spans="1:10">
      <c r="A1465" s="104"/>
      <c r="B1465" s="99"/>
      <c r="C1465" s="98"/>
      <c r="D1465" s="105"/>
      <c r="E1465" s="106"/>
      <c r="F1465" s="98" t="s">
        <v>24</v>
      </c>
      <c r="G1465" s="99" t="s">
        <v>1214</v>
      </c>
      <c r="H1465" s="100">
        <v>0</v>
      </c>
      <c r="I1465" s="99"/>
      <c r="J1465" s="99" t="s">
        <v>17</v>
      </c>
    </row>
    <row r="1466" ht="22.5" customHeight="1" spans="1:10">
      <c r="A1466" s="104"/>
      <c r="B1466" s="99"/>
      <c r="C1466" s="98"/>
      <c r="D1466" s="105"/>
      <c r="E1466" s="106"/>
      <c r="F1466" s="101" t="s">
        <v>24</v>
      </c>
      <c r="G1466" s="102" t="s">
        <v>1215</v>
      </c>
      <c r="H1466" s="103">
        <v>0</v>
      </c>
      <c r="I1466" s="102"/>
      <c r="J1466" s="102" t="s">
        <v>17</v>
      </c>
    </row>
    <row r="1467" ht="22.5" customHeight="1" spans="1:10">
      <c r="A1467" s="107" t="s">
        <v>1216</v>
      </c>
      <c r="B1467" s="108" t="s">
        <v>1217</v>
      </c>
      <c r="C1467" s="109" t="s">
        <v>752</v>
      </c>
      <c r="D1467" s="110">
        <v>3</v>
      </c>
      <c r="E1467" s="111">
        <f>SUM(H1467:H1469)/D1467</f>
        <v>0</v>
      </c>
      <c r="F1467" s="98" t="s">
        <v>14</v>
      </c>
      <c r="G1467" s="99" t="s">
        <v>15</v>
      </c>
      <c r="H1467" s="100">
        <v>0</v>
      </c>
      <c r="I1467" s="99" t="s">
        <v>72</v>
      </c>
      <c r="J1467" s="99" t="s">
        <v>17</v>
      </c>
    </row>
    <row r="1468" ht="22.5" customHeight="1" spans="1:10">
      <c r="A1468" s="107"/>
      <c r="B1468" s="108"/>
      <c r="C1468" s="109"/>
      <c r="D1468" s="110"/>
      <c r="E1468" s="111"/>
      <c r="F1468" s="101" t="s">
        <v>18</v>
      </c>
      <c r="G1468" s="102" t="s">
        <v>19</v>
      </c>
      <c r="H1468" s="103">
        <v>0</v>
      </c>
      <c r="I1468" s="102"/>
      <c r="J1468" s="102" t="s">
        <v>17</v>
      </c>
    </row>
    <row r="1469" ht="22.5" customHeight="1" spans="1:10">
      <c r="A1469" s="107"/>
      <c r="B1469" s="108"/>
      <c r="C1469" s="109"/>
      <c r="D1469" s="110"/>
      <c r="E1469" s="111"/>
      <c r="F1469" s="98" t="s">
        <v>35</v>
      </c>
      <c r="G1469" s="99" t="s">
        <v>36</v>
      </c>
      <c r="H1469" s="100">
        <v>0</v>
      </c>
      <c r="I1469" s="99" t="s">
        <v>164</v>
      </c>
      <c r="J1469" s="99" t="s">
        <v>17</v>
      </c>
    </row>
    <row r="1470" ht="22.5" customHeight="1" spans="1:10">
      <c r="A1470" s="104" t="s">
        <v>1218</v>
      </c>
      <c r="B1470" s="99" t="s">
        <v>1219</v>
      </c>
      <c r="C1470" s="98" t="s">
        <v>752</v>
      </c>
      <c r="D1470" s="105">
        <v>8</v>
      </c>
      <c r="E1470" s="106">
        <f>SUM(H1470:H1477)/D1470</f>
        <v>0</v>
      </c>
      <c r="F1470" s="101" t="s">
        <v>14</v>
      </c>
      <c r="G1470" s="102" t="s">
        <v>15</v>
      </c>
      <c r="H1470" s="103">
        <v>0</v>
      </c>
      <c r="I1470" s="102" t="s">
        <v>72</v>
      </c>
      <c r="J1470" s="102" t="s">
        <v>17</v>
      </c>
    </row>
    <row r="1471" ht="22.5" customHeight="1" spans="1:10">
      <c r="A1471" s="104"/>
      <c r="B1471" s="99"/>
      <c r="C1471" s="98"/>
      <c r="D1471" s="105"/>
      <c r="E1471" s="106"/>
      <c r="F1471" s="98" t="s">
        <v>18</v>
      </c>
      <c r="G1471" s="99" t="s">
        <v>19</v>
      </c>
      <c r="H1471" s="100">
        <v>0</v>
      </c>
      <c r="I1471" s="99"/>
      <c r="J1471" s="99" t="s">
        <v>17</v>
      </c>
    </row>
    <row r="1472" ht="22.5" customHeight="1" spans="1:10">
      <c r="A1472" s="104"/>
      <c r="B1472" s="99"/>
      <c r="C1472" s="98"/>
      <c r="D1472" s="105"/>
      <c r="E1472" s="106"/>
      <c r="F1472" s="101" t="s">
        <v>73</v>
      </c>
      <c r="G1472" s="102" t="s">
        <v>74</v>
      </c>
      <c r="H1472" s="103">
        <v>0</v>
      </c>
      <c r="I1472" s="102"/>
      <c r="J1472" s="102" t="s">
        <v>17</v>
      </c>
    </row>
    <row r="1473" ht="22.5" customHeight="1" spans="1:10">
      <c r="A1473" s="104"/>
      <c r="B1473" s="99"/>
      <c r="C1473" s="98"/>
      <c r="D1473" s="105"/>
      <c r="E1473" s="106"/>
      <c r="F1473" s="98" t="s">
        <v>43</v>
      </c>
      <c r="G1473" s="99" t="s">
        <v>44</v>
      </c>
      <c r="H1473" s="100">
        <v>0</v>
      </c>
      <c r="I1473" s="99"/>
      <c r="J1473" s="99" t="s">
        <v>17</v>
      </c>
    </row>
    <row r="1474" ht="22.5" customHeight="1" spans="1:10">
      <c r="A1474" s="104"/>
      <c r="B1474" s="99"/>
      <c r="C1474" s="98"/>
      <c r="D1474" s="105"/>
      <c r="E1474" s="106"/>
      <c r="F1474" s="101" t="s">
        <v>22</v>
      </c>
      <c r="G1474" s="102" t="s">
        <v>23</v>
      </c>
      <c r="H1474" s="103">
        <v>0</v>
      </c>
      <c r="I1474" s="102"/>
      <c r="J1474" s="102" t="s">
        <v>17</v>
      </c>
    </row>
    <row r="1475" ht="22.5" customHeight="1" spans="1:10">
      <c r="A1475" s="104"/>
      <c r="B1475" s="99"/>
      <c r="C1475" s="98"/>
      <c r="D1475" s="105"/>
      <c r="E1475" s="106"/>
      <c r="F1475" s="98" t="s">
        <v>24</v>
      </c>
      <c r="G1475" s="99" t="s">
        <v>1220</v>
      </c>
      <c r="H1475" s="100">
        <v>0</v>
      </c>
      <c r="I1475" s="99"/>
      <c r="J1475" s="99" t="s">
        <v>17</v>
      </c>
    </row>
    <row r="1476" ht="22.5" customHeight="1" spans="1:10">
      <c r="A1476" s="104"/>
      <c r="B1476" s="99"/>
      <c r="C1476" s="98"/>
      <c r="D1476" s="105"/>
      <c r="E1476" s="106"/>
      <c r="F1476" s="101" t="s">
        <v>24</v>
      </c>
      <c r="G1476" s="102" t="s">
        <v>1221</v>
      </c>
      <c r="H1476" s="103">
        <v>0</v>
      </c>
      <c r="I1476" s="102"/>
      <c r="J1476" s="102" t="s">
        <v>17</v>
      </c>
    </row>
    <row r="1477" ht="22.5" customHeight="1" spans="1:10">
      <c r="A1477" s="104"/>
      <c r="B1477" s="99"/>
      <c r="C1477" s="98"/>
      <c r="D1477" s="105"/>
      <c r="E1477" s="106"/>
      <c r="F1477" s="98" t="s">
        <v>24</v>
      </c>
      <c r="G1477" s="99" t="s">
        <v>1222</v>
      </c>
      <c r="H1477" s="100">
        <v>0</v>
      </c>
      <c r="I1477" s="99"/>
      <c r="J1477" s="99" t="s">
        <v>17</v>
      </c>
    </row>
    <row r="1478" ht="39" customHeight="1" spans="1:10">
      <c r="A1478" s="107" t="s">
        <v>1223</v>
      </c>
      <c r="B1478" s="108" t="s">
        <v>1224</v>
      </c>
      <c r="C1478" s="109" t="s">
        <v>664</v>
      </c>
      <c r="D1478" s="110">
        <v>3</v>
      </c>
      <c r="E1478" s="111">
        <f>SUM(H1478:H1480)/D1478</f>
        <v>0</v>
      </c>
      <c r="F1478" s="101" t="s">
        <v>14</v>
      </c>
      <c r="G1478" s="102" t="s">
        <v>15</v>
      </c>
      <c r="H1478" s="103">
        <v>0</v>
      </c>
      <c r="I1478" s="102" t="s">
        <v>1225</v>
      </c>
      <c r="J1478" s="102" t="s">
        <v>17</v>
      </c>
    </row>
    <row r="1479" ht="22.5" customHeight="1" spans="1:10">
      <c r="A1479" s="107"/>
      <c r="B1479" s="108"/>
      <c r="C1479" s="109"/>
      <c r="D1479" s="110"/>
      <c r="E1479" s="111"/>
      <c r="F1479" s="98" t="s">
        <v>18</v>
      </c>
      <c r="G1479" s="99" t="s">
        <v>19</v>
      </c>
      <c r="H1479" s="100">
        <v>0</v>
      </c>
      <c r="I1479" s="99"/>
      <c r="J1479" s="99" t="s">
        <v>17</v>
      </c>
    </row>
    <row r="1480" ht="22.5" customHeight="1" spans="1:10">
      <c r="A1480" s="107"/>
      <c r="B1480" s="108"/>
      <c r="C1480" s="109"/>
      <c r="D1480" s="110"/>
      <c r="E1480" s="111"/>
      <c r="F1480" s="101" t="s">
        <v>35</v>
      </c>
      <c r="G1480" s="102" t="s">
        <v>36</v>
      </c>
      <c r="H1480" s="103">
        <v>0</v>
      </c>
      <c r="I1480" s="102" t="s">
        <v>164</v>
      </c>
      <c r="J1480" s="102" t="s">
        <v>17</v>
      </c>
    </row>
    <row r="1481" ht="39" customHeight="1" spans="1:10">
      <c r="A1481" s="104" t="s">
        <v>1226</v>
      </c>
      <c r="B1481" s="99" t="s">
        <v>1227</v>
      </c>
      <c r="C1481" s="98" t="s">
        <v>664</v>
      </c>
      <c r="D1481" s="105">
        <v>7</v>
      </c>
      <c r="E1481" s="106">
        <f>SUM(H1481:H1487)/D1481</f>
        <v>0</v>
      </c>
      <c r="F1481" s="98" t="s">
        <v>14</v>
      </c>
      <c r="G1481" s="99" t="s">
        <v>15</v>
      </c>
      <c r="H1481" s="100">
        <v>0</v>
      </c>
      <c r="I1481" s="99" t="s">
        <v>1228</v>
      </c>
      <c r="J1481" s="99" t="s">
        <v>17</v>
      </c>
    </row>
    <row r="1482" ht="22.5" customHeight="1" spans="1:10">
      <c r="A1482" s="104"/>
      <c r="B1482" s="99"/>
      <c r="C1482" s="98"/>
      <c r="D1482" s="105"/>
      <c r="E1482" s="106"/>
      <c r="F1482" s="101" t="s">
        <v>18</v>
      </c>
      <c r="G1482" s="102" t="s">
        <v>19</v>
      </c>
      <c r="H1482" s="103">
        <v>0</v>
      </c>
      <c r="I1482" s="102"/>
      <c r="J1482" s="102" t="s">
        <v>17</v>
      </c>
    </row>
    <row r="1483" ht="22.5" customHeight="1" spans="1:10">
      <c r="A1483" s="104"/>
      <c r="B1483" s="99"/>
      <c r="C1483" s="98"/>
      <c r="D1483" s="105"/>
      <c r="E1483" s="106"/>
      <c r="F1483" s="98" t="s">
        <v>43</v>
      </c>
      <c r="G1483" s="99" t="s">
        <v>44</v>
      </c>
      <c r="H1483" s="100">
        <v>0</v>
      </c>
      <c r="I1483" s="99"/>
      <c r="J1483" s="99" t="s">
        <v>17</v>
      </c>
    </row>
    <row r="1484" ht="22.5" customHeight="1" spans="1:10">
      <c r="A1484" s="104"/>
      <c r="B1484" s="99"/>
      <c r="C1484" s="98"/>
      <c r="D1484" s="105"/>
      <c r="E1484" s="106"/>
      <c r="F1484" s="101" t="s">
        <v>27</v>
      </c>
      <c r="G1484" s="102" t="s">
        <v>28</v>
      </c>
      <c r="H1484" s="103">
        <v>0</v>
      </c>
      <c r="I1484" s="102" t="s">
        <v>1229</v>
      </c>
      <c r="J1484" s="102" t="s">
        <v>17</v>
      </c>
    </row>
    <row r="1485" ht="22.5" customHeight="1" spans="1:10">
      <c r="A1485" s="104"/>
      <c r="B1485" s="99"/>
      <c r="C1485" s="98"/>
      <c r="D1485" s="105"/>
      <c r="E1485" s="106"/>
      <c r="F1485" s="98" t="s">
        <v>22</v>
      </c>
      <c r="G1485" s="99" t="s">
        <v>23</v>
      </c>
      <c r="H1485" s="100">
        <v>0</v>
      </c>
      <c r="I1485" s="99"/>
      <c r="J1485" s="99" t="s">
        <v>17</v>
      </c>
    </row>
    <row r="1486" ht="22.5" customHeight="1" spans="1:10">
      <c r="A1486" s="104"/>
      <c r="B1486" s="99"/>
      <c r="C1486" s="98"/>
      <c r="D1486" s="105"/>
      <c r="E1486" s="106"/>
      <c r="F1486" s="101" t="s">
        <v>24</v>
      </c>
      <c r="G1486" s="102" t="s">
        <v>1230</v>
      </c>
      <c r="H1486" s="103">
        <v>0</v>
      </c>
      <c r="I1486" s="102"/>
      <c r="J1486" s="102" t="s">
        <v>17</v>
      </c>
    </row>
    <row r="1487" ht="22.5" customHeight="1" spans="1:10">
      <c r="A1487" s="104"/>
      <c r="B1487" s="99"/>
      <c r="C1487" s="98"/>
      <c r="D1487" s="105"/>
      <c r="E1487" s="106"/>
      <c r="F1487" s="98" t="s">
        <v>24</v>
      </c>
      <c r="G1487" s="99" t="s">
        <v>1231</v>
      </c>
      <c r="H1487" s="100">
        <v>0</v>
      </c>
      <c r="I1487" s="99"/>
      <c r="J1487" s="99" t="s">
        <v>17</v>
      </c>
    </row>
    <row r="1488" ht="22.5" customHeight="1" spans="1:10">
      <c r="A1488" s="107" t="s">
        <v>1232</v>
      </c>
      <c r="B1488" s="108" t="s">
        <v>1233</v>
      </c>
      <c r="C1488" s="109" t="s">
        <v>1234</v>
      </c>
      <c r="D1488" s="110">
        <v>3</v>
      </c>
      <c r="E1488" s="111">
        <f>SUM(H1488:H1490)/D1488</f>
        <v>0</v>
      </c>
      <c r="F1488" s="101" t="s">
        <v>14</v>
      </c>
      <c r="G1488" s="102" t="s">
        <v>15</v>
      </c>
      <c r="H1488" s="103">
        <v>0</v>
      </c>
      <c r="I1488" s="102" t="s">
        <v>72</v>
      </c>
      <c r="J1488" s="102" t="s">
        <v>17</v>
      </c>
    </row>
    <row r="1489" ht="22.5" customHeight="1" spans="1:10">
      <c r="A1489" s="107"/>
      <c r="B1489" s="108"/>
      <c r="C1489" s="109"/>
      <c r="D1489" s="110"/>
      <c r="E1489" s="111"/>
      <c r="F1489" s="98" t="s">
        <v>18</v>
      </c>
      <c r="G1489" s="99" t="s">
        <v>19</v>
      </c>
      <c r="H1489" s="100">
        <v>0</v>
      </c>
      <c r="I1489" s="99"/>
      <c r="J1489" s="99" t="s">
        <v>17</v>
      </c>
    </row>
    <row r="1490" ht="22.5" customHeight="1" spans="1:10">
      <c r="A1490" s="107"/>
      <c r="B1490" s="108"/>
      <c r="C1490" s="109"/>
      <c r="D1490" s="110"/>
      <c r="E1490" s="111"/>
      <c r="F1490" s="101" t="s">
        <v>35</v>
      </c>
      <c r="G1490" s="102" t="s">
        <v>36</v>
      </c>
      <c r="H1490" s="103">
        <v>0</v>
      </c>
      <c r="I1490" s="102" t="s">
        <v>53</v>
      </c>
      <c r="J1490" s="102" t="s">
        <v>17</v>
      </c>
    </row>
    <row r="1491" ht="22.5" customHeight="1" spans="1:10">
      <c r="A1491" s="104" t="s">
        <v>1235</v>
      </c>
      <c r="B1491" s="99" t="s">
        <v>1236</v>
      </c>
      <c r="C1491" s="98" t="s">
        <v>1234</v>
      </c>
      <c r="D1491" s="105">
        <v>8</v>
      </c>
      <c r="E1491" s="106">
        <f>SUM(H1491:H1498)/D1491</f>
        <v>0</v>
      </c>
      <c r="F1491" s="98" t="s">
        <v>14</v>
      </c>
      <c r="G1491" s="99" t="s">
        <v>15</v>
      </c>
      <c r="H1491" s="100">
        <v>0</v>
      </c>
      <c r="I1491" s="99" t="s">
        <v>72</v>
      </c>
      <c r="J1491" s="99" t="s">
        <v>17</v>
      </c>
    </row>
    <row r="1492" ht="22.5" customHeight="1" spans="1:10">
      <c r="A1492" s="104"/>
      <c r="B1492" s="99"/>
      <c r="C1492" s="98"/>
      <c r="D1492" s="105"/>
      <c r="E1492" s="106"/>
      <c r="F1492" s="101" t="s">
        <v>18</v>
      </c>
      <c r="G1492" s="102" t="s">
        <v>19</v>
      </c>
      <c r="H1492" s="103">
        <v>0</v>
      </c>
      <c r="I1492" s="102"/>
      <c r="J1492" s="102" t="s">
        <v>17</v>
      </c>
    </row>
    <row r="1493" ht="22.5" customHeight="1" spans="1:10">
      <c r="A1493" s="104"/>
      <c r="B1493" s="99"/>
      <c r="C1493" s="98"/>
      <c r="D1493" s="105"/>
      <c r="E1493" s="106"/>
      <c r="F1493" s="98" t="s">
        <v>43</v>
      </c>
      <c r="G1493" s="99" t="s">
        <v>44</v>
      </c>
      <c r="H1493" s="100">
        <v>0</v>
      </c>
      <c r="I1493" s="99"/>
      <c r="J1493" s="99" t="s">
        <v>17</v>
      </c>
    </row>
    <row r="1494" ht="22.5" customHeight="1" spans="1:10">
      <c r="A1494" s="104"/>
      <c r="B1494" s="99"/>
      <c r="C1494" s="98"/>
      <c r="D1494" s="105"/>
      <c r="E1494" s="106"/>
      <c r="F1494" s="101" t="s">
        <v>73</v>
      </c>
      <c r="G1494" s="102" t="s">
        <v>74</v>
      </c>
      <c r="H1494" s="103">
        <v>0</v>
      </c>
      <c r="I1494" s="102"/>
      <c r="J1494" s="102" t="s">
        <v>17</v>
      </c>
    </row>
    <row r="1495" ht="22.5" customHeight="1" spans="1:10">
      <c r="A1495" s="104"/>
      <c r="B1495" s="99"/>
      <c r="C1495" s="98"/>
      <c r="D1495" s="105"/>
      <c r="E1495" s="106"/>
      <c r="F1495" s="98" t="s">
        <v>22</v>
      </c>
      <c r="G1495" s="99" t="s">
        <v>23</v>
      </c>
      <c r="H1495" s="100">
        <v>0</v>
      </c>
      <c r="I1495" s="99"/>
      <c r="J1495" s="99" t="s">
        <v>17</v>
      </c>
    </row>
    <row r="1496" ht="22.5" customHeight="1" spans="1:10">
      <c r="A1496" s="104"/>
      <c r="B1496" s="99"/>
      <c r="C1496" s="98"/>
      <c r="D1496" s="105"/>
      <c r="E1496" s="106"/>
      <c r="F1496" s="101" t="s">
        <v>24</v>
      </c>
      <c r="G1496" s="102" t="s">
        <v>1237</v>
      </c>
      <c r="H1496" s="103">
        <v>0</v>
      </c>
      <c r="I1496" s="102"/>
      <c r="J1496" s="102" t="s">
        <v>17</v>
      </c>
    </row>
    <row r="1497" ht="22.5" customHeight="1" spans="1:10">
      <c r="A1497" s="104"/>
      <c r="B1497" s="99"/>
      <c r="C1497" s="98"/>
      <c r="D1497" s="105"/>
      <c r="E1497" s="106"/>
      <c r="F1497" s="98" t="s">
        <v>24</v>
      </c>
      <c r="G1497" s="99" t="s">
        <v>1238</v>
      </c>
      <c r="H1497" s="100">
        <v>0</v>
      </c>
      <c r="I1497" s="99"/>
      <c r="J1497" s="99" t="s">
        <v>17</v>
      </c>
    </row>
    <row r="1498" ht="22.5" customHeight="1" spans="1:10">
      <c r="A1498" s="104"/>
      <c r="B1498" s="99"/>
      <c r="C1498" s="98"/>
      <c r="D1498" s="105"/>
      <c r="E1498" s="106"/>
      <c r="F1498" s="101" t="s">
        <v>27</v>
      </c>
      <c r="G1498" s="102" t="s">
        <v>28</v>
      </c>
      <c r="H1498" s="103">
        <v>0</v>
      </c>
      <c r="I1498" s="102" t="s">
        <v>1239</v>
      </c>
      <c r="J1498" s="102" t="s">
        <v>30</v>
      </c>
    </row>
    <row r="1499" ht="22.5" customHeight="1" spans="1:10">
      <c r="A1499" s="107" t="s">
        <v>1240</v>
      </c>
      <c r="B1499" s="108" t="s">
        <v>1241</v>
      </c>
      <c r="C1499" s="109" t="s">
        <v>1242</v>
      </c>
      <c r="D1499" s="110">
        <v>3</v>
      </c>
      <c r="E1499" s="111">
        <f>SUM(H1499:H1501)/D1499</f>
        <v>0</v>
      </c>
      <c r="F1499" s="98" t="s">
        <v>14</v>
      </c>
      <c r="G1499" s="99" t="s">
        <v>15</v>
      </c>
      <c r="H1499" s="100">
        <v>0</v>
      </c>
      <c r="I1499" s="99" t="s">
        <v>72</v>
      </c>
      <c r="J1499" s="99" t="s">
        <v>17</v>
      </c>
    </row>
    <row r="1500" ht="22.5" customHeight="1" spans="1:10">
      <c r="A1500" s="107"/>
      <c r="B1500" s="108"/>
      <c r="C1500" s="109"/>
      <c r="D1500" s="110"/>
      <c r="E1500" s="111"/>
      <c r="F1500" s="101" t="s">
        <v>18</v>
      </c>
      <c r="G1500" s="102" t="s">
        <v>19</v>
      </c>
      <c r="H1500" s="103">
        <v>0</v>
      </c>
      <c r="I1500" s="102"/>
      <c r="J1500" s="102" t="s">
        <v>17</v>
      </c>
    </row>
    <row r="1501" ht="22.5" customHeight="1" spans="1:10">
      <c r="A1501" s="107"/>
      <c r="B1501" s="108"/>
      <c r="C1501" s="109"/>
      <c r="D1501" s="110"/>
      <c r="E1501" s="111"/>
      <c r="F1501" s="98" t="s">
        <v>35</v>
      </c>
      <c r="G1501" s="99" t="s">
        <v>36</v>
      </c>
      <c r="H1501" s="100">
        <v>0</v>
      </c>
      <c r="I1501" s="99" t="s">
        <v>164</v>
      </c>
      <c r="J1501" s="99" t="s">
        <v>17</v>
      </c>
    </row>
    <row r="1502" ht="22.5" customHeight="1" spans="1:10">
      <c r="A1502" s="104" t="s">
        <v>1243</v>
      </c>
      <c r="B1502" s="99" t="s">
        <v>1244</v>
      </c>
      <c r="C1502" s="98" t="s">
        <v>1242</v>
      </c>
      <c r="D1502" s="105">
        <v>8</v>
      </c>
      <c r="E1502" s="106">
        <f>SUM(H1502:H1509)/D1502</f>
        <v>0</v>
      </c>
      <c r="F1502" s="101" t="s">
        <v>14</v>
      </c>
      <c r="G1502" s="102" t="s">
        <v>15</v>
      </c>
      <c r="H1502" s="103">
        <v>0</v>
      </c>
      <c r="I1502" s="102" t="s">
        <v>72</v>
      </c>
      <c r="J1502" s="102" t="s">
        <v>17</v>
      </c>
    </row>
    <row r="1503" ht="22.5" customHeight="1" spans="1:10">
      <c r="A1503" s="104"/>
      <c r="B1503" s="99"/>
      <c r="C1503" s="98"/>
      <c r="D1503" s="105"/>
      <c r="E1503" s="106"/>
      <c r="F1503" s="98" t="s">
        <v>18</v>
      </c>
      <c r="G1503" s="99" t="s">
        <v>19</v>
      </c>
      <c r="H1503" s="100">
        <v>0</v>
      </c>
      <c r="I1503" s="99"/>
      <c r="J1503" s="99" t="s">
        <v>17</v>
      </c>
    </row>
    <row r="1504" ht="22.5" customHeight="1" spans="1:10">
      <c r="A1504" s="104"/>
      <c r="B1504" s="99"/>
      <c r="C1504" s="98"/>
      <c r="D1504" s="105"/>
      <c r="E1504" s="106"/>
      <c r="F1504" s="101" t="s">
        <v>73</v>
      </c>
      <c r="G1504" s="102" t="s">
        <v>74</v>
      </c>
      <c r="H1504" s="103">
        <v>0</v>
      </c>
      <c r="I1504" s="102"/>
      <c r="J1504" s="102" t="s">
        <v>17</v>
      </c>
    </row>
    <row r="1505" ht="22.5" customHeight="1" spans="1:10">
      <c r="A1505" s="104"/>
      <c r="B1505" s="99"/>
      <c r="C1505" s="98"/>
      <c r="D1505" s="105"/>
      <c r="E1505" s="106"/>
      <c r="F1505" s="98" t="s">
        <v>43</v>
      </c>
      <c r="G1505" s="99" t="s">
        <v>44</v>
      </c>
      <c r="H1505" s="100">
        <v>0</v>
      </c>
      <c r="I1505" s="99"/>
      <c r="J1505" s="99" t="s">
        <v>17</v>
      </c>
    </row>
    <row r="1506" ht="22.5" customHeight="1" spans="1:10">
      <c r="A1506" s="104"/>
      <c r="B1506" s="99"/>
      <c r="C1506" s="98"/>
      <c r="D1506" s="105"/>
      <c r="E1506" s="106"/>
      <c r="F1506" s="101" t="s">
        <v>22</v>
      </c>
      <c r="G1506" s="102" t="s">
        <v>23</v>
      </c>
      <c r="H1506" s="103">
        <v>0</v>
      </c>
      <c r="I1506" s="102"/>
      <c r="J1506" s="102" t="s">
        <v>17</v>
      </c>
    </row>
    <row r="1507" ht="22.5" customHeight="1" spans="1:10">
      <c r="A1507" s="104"/>
      <c r="B1507" s="99"/>
      <c r="C1507" s="98"/>
      <c r="D1507" s="105"/>
      <c r="E1507" s="106"/>
      <c r="F1507" s="98" t="s">
        <v>24</v>
      </c>
      <c r="G1507" s="99" t="s">
        <v>1245</v>
      </c>
      <c r="H1507" s="100">
        <v>0</v>
      </c>
      <c r="I1507" s="99"/>
      <c r="J1507" s="99" t="s">
        <v>17</v>
      </c>
    </row>
    <row r="1508" ht="22.5" customHeight="1" spans="1:10">
      <c r="A1508" s="104"/>
      <c r="B1508" s="99"/>
      <c r="C1508" s="98"/>
      <c r="D1508" s="105"/>
      <c r="E1508" s="106"/>
      <c r="F1508" s="101" t="s">
        <v>24</v>
      </c>
      <c r="G1508" s="102" t="s">
        <v>1246</v>
      </c>
      <c r="H1508" s="103">
        <v>0</v>
      </c>
      <c r="I1508" s="102"/>
      <c r="J1508" s="102" t="s">
        <v>17</v>
      </c>
    </row>
    <row r="1509" ht="22.5" customHeight="1" spans="1:10">
      <c r="A1509" s="104"/>
      <c r="B1509" s="99"/>
      <c r="C1509" s="98"/>
      <c r="D1509" s="105"/>
      <c r="E1509" s="106"/>
      <c r="F1509" s="98" t="s">
        <v>24</v>
      </c>
      <c r="G1509" s="99" t="s">
        <v>1247</v>
      </c>
      <c r="H1509" s="100">
        <v>0</v>
      </c>
      <c r="I1509" s="99"/>
      <c r="J1509" s="99" t="s">
        <v>17</v>
      </c>
    </row>
    <row r="1510" ht="39" customHeight="1" spans="1:10">
      <c r="A1510" s="107" t="s">
        <v>1248</v>
      </c>
      <c r="B1510" s="108" t="s">
        <v>1249</v>
      </c>
      <c r="C1510" s="109" t="s">
        <v>1250</v>
      </c>
      <c r="D1510" s="110">
        <v>3</v>
      </c>
      <c r="E1510" s="111">
        <f>SUM(H1510:H1512)/D1510</f>
        <v>0</v>
      </c>
      <c r="F1510" s="101" t="s">
        <v>14</v>
      </c>
      <c r="G1510" s="102" t="s">
        <v>15</v>
      </c>
      <c r="H1510" s="103">
        <v>0</v>
      </c>
      <c r="I1510" s="102" t="s">
        <v>1251</v>
      </c>
      <c r="J1510" s="102" t="s">
        <v>17</v>
      </c>
    </row>
    <row r="1511" ht="22.5" customHeight="1" spans="1:10">
      <c r="A1511" s="107"/>
      <c r="B1511" s="108"/>
      <c r="C1511" s="109"/>
      <c r="D1511" s="110"/>
      <c r="E1511" s="111"/>
      <c r="F1511" s="98" t="s">
        <v>18</v>
      </c>
      <c r="G1511" s="99" t="s">
        <v>19</v>
      </c>
      <c r="H1511" s="100">
        <v>0</v>
      </c>
      <c r="I1511" s="99"/>
      <c r="J1511" s="99" t="s">
        <v>17</v>
      </c>
    </row>
    <row r="1512" ht="22.5" customHeight="1" spans="1:10">
      <c r="A1512" s="107"/>
      <c r="B1512" s="108"/>
      <c r="C1512" s="109"/>
      <c r="D1512" s="110"/>
      <c r="E1512" s="111"/>
      <c r="F1512" s="101" t="s">
        <v>35</v>
      </c>
      <c r="G1512" s="102" t="s">
        <v>36</v>
      </c>
      <c r="H1512" s="103">
        <v>0</v>
      </c>
      <c r="I1512" s="102" t="s">
        <v>164</v>
      </c>
      <c r="J1512" s="102" t="s">
        <v>17</v>
      </c>
    </row>
    <row r="1513" ht="39" customHeight="1" spans="1:10">
      <c r="A1513" s="104" t="s">
        <v>1252</v>
      </c>
      <c r="B1513" s="99" t="s">
        <v>1253</v>
      </c>
      <c r="C1513" s="98" t="s">
        <v>1250</v>
      </c>
      <c r="D1513" s="105">
        <v>6</v>
      </c>
      <c r="E1513" s="106">
        <f>SUM(H1513:H1518)/D1513</f>
        <v>0</v>
      </c>
      <c r="F1513" s="98" t="s">
        <v>14</v>
      </c>
      <c r="G1513" s="99" t="s">
        <v>15</v>
      </c>
      <c r="H1513" s="100">
        <v>0</v>
      </c>
      <c r="I1513" s="99" t="s">
        <v>1251</v>
      </c>
      <c r="J1513" s="99" t="s">
        <v>17</v>
      </c>
    </row>
    <row r="1514" ht="22.5" customHeight="1" spans="1:10">
      <c r="A1514" s="104"/>
      <c r="B1514" s="99"/>
      <c r="C1514" s="98"/>
      <c r="D1514" s="105"/>
      <c r="E1514" s="106"/>
      <c r="F1514" s="101" t="s">
        <v>18</v>
      </c>
      <c r="G1514" s="102" t="s">
        <v>19</v>
      </c>
      <c r="H1514" s="103">
        <v>0</v>
      </c>
      <c r="I1514" s="102"/>
      <c r="J1514" s="102" t="s">
        <v>17</v>
      </c>
    </row>
    <row r="1515" ht="22.5" customHeight="1" spans="1:10">
      <c r="A1515" s="104"/>
      <c r="B1515" s="99"/>
      <c r="C1515" s="98"/>
      <c r="D1515" s="105"/>
      <c r="E1515" s="106"/>
      <c r="F1515" s="98" t="s">
        <v>43</v>
      </c>
      <c r="G1515" s="99" t="s">
        <v>44</v>
      </c>
      <c r="H1515" s="100">
        <v>0</v>
      </c>
      <c r="I1515" s="99"/>
      <c r="J1515" s="99" t="s">
        <v>17</v>
      </c>
    </row>
    <row r="1516" ht="22.5" customHeight="1" spans="1:10">
      <c r="A1516" s="104"/>
      <c r="B1516" s="99"/>
      <c r="C1516" s="98"/>
      <c r="D1516" s="105"/>
      <c r="E1516" s="106"/>
      <c r="F1516" s="101" t="s">
        <v>22</v>
      </c>
      <c r="G1516" s="102" t="s">
        <v>23</v>
      </c>
      <c r="H1516" s="103">
        <v>0</v>
      </c>
      <c r="I1516" s="102"/>
      <c r="J1516" s="102" t="s">
        <v>17</v>
      </c>
    </row>
    <row r="1517" ht="22.5" customHeight="1" spans="1:10">
      <c r="A1517" s="104"/>
      <c r="B1517" s="99"/>
      <c r="C1517" s="98"/>
      <c r="D1517" s="105"/>
      <c r="E1517" s="106"/>
      <c r="F1517" s="98" t="s">
        <v>24</v>
      </c>
      <c r="G1517" s="99" t="s">
        <v>1254</v>
      </c>
      <c r="H1517" s="100">
        <v>0</v>
      </c>
      <c r="I1517" s="99"/>
      <c r="J1517" s="99" t="s">
        <v>17</v>
      </c>
    </row>
    <row r="1518" ht="22.5" customHeight="1" spans="1:10">
      <c r="A1518" s="104"/>
      <c r="B1518" s="99"/>
      <c r="C1518" s="98"/>
      <c r="D1518" s="105"/>
      <c r="E1518" s="106"/>
      <c r="F1518" s="101" t="s">
        <v>24</v>
      </c>
      <c r="G1518" s="102" t="s">
        <v>1255</v>
      </c>
      <c r="H1518" s="103">
        <v>0</v>
      </c>
      <c r="I1518" s="102"/>
      <c r="J1518" s="102" t="s">
        <v>17</v>
      </c>
    </row>
    <row r="1519" ht="39" customHeight="1" spans="1:10">
      <c r="A1519" s="107" t="s">
        <v>1256</v>
      </c>
      <c r="B1519" s="108" t="s">
        <v>1257</v>
      </c>
      <c r="C1519" s="109" t="s">
        <v>413</v>
      </c>
      <c r="D1519" s="110">
        <v>3</v>
      </c>
      <c r="E1519" s="111">
        <f>SUM(H1519:H1521)/D1519</f>
        <v>0</v>
      </c>
      <c r="F1519" s="98" t="s">
        <v>14</v>
      </c>
      <c r="G1519" s="99" t="s">
        <v>15</v>
      </c>
      <c r="H1519" s="100">
        <v>0</v>
      </c>
      <c r="I1519" s="99" t="s">
        <v>1258</v>
      </c>
      <c r="J1519" s="99" t="s">
        <v>17</v>
      </c>
    </row>
    <row r="1520" ht="22.5" customHeight="1" spans="1:10">
      <c r="A1520" s="107"/>
      <c r="B1520" s="108"/>
      <c r="C1520" s="109"/>
      <c r="D1520" s="110"/>
      <c r="E1520" s="111"/>
      <c r="F1520" s="101" t="s">
        <v>18</v>
      </c>
      <c r="G1520" s="102" t="s">
        <v>19</v>
      </c>
      <c r="H1520" s="103">
        <v>0</v>
      </c>
      <c r="I1520" s="102"/>
      <c r="J1520" s="102" t="s">
        <v>17</v>
      </c>
    </row>
    <row r="1521" ht="22.5" customHeight="1" spans="1:10">
      <c r="A1521" s="107"/>
      <c r="B1521" s="108"/>
      <c r="C1521" s="109"/>
      <c r="D1521" s="110"/>
      <c r="E1521" s="111"/>
      <c r="F1521" s="98" t="s">
        <v>35</v>
      </c>
      <c r="G1521" s="99" t="s">
        <v>36</v>
      </c>
      <c r="H1521" s="100">
        <v>0</v>
      </c>
      <c r="I1521" s="99" t="s">
        <v>684</v>
      </c>
      <c r="J1521" s="99" t="s">
        <v>17</v>
      </c>
    </row>
    <row r="1522" ht="22.5" customHeight="1" spans="1:10">
      <c r="A1522" s="104" t="s">
        <v>1259</v>
      </c>
      <c r="B1522" s="99" t="s">
        <v>1260</v>
      </c>
      <c r="C1522" s="98" t="s">
        <v>413</v>
      </c>
      <c r="D1522" s="105">
        <v>3</v>
      </c>
      <c r="E1522" s="106">
        <f>SUM(H1522:H1524)/D1522</f>
        <v>0</v>
      </c>
      <c r="F1522" s="101" t="s">
        <v>14</v>
      </c>
      <c r="G1522" s="102" t="s">
        <v>15</v>
      </c>
      <c r="H1522" s="103">
        <v>0</v>
      </c>
      <c r="I1522" s="102" t="s">
        <v>1261</v>
      </c>
      <c r="J1522" s="102" t="s">
        <v>17</v>
      </c>
    </row>
    <row r="1523" ht="22.5" customHeight="1" spans="1:10">
      <c r="A1523" s="104"/>
      <c r="B1523" s="99"/>
      <c r="C1523" s="98"/>
      <c r="D1523" s="105"/>
      <c r="E1523" s="106"/>
      <c r="F1523" s="98" t="s">
        <v>18</v>
      </c>
      <c r="G1523" s="99" t="s">
        <v>19</v>
      </c>
      <c r="H1523" s="100">
        <v>0</v>
      </c>
      <c r="I1523" s="99"/>
      <c r="J1523" s="99" t="s">
        <v>17</v>
      </c>
    </row>
    <row r="1524" ht="22.5" customHeight="1" spans="1:10">
      <c r="A1524" s="104"/>
      <c r="B1524" s="99"/>
      <c r="C1524" s="98"/>
      <c r="D1524" s="105"/>
      <c r="E1524" s="106"/>
      <c r="F1524" s="101" t="s">
        <v>35</v>
      </c>
      <c r="G1524" s="102" t="s">
        <v>36</v>
      </c>
      <c r="H1524" s="103">
        <v>0</v>
      </c>
      <c r="I1524" s="102" t="s">
        <v>688</v>
      </c>
      <c r="J1524" s="102" t="s">
        <v>17</v>
      </c>
    </row>
    <row r="1525" ht="22.5" customHeight="1" spans="1:10">
      <c r="A1525" s="107" t="s">
        <v>1262</v>
      </c>
      <c r="B1525" s="108" t="s">
        <v>1263</v>
      </c>
      <c r="C1525" s="109" t="s">
        <v>413</v>
      </c>
      <c r="D1525" s="110">
        <v>7</v>
      </c>
      <c r="E1525" s="111">
        <f>SUM(H1525:H1531)/D1525</f>
        <v>0</v>
      </c>
      <c r="F1525" s="98" t="s">
        <v>14</v>
      </c>
      <c r="G1525" s="99" t="s">
        <v>15</v>
      </c>
      <c r="H1525" s="100">
        <v>0</v>
      </c>
      <c r="I1525" s="99" t="s">
        <v>1264</v>
      </c>
      <c r="J1525" s="99" t="s">
        <v>17</v>
      </c>
    </row>
    <row r="1526" ht="22.5" customHeight="1" spans="1:10">
      <c r="A1526" s="107"/>
      <c r="B1526" s="108"/>
      <c r="C1526" s="109"/>
      <c r="D1526" s="110"/>
      <c r="E1526" s="111"/>
      <c r="F1526" s="101" t="s">
        <v>18</v>
      </c>
      <c r="G1526" s="102" t="s">
        <v>19</v>
      </c>
      <c r="H1526" s="103">
        <v>0</v>
      </c>
      <c r="I1526" s="102"/>
      <c r="J1526" s="102" t="s">
        <v>17</v>
      </c>
    </row>
    <row r="1527" ht="22.5" customHeight="1" spans="1:10">
      <c r="A1527" s="107"/>
      <c r="B1527" s="108"/>
      <c r="C1527" s="109"/>
      <c r="D1527" s="110"/>
      <c r="E1527" s="111"/>
      <c r="F1527" s="98" t="s">
        <v>43</v>
      </c>
      <c r="G1527" s="99" t="s">
        <v>44</v>
      </c>
      <c r="H1527" s="100">
        <v>0</v>
      </c>
      <c r="I1527" s="99"/>
      <c r="J1527" s="99" t="s">
        <v>17</v>
      </c>
    </row>
    <row r="1528" ht="22.5" customHeight="1" spans="1:10">
      <c r="A1528" s="107"/>
      <c r="B1528" s="108"/>
      <c r="C1528" s="109"/>
      <c r="D1528" s="110"/>
      <c r="E1528" s="111"/>
      <c r="F1528" s="101" t="s">
        <v>22</v>
      </c>
      <c r="G1528" s="102" t="s">
        <v>23</v>
      </c>
      <c r="H1528" s="103">
        <v>0</v>
      </c>
      <c r="I1528" s="102"/>
      <c r="J1528" s="102" t="s">
        <v>17</v>
      </c>
    </row>
    <row r="1529" ht="22.5" customHeight="1" spans="1:10">
      <c r="A1529" s="107"/>
      <c r="B1529" s="108"/>
      <c r="C1529" s="109"/>
      <c r="D1529" s="110"/>
      <c r="E1529" s="111"/>
      <c r="F1529" s="98" t="s">
        <v>24</v>
      </c>
      <c r="G1529" s="99" t="s">
        <v>1265</v>
      </c>
      <c r="H1529" s="100">
        <v>0</v>
      </c>
      <c r="I1529" s="99"/>
      <c r="J1529" s="99" t="s">
        <v>17</v>
      </c>
    </row>
    <row r="1530" ht="22.5" customHeight="1" spans="1:10">
      <c r="A1530" s="107"/>
      <c r="B1530" s="108"/>
      <c r="C1530" s="109"/>
      <c r="D1530" s="110"/>
      <c r="E1530" s="111"/>
      <c r="F1530" s="101" t="s">
        <v>24</v>
      </c>
      <c r="G1530" s="102" t="s">
        <v>1266</v>
      </c>
      <c r="H1530" s="103">
        <v>0</v>
      </c>
      <c r="I1530" s="102"/>
      <c r="J1530" s="102" t="s">
        <v>17</v>
      </c>
    </row>
    <row r="1531" ht="22.5" customHeight="1" spans="1:10">
      <c r="A1531" s="107"/>
      <c r="B1531" s="108"/>
      <c r="C1531" s="109"/>
      <c r="D1531" s="110"/>
      <c r="E1531" s="111"/>
      <c r="F1531" s="98" t="s">
        <v>24</v>
      </c>
      <c r="G1531" s="99" t="s">
        <v>1267</v>
      </c>
      <c r="H1531" s="100">
        <v>0</v>
      </c>
      <c r="I1531" s="99"/>
      <c r="J1531" s="99" t="s">
        <v>17</v>
      </c>
    </row>
    <row r="1532" ht="22.5" customHeight="1" spans="1:10">
      <c r="A1532" s="104" t="s">
        <v>1268</v>
      </c>
      <c r="B1532" s="99" t="s">
        <v>1269</v>
      </c>
      <c r="C1532" s="98" t="s">
        <v>1270</v>
      </c>
      <c r="D1532" s="105">
        <v>3</v>
      </c>
      <c r="E1532" s="106">
        <f>SUM(H1532:H1534)/D1532</f>
        <v>0</v>
      </c>
      <c r="F1532" s="101" t="s">
        <v>14</v>
      </c>
      <c r="G1532" s="102" t="s">
        <v>15</v>
      </c>
      <c r="H1532" s="103">
        <v>0</v>
      </c>
      <c r="I1532" s="102" t="s">
        <v>1271</v>
      </c>
      <c r="J1532" s="102" t="s">
        <v>17</v>
      </c>
    </row>
    <row r="1533" ht="22.5" customHeight="1" spans="1:10">
      <c r="A1533" s="104"/>
      <c r="B1533" s="99"/>
      <c r="C1533" s="98"/>
      <c r="D1533" s="105"/>
      <c r="E1533" s="106"/>
      <c r="F1533" s="98" t="s">
        <v>18</v>
      </c>
      <c r="G1533" s="99" t="s">
        <v>19</v>
      </c>
      <c r="H1533" s="100">
        <v>0</v>
      </c>
      <c r="I1533" s="99"/>
      <c r="J1533" s="99" t="s">
        <v>17</v>
      </c>
    </row>
    <row r="1534" ht="39" customHeight="1" spans="1:10">
      <c r="A1534" s="104"/>
      <c r="B1534" s="99"/>
      <c r="C1534" s="98"/>
      <c r="D1534" s="105"/>
      <c r="E1534" s="106"/>
      <c r="F1534" s="101" t="s">
        <v>35</v>
      </c>
      <c r="G1534" s="102" t="s">
        <v>36</v>
      </c>
      <c r="H1534" s="103">
        <v>0</v>
      </c>
      <c r="I1534" s="102" t="s">
        <v>1272</v>
      </c>
      <c r="J1534" s="102" t="s">
        <v>17</v>
      </c>
    </row>
    <row r="1535" ht="22.5" customHeight="1" spans="1:10">
      <c r="A1535" s="107" t="s">
        <v>1273</v>
      </c>
      <c r="B1535" s="108" t="s">
        <v>1274</v>
      </c>
      <c r="C1535" s="109" t="s">
        <v>1270</v>
      </c>
      <c r="D1535" s="110">
        <v>7</v>
      </c>
      <c r="E1535" s="111">
        <f>SUM(H1535:H1541)/D1535</f>
        <v>0</v>
      </c>
      <c r="F1535" s="98" t="s">
        <v>14</v>
      </c>
      <c r="G1535" s="99" t="s">
        <v>15</v>
      </c>
      <c r="H1535" s="100">
        <v>0</v>
      </c>
      <c r="I1535" s="99" t="s">
        <v>1275</v>
      </c>
      <c r="J1535" s="99" t="s">
        <v>17</v>
      </c>
    </row>
    <row r="1536" ht="22.5" customHeight="1" spans="1:10">
      <c r="A1536" s="107"/>
      <c r="B1536" s="108"/>
      <c r="C1536" s="109"/>
      <c r="D1536" s="110"/>
      <c r="E1536" s="111"/>
      <c r="F1536" s="101" t="s">
        <v>18</v>
      </c>
      <c r="G1536" s="102" t="s">
        <v>19</v>
      </c>
      <c r="H1536" s="103">
        <v>0</v>
      </c>
      <c r="I1536" s="102"/>
      <c r="J1536" s="102" t="s">
        <v>17</v>
      </c>
    </row>
    <row r="1537" ht="22.5" customHeight="1" spans="1:10">
      <c r="A1537" s="107"/>
      <c r="B1537" s="108"/>
      <c r="C1537" s="109"/>
      <c r="D1537" s="110"/>
      <c r="E1537" s="111"/>
      <c r="F1537" s="98" t="s">
        <v>43</v>
      </c>
      <c r="G1537" s="99" t="s">
        <v>44</v>
      </c>
      <c r="H1537" s="100">
        <v>0</v>
      </c>
      <c r="I1537" s="99"/>
      <c r="J1537" s="99" t="s">
        <v>17</v>
      </c>
    </row>
    <row r="1538" ht="22.5" customHeight="1" spans="1:10">
      <c r="A1538" s="107"/>
      <c r="B1538" s="108"/>
      <c r="C1538" s="109"/>
      <c r="D1538" s="110"/>
      <c r="E1538" s="111"/>
      <c r="F1538" s="101" t="s">
        <v>73</v>
      </c>
      <c r="G1538" s="102" t="s">
        <v>74</v>
      </c>
      <c r="H1538" s="103">
        <v>0</v>
      </c>
      <c r="I1538" s="102"/>
      <c r="J1538" s="102" t="s">
        <v>17</v>
      </c>
    </row>
    <row r="1539" ht="22.5" customHeight="1" spans="1:10">
      <c r="A1539" s="107"/>
      <c r="B1539" s="108"/>
      <c r="C1539" s="109"/>
      <c r="D1539" s="110"/>
      <c r="E1539" s="111"/>
      <c r="F1539" s="98" t="s">
        <v>22</v>
      </c>
      <c r="G1539" s="99" t="s">
        <v>23</v>
      </c>
      <c r="H1539" s="100">
        <v>0</v>
      </c>
      <c r="I1539" s="99" t="s">
        <v>1276</v>
      </c>
      <c r="J1539" s="99" t="s">
        <v>17</v>
      </c>
    </row>
    <row r="1540" ht="22.5" customHeight="1" spans="1:10">
      <c r="A1540" s="107"/>
      <c r="B1540" s="108"/>
      <c r="C1540" s="109"/>
      <c r="D1540" s="110"/>
      <c r="E1540" s="111"/>
      <c r="F1540" s="101" t="s">
        <v>24</v>
      </c>
      <c r="G1540" s="102" t="s">
        <v>1277</v>
      </c>
      <c r="H1540" s="103">
        <v>0</v>
      </c>
      <c r="I1540" s="102"/>
      <c r="J1540" s="102" t="s">
        <v>17</v>
      </c>
    </row>
    <row r="1541" ht="22.5" customHeight="1" spans="1:10">
      <c r="A1541" s="107"/>
      <c r="B1541" s="108"/>
      <c r="C1541" s="109"/>
      <c r="D1541" s="110"/>
      <c r="E1541" s="111"/>
      <c r="F1541" s="98" t="s">
        <v>24</v>
      </c>
      <c r="G1541" s="99" t="s">
        <v>1278</v>
      </c>
      <c r="H1541" s="100">
        <v>0</v>
      </c>
      <c r="I1541" s="99"/>
      <c r="J1541" s="99" t="s">
        <v>17</v>
      </c>
    </row>
    <row r="1542" ht="22.5" customHeight="1" spans="1:10">
      <c r="A1542" s="104" t="s">
        <v>1279</v>
      </c>
      <c r="B1542" s="99" t="s">
        <v>1280</v>
      </c>
      <c r="C1542" s="98" t="s">
        <v>1270</v>
      </c>
      <c r="D1542" s="105">
        <v>6</v>
      </c>
      <c r="E1542" s="106">
        <f>SUM(H1542:H1547)/D1542</f>
        <v>0</v>
      </c>
      <c r="F1542" s="101" t="s">
        <v>14</v>
      </c>
      <c r="G1542" s="102" t="s">
        <v>15</v>
      </c>
      <c r="H1542" s="103">
        <v>0</v>
      </c>
      <c r="I1542" s="102" t="s">
        <v>1275</v>
      </c>
      <c r="J1542" s="102" t="s">
        <v>17</v>
      </c>
    </row>
    <row r="1543" ht="22.5" customHeight="1" spans="1:10">
      <c r="A1543" s="104"/>
      <c r="B1543" s="99"/>
      <c r="C1543" s="98"/>
      <c r="D1543" s="105"/>
      <c r="E1543" s="106"/>
      <c r="F1543" s="98" t="s">
        <v>18</v>
      </c>
      <c r="G1543" s="99" t="s">
        <v>19</v>
      </c>
      <c r="H1543" s="100">
        <v>0</v>
      </c>
      <c r="I1543" s="99"/>
      <c r="J1543" s="99" t="s">
        <v>17</v>
      </c>
    </row>
    <row r="1544" ht="22.5" customHeight="1" spans="1:10">
      <c r="A1544" s="104"/>
      <c r="B1544" s="99"/>
      <c r="C1544" s="98"/>
      <c r="D1544" s="105"/>
      <c r="E1544" s="106"/>
      <c r="F1544" s="101" t="s">
        <v>43</v>
      </c>
      <c r="G1544" s="102" t="s">
        <v>44</v>
      </c>
      <c r="H1544" s="103">
        <v>0</v>
      </c>
      <c r="I1544" s="102"/>
      <c r="J1544" s="102" t="s">
        <v>17</v>
      </c>
    </row>
    <row r="1545" ht="22.5" customHeight="1" spans="1:10">
      <c r="A1545" s="104"/>
      <c r="B1545" s="99"/>
      <c r="C1545" s="98"/>
      <c r="D1545" s="105"/>
      <c r="E1545" s="106"/>
      <c r="F1545" s="98" t="s">
        <v>22</v>
      </c>
      <c r="G1545" s="99" t="s">
        <v>23</v>
      </c>
      <c r="H1545" s="100">
        <v>0</v>
      </c>
      <c r="I1545" s="99" t="s">
        <v>1276</v>
      </c>
      <c r="J1545" s="99" t="s">
        <v>17</v>
      </c>
    </row>
    <row r="1546" ht="22.5" customHeight="1" spans="1:10">
      <c r="A1546" s="104"/>
      <c r="B1546" s="99"/>
      <c r="C1546" s="98"/>
      <c r="D1546" s="105"/>
      <c r="E1546" s="106"/>
      <c r="F1546" s="101" t="s">
        <v>24</v>
      </c>
      <c r="G1546" s="102" t="s">
        <v>1281</v>
      </c>
      <c r="H1546" s="103">
        <v>0</v>
      </c>
      <c r="I1546" s="102"/>
      <c r="J1546" s="102" t="s">
        <v>17</v>
      </c>
    </row>
    <row r="1547" ht="22.5" customHeight="1" spans="1:10">
      <c r="A1547" s="104"/>
      <c r="B1547" s="99"/>
      <c r="C1547" s="98"/>
      <c r="D1547" s="105"/>
      <c r="E1547" s="106"/>
      <c r="F1547" s="98" t="s">
        <v>24</v>
      </c>
      <c r="G1547" s="99" t="s">
        <v>1282</v>
      </c>
      <c r="H1547" s="100">
        <v>0</v>
      </c>
      <c r="I1547" s="99"/>
      <c r="J1547" s="99" t="s">
        <v>17</v>
      </c>
    </row>
    <row r="1548" ht="39" customHeight="1" spans="1:10">
      <c r="A1548" s="107" t="s">
        <v>1283</v>
      </c>
      <c r="B1548" s="108" t="s">
        <v>1284</v>
      </c>
      <c r="C1548" s="109" t="s">
        <v>71</v>
      </c>
      <c r="D1548" s="110">
        <v>3</v>
      </c>
      <c r="E1548" s="111">
        <f>SUM(H1548:H1550)/D1548</f>
        <v>0</v>
      </c>
      <c r="F1548" s="101" t="s">
        <v>14</v>
      </c>
      <c r="G1548" s="102" t="s">
        <v>15</v>
      </c>
      <c r="H1548" s="103">
        <v>0</v>
      </c>
      <c r="I1548" s="102" t="s">
        <v>1285</v>
      </c>
      <c r="J1548" s="102" t="s">
        <v>17</v>
      </c>
    </row>
    <row r="1549" ht="22.5" customHeight="1" spans="1:10">
      <c r="A1549" s="107"/>
      <c r="B1549" s="108"/>
      <c r="C1549" s="109"/>
      <c r="D1549" s="110"/>
      <c r="E1549" s="111"/>
      <c r="F1549" s="98" t="s">
        <v>18</v>
      </c>
      <c r="G1549" s="99" t="s">
        <v>19</v>
      </c>
      <c r="H1549" s="100">
        <v>0</v>
      </c>
      <c r="I1549" s="99"/>
      <c r="J1549" s="99" t="s">
        <v>17</v>
      </c>
    </row>
    <row r="1550" ht="22.5" customHeight="1" spans="1:10">
      <c r="A1550" s="107"/>
      <c r="B1550" s="108"/>
      <c r="C1550" s="109"/>
      <c r="D1550" s="110"/>
      <c r="E1550" s="111"/>
      <c r="F1550" s="101" t="s">
        <v>35</v>
      </c>
      <c r="G1550" s="102" t="s">
        <v>36</v>
      </c>
      <c r="H1550" s="103">
        <v>0</v>
      </c>
      <c r="I1550" s="102" t="s">
        <v>37</v>
      </c>
      <c r="J1550" s="102" t="s">
        <v>17</v>
      </c>
    </row>
    <row r="1551" ht="22.5" customHeight="1" spans="1:10">
      <c r="A1551" s="104" t="s">
        <v>1286</v>
      </c>
      <c r="B1551" s="99" t="s">
        <v>1287</v>
      </c>
      <c r="C1551" s="98" t="s">
        <v>71</v>
      </c>
      <c r="D1551" s="105">
        <v>3</v>
      </c>
      <c r="E1551" s="106">
        <f>SUM(H1551:H1553)/D1551</f>
        <v>0</v>
      </c>
      <c r="F1551" s="98" t="s">
        <v>14</v>
      </c>
      <c r="G1551" s="99" t="s">
        <v>15</v>
      </c>
      <c r="H1551" s="100">
        <v>0</v>
      </c>
      <c r="I1551" s="99" t="s">
        <v>1288</v>
      </c>
      <c r="J1551" s="99" t="s">
        <v>17</v>
      </c>
    </row>
    <row r="1552" ht="22.5" customHeight="1" spans="1:10">
      <c r="A1552" s="104"/>
      <c r="B1552" s="99"/>
      <c r="C1552" s="98"/>
      <c r="D1552" s="105"/>
      <c r="E1552" s="106"/>
      <c r="F1552" s="101" t="s">
        <v>18</v>
      </c>
      <c r="G1552" s="102" t="s">
        <v>19</v>
      </c>
      <c r="H1552" s="103">
        <v>0</v>
      </c>
      <c r="I1552" s="102"/>
      <c r="J1552" s="102" t="s">
        <v>17</v>
      </c>
    </row>
    <row r="1553" ht="39" customHeight="1" spans="1:10">
      <c r="A1553" s="104"/>
      <c r="B1553" s="99"/>
      <c r="C1553" s="98"/>
      <c r="D1553" s="105"/>
      <c r="E1553" s="106"/>
      <c r="F1553" s="98" t="s">
        <v>35</v>
      </c>
      <c r="G1553" s="99" t="s">
        <v>36</v>
      </c>
      <c r="H1553" s="100">
        <v>0</v>
      </c>
      <c r="I1553" s="99" t="s">
        <v>1289</v>
      </c>
      <c r="J1553" s="99" t="s">
        <v>17</v>
      </c>
    </row>
    <row r="1554" ht="22.5" customHeight="1" spans="1:10">
      <c r="A1554" s="107" t="s">
        <v>1290</v>
      </c>
      <c r="B1554" s="108" t="s">
        <v>1291</v>
      </c>
      <c r="C1554" s="109" t="s">
        <v>1292</v>
      </c>
      <c r="D1554" s="110">
        <v>8</v>
      </c>
      <c r="E1554" s="111">
        <f>SUM(H1554:H1561)/D1554</f>
        <v>0</v>
      </c>
      <c r="F1554" s="101" t="s">
        <v>14</v>
      </c>
      <c r="G1554" s="102" t="s">
        <v>15</v>
      </c>
      <c r="H1554" s="103">
        <v>0</v>
      </c>
      <c r="I1554" s="102" t="s">
        <v>1293</v>
      </c>
      <c r="J1554" s="102" t="s">
        <v>17</v>
      </c>
    </row>
    <row r="1555" ht="22.5" customHeight="1" spans="1:10">
      <c r="A1555" s="107"/>
      <c r="B1555" s="108"/>
      <c r="C1555" s="109"/>
      <c r="D1555" s="110"/>
      <c r="E1555" s="111"/>
      <c r="F1555" s="98" t="s">
        <v>18</v>
      </c>
      <c r="G1555" s="99" t="s">
        <v>19</v>
      </c>
      <c r="H1555" s="100">
        <v>0</v>
      </c>
      <c r="I1555" s="99"/>
      <c r="J1555" s="99" t="s">
        <v>17</v>
      </c>
    </row>
    <row r="1556" ht="22.5" customHeight="1" spans="1:10">
      <c r="A1556" s="107"/>
      <c r="B1556" s="108"/>
      <c r="C1556" s="109"/>
      <c r="D1556" s="110"/>
      <c r="E1556" s="111"/>
      <c r="F1556" s="101" t="s">
        <v>73</v>
      </c>
      <c r="G1556" s="102" t="s">
        <v>74</v>
      </c>
      <c r="H1556" s="103">
        <v>0</v>
      </c>
      <c r="I1556" s="102"/>
      <c r="J1556" s="102" t="s">
        <v>17</v>
      </c>
    </row>
    <row r="1557" ht="22.5" customHeight="1" spans="1:10">
      <c r="A1557" s="107"/>
      <c r="B1557" s="108"/>
      <c r="C1557" s="109"/>
      <c r="D1557" s="110"/>
      <c r="E1557" s="111"/>
      <c r="F1557" s="98" t="s">
        <v>43</v>
      </c>
      <c r="G1557" s="99" t="s">
        <v>44</v>
      </c>
      <c r="H1557" s="100">
        <v>0</v>
      </c>
      <c r="I1557" s="99"/>
      <c r="J1557" s="99" t="s">
        <v>17</v>
      </c>
    </row>
    <row r="1558" ht="39" customHeight="1" spans="1:10">
      <c r="A1558" s="107"/>
      <c r="B1558" s="108"/>
      <c r="C1558" s="109"/>
      <c r="D1558" s="110"/>
      <c r="E1558" s="111"/>
      <c r="F1558" s="101" t="s">
        <v>22</v>
      </c>
      <c r="G1558" s="102" t="s">
        <v>23</v>
      </c>
      <c r="H1558" s="103">
        <v>0</v>
      </c>
      <c r="I1558" s="102" t="s">
        <v>1294</v>
      </c>
      <c r="J1558" s="102" t="s">
        <v>17</v>
      </c>
    </row>
    <row r="1559" ht="22.5" customHeight="1" spans="1:10">
      <c r="A1559" s="107"/>
      <c r="B1559" s="108"/>
      <c r="C1559" s="109"/>
      <c r="D1559" s="110"/>
      <c r="E1559" s="111"/>
      <c r="F1559" s="98" t="s">
        <v>24</v>
      </c>
      <c r="G1559" s="99" t="s">
        <v>1295</v>
      </c>
      <c r="H1559" s="100">
        <v>0</v>
      </c>
      <c r="I1559" s="99"/>
      <c r="J1559" s="99" t="s">
        <v>17</v>
      </c>
    </row>
    <row r="1560" ht="22.5" customHeight="1" spans="1:10">
      <c r="A1560" s="107"/>
      <c r="B1560" s="108"/>
      <c r="C1560" s="109"/>
      <c r="D1560" s="110"/>
      <c r="E1560" s="111"/>
      <c r="F1560" s="101" t="s">
        <v>24</v>
      </c>
      <c r="G1560" s="102" t="s">
        <v>1296</v>
      </c>
      <c r="H1560" s="103">
        <v>0</v>
      </c>
      <c r="I1560" s="102"/>
      <c r="J1560" s="102" t="s">
        <v>17</v>
      </c>
    </row>
    <row r="1561" ht="22.5" customHeight="1" spans="1:10">
      <c r="A1561" s="107"/>
      <c r="B1561" s="108"/>
      <c r="C1561" s="109"/>
      <c r="D1561" s="110"/>
      <c r="E1561" s="111"/>
      <c r="F1561" s="98" t="s">
        <v>24</v>
      </c>
      <c r="G1561" s="99" t="s">
        <v>1297</v>
      </c>
      <c r="H1561" s="100">
        <v>0</v>
      </c>
      <c r="I1561" s="99"/>
      <c r="J1561" s="99" t="s">
        <v>17</v>
      </c>
    </row>
    <row r="1562" ht="22.5" customHeight="1" spans="1:10">
      <c r="A1562" s="104" t="s">
        <v>1298</v>
      </c>
      <c r="B1562" s="99" t="s">
        <v>1299</v>
      </c>
      <c r="C1562" s="98" t="s">
        <v>362</v>
      </c>
      <c r="D1562" s="105">
        <v>7</v>
      </c>
      <c r="E1562" s="106">
        <f>SUM(H1562:H1568)/D1562</f>
        <v>0</v>
      </c>
      <c r="F1562" s="101" t="s">
        <v>14</v>
      </c>
      <c r="G1562" s="102" t="s">
        <v>15</v>
      </c>
      <c r="H1562" s="103">
        <v>0</v>
      </c>
      <c r="I1562" s="102" t="s">
        <v>1300</v>
      </c>
      <c r="J1562" s="102" t="s">
        <v>17</v>
      </c>
    </row>
    <row r="1563" ht="22.5" customHeight="1" spans="1:10">
      <c r="A1563" s="104"/>
      <c r="B1563" s="99"/>
      <c r="C1563" s="98"/>
      <c r="D1563" s="105"/>
      <c r="E1563" s="106"/>
      <c r="F1563" s="98" t="s">
        <v>18</v>
      </c>
      <c r="G1563" s="99" t="s">
        <v>19</v>
      </c>
      <c r="H1563" s="100">
        <v>0</v>
      </c>
      <c r="I1563" s="99"/>
      <c r="J1563" s="99" t="s">
        <v>17</v>
      </c>
    </row>
    <row r="1564" ht="22.5" customHeight="1" spans="1:10">
      <c r="A1564" s="104"/>
      <c r="B1564" s="99"/>
      <c r="C1564" s="98"/>
      <c r="D1564" s="105"/>
      <c r="E1564" s="106"/>
      <c r="F1564" s="101" t="s">
        <v>43</v>
      </c>
      <c r="G1564" s="102" t="s">
        <v>44</v>
      </c>
      <c r="H1564" s="103">
        <v>0</v>
      </c>
      <c r="I1564" s="102"/>
      <c r="J1564" s="102" t="s">
        <v>17</v>
      </c>
    </row>
    <row r="1565" ht="39" customHeight="1" spans="1:10">
      <c r="A1565" s="104"/>
      <c r="B1565" s="99"/>
      <c r="C1565" s="98"/>
      <c r="D1565" s="105"/>
      <c r="E1565" s="106"/>
      <c r="F1565" s="98" t="s">
        <v>22</v>
      </c>
      <c r="G1565" s="99" t="s">
        <v>23</v>
      </c>
      <c r="H1565" s="100">
        <v>0</v>
      </c>
      <c r="I1565" s="99" t="s">
        <v>1294</v>
      </c>
      <c r="J1565" s="99" t="s">
        <v>17</v>
      </c>
    </row>
    <row r="1566" ht="22.5" customHeight="1" spans="1:10">
      <c r="A1566" s="104"/>
      <c r="B1566" s="99"/>
      <c r="C1566" s="98"/>
      <c r="D1566" s="105"/>
      <c r="E1566" s="106"/>
      <c r="F1566" s="101" t="s">
        <v>24</v>
      </c>
      <c r="G1566" s="102" t="s">
        <v>1301</v>
      </c>
      <c r="H1566" s="103">
        <v>0</v>
      </c>
      <c r="I1566" s="102"/>
      <c r="J1566" s="102" t="s">
        <v>17</v>
      </c>
    </row>
    <row r="1567" ht="22.5" customHeight="1" spans="1:10">
      <c r="A1567" s="104"/>
      <c r="B1567" s="99"/>
      <c r="C1567" s="98"/>
      <c r="D1567" s="105"/>
      <c r="E1567" s="106"/>
      <c r="F1567" s="98" t="s">
        <v>24</v>
      </c>
      <c r="G1567" s="99" t="s">
        <v>1302</v>
      </c>
      <c r="H1567" s="100">
        <v>0</v>
      </c>
      <c r="I1567" s="99"/>
      <c r="J1567" s="99" t="s">
        <v>17</v>
      </c>
    </row>
    <row r="1568" ht="22.5" customHeight="1" spans="1:10">
      <c r="A1568" s="104"/>
      <c r="B1568" s="99"/>
      <c r="C1568" s="98"/>
      <c r="D1568" s="105"/>
      <c r="E1568" s="106"/>
      <c r="F1568" s="101" t="s">
        <v>24</v>
      </c>
      <c r="G1568" s="102" t="s">
        <v>1303</v>
      </c>
      <c r="H1568" s="103">
        <v>0</v>
      </c>
      <c r="I1568" s="102"/>
      <c r="J1568" s="102" t="s">
        <v>17</v>
      </c>
    </row>
    <row r="1569" ht="22.5" customHeight="1" spans="1:10">
      <c r="A1569" s="107" t="s">
        <v>1304</v>
      </c>
      <c r="B1569" s="108" t="s">
        <v>1305</v>
      </c>
      <c r="C1569" s="109" t="s">
        <v>71</v>
      </c>
      <c r="D1569" s="110">
        <v>3</v>
      </c>
      <c r="E1569" s="111">
        <f>SUM(H1569:H1571)/D1569</f>
        <v>0</v>
      </c>
      <c r="F1569" s="98" t="s">
        <v>14</v>
      </c>
      <c r="G1569" s="99" t="s">
        <v>15</v>
      </c>
      <c r="H1569" s="100">
        <v>0</v>
      </c>
      <c r="I1569" s="99" t="s">
        <v>1306</v>
      </c>
      <c r="J1569" s="99" t="s">
        <v>17</v>
      </c>
    </row>
    <row r="1570" ht="22.5" customHeight="1" spans="1:10">
      <c r="A1570" s="107"/>
      <c r="B1570" s="108"/>
      <c r="C1570" s="109"/>
      <c r="D1570" s="110"/>
      <c r="E1570" s="111"/>
      <c r="F1570" s="101" t="s">
        <v>18</v>
      </c>
      <c r="G1570" s="102" t="s">
        <v>19</v>
      </c>
      <c r="H1570" s="103">
        <v>0</v>
      </c>
      <c r="I1570" s="102"/>
      <c r="J1570" s="102" t="s">
        <v>17</v>
      </c>
    </row>
    <row r="1571" ht="22.5" customHeight="1" spans="1:10">
      <c r="A1571" s="107"/>
      <c r="B1571" s="108"/>
      <c r="C1571" s="109"/>
      <c r="D1571" s="110"/>
      <c r="E1571" s="111"/>
      <c r="F1571" s="98" t="s">
        <v>35</v>
      </c>
      <c r="G1571" s="99" t="s">
        <v>36</v>
      </c>
      <c r="H1571" s="100">
        <v>0</v>
      </c>
      <c r="I1571" s="99" t="s">
        <v>37</v>
      </c>
      <c r="J1571" s="99" t="s">
        <v>17</v>
      </c>
    </row>
    <row r="1572" ht="22.5" customHeight="1" spans="1:10">
      <c r="A1572" s="104" t="s">
        <v>1307</v>
      </c>
      <c r="B1572" s="99" t="s">
        <v>1308</v>
      </c>
      <c r="C1572" s="98" t="s">
        <v>71</v>
      </c>
      <c r="D1572" s="105">
        <v>3</v>
      </c>
      <c r="E1572" s="106">
        <f>SUM(H1572:H1574)/D1572</f>
        <v>0</v>
      </c>
      <c r="F1572" s="101" t="s">
        <v>14</v>
      </c>
      <c r="G1572" s="102" t="s">
        <v>15</v>
      </c>
      <c r="H1572" s="103">
        <v>0</v>
      </c>
      <c r="I1572" s="102" t="s">
        <v>1309</v>
      </c>
      <c r="J1572" s="102" t="s">
        <v>17</v>
      </c>
    </row>
    <row r="1573" ht="22.5" customHeight="1" spans="1:10">
      <c r="A1573" s="104"/>
      <c r="B1573" s="99"/>
      <c r="C1573" s="98"/>
      <c r="D1573" s="105"/>
      <c r="E1573" s="106"/>
      <c r="F1573" s="98" t="s">
        <v>18</v>
      </c>
      <c r="G1573" s="99" t="s">
        <v>19</v>
      </c>
      <c r="H1573" s="100">
        <v>0</v>
      </c>
      <c r="I1573" s="99"/>
      <c r="J1573" s="99" t="s">
        <v>17</v>
      </c>
    </row>
    <row r="1574" ht="39" customHeight="1" spans="1:10">
      <c r="A1574" s="104"/>
      <c r="B1574" s="99"/>
      <c r="C1574" s="98"/>
      <c r="D1574" s="105"/>
      <c r="E1574" s="106"/>
      <c r="F1574" s="101" t="s">
        <v>35</v>
      </c>
      <c r="G1574" s="102" t="s">
        <v>36</v>
      </c>
      <c r="H1574" s="103">
        <v>0</v>
      </c>
      <c r="I1574" s="102" t="s">
        <v>1310</v>
      </c>
      <c r="J1574" s="102" t="s">
        <v>17</v>
      </c>
    </row>
    <row r="1575" ht="22.5" customHeight="1" spans="1:10">
      <c r="A1575" s="107" t="s">
        <v>1311</v>
      </c>
      <c r="B1575" s="108" t="s">
        <v>1312</v>
      </c>
      <c r="C1575" s="109" t="s">
        <v>1292</v>
      </c>
      <c r="D1575" s="110">
        <v>7</v>
      </c>
      <c r="E1575" s="111">
        <f>SUM(H1575:H1581)/D1575</f>
        <v>0</v>
      </c>
      <c r="F1575" s="98" t="s">
        <v>14</v>
      </c>
      <c r="G1575" s="99" t="s">
        <v>15</v>
      </c>
      <c r="H1575" s="100">
        <v>0</v>
      </c>
      <c r="I1575" s="99" t="s">
        <v>1313</v>
      </c>
      <c r="J1575" s="99" t="s">
        <v>17</v>
      </c>
    </row>
    <row r="1576" ht="22.5" customHeight="1" spans="1:10">
      <c r="A1576" s="107"/>
      <c r="B1576" s="108"/>
      <c r="C1576" s="109"/>
      <c r="D1576" s="110"/>
      <c r="E1576" s="111"/>
      <c r="F1576" s="101" t="s">
        <v>18</v>
      </c>
      <c r="G1576" s="102" t="s">
        <v>19</v>
      </c>
      <c r="H1576" s="103">
        <v>0</v>
      </c>
      <c r="I1576" s="102"/>
      <c r="J1576" s="102" t="s">
        <v>17</v>
      </c>
    </row>
    <row r="1577" ht="22.5" customHeight="1" spans="1:10">
      <c r="A1577" s="107"/>
      <c r="B1577" s="108"/>
      <c r="C1577" s="109"/>
      <c r="D1577" s="110"/>
      <c r="E1577" s="111"/>
      <c r="F1577" s="98" t="s">
        <v>43</v>
      </c>
      <c r="G1577" s="99" t="s">
        <v>44</v>
      </c>
      <c r="H1577" s="100">
        <v>0</v>
      </c>
      <c r="I1577" s="99"/>
      <c r="J1577" s="99" t="s">
        <v>17</v>
      </c>
    </row>
    <row r="1578" ht="22.5" customHeight="1" spans="1:10">
      <c r="A1578" s="107"/>
      <c r="B1578" s="108"/>
      <c r="C1578" s="109"/>
      <c r="D1578" s="110"/>
      <c r="E1578" s="111"/>
      <c r="F1578" s="101" t="s">
        <v>73</v>
      </c>
      <c r="G1578" s="102" t="s">
        <v>74</v>
      </c>
      <c r="H1578" s="103">
        <v>0</v>
      </c>
      <c r="I1578" s="102"/>
      <c r="J1578" s="102" t="s">
        <v>17</v>
      </c>
    </row>
    <row r="1579" ht="39" customHeight="1" spans="1:10">
      <c r="A1579" s="107"/>
      <c r="B1579" s="108"/>
      <c r="C1579" s="109"/>
      <c r="D1579" s="110"/>
      <c r="E1579" s="111"/>
      <c r="F1579" s="98" t="s">
        <v>22</v>
      </c>
      <c r="G1579" s="99" t="s">
        <v>23</v>
      </c>
      <c r="H1579" s="100">
        <v>0</v>
      </c>
      <c r="I1579" s="99" t="s">
        <v>1314</v>
      </c>
      <c r="J1579" s="99" t="s">
        <v>17</v>
      </c>
    </row>
    <row r="1580" ht="22.5" customHeight="1" spans="1:10">
      <c r="A1580" s="107"/>
      <c r="B1580" s="108"/>
      <c r="C1580" s="109"/>
      <c r="D1580" s="110"/>
      <c r="E1580" s="111"/>
      <c r="F1580" s="101" t="s">
        <v>24</v>
      </c>
      <c r="G1580" s="102" t="s">
        <v>1315</v>
      </c>
      <c r="H1580" s="103">
        <v>0</v>
      </c>
      <c r="I1580" s="102"/>
      <c r="J1580" s="102" t="s">
        <v>17</v>
      </c>
    </row>
    <row r="1581" ht="22.5" customHeight="1" spans="1:10">
      <c r="A1581" s="107"/>
      <c r="B1581" s="108"/>
      <c r="C1581" s="109"/>
      <c r="D1581" s="110"/>
      <c r="E1581" s="111"/>
      <c r="F1581" s="98" t="s">
        <v>24</v>
      </c>
      <c r="G1581" s="99" t="s">
        <v>1316</v>
      </c>
      <c r="H1581" s="100">
        <v>0</v>
      </c>
      <c r="I1581" s="99"/>
      <c r="J1581" s="99" t="s">
        <v>17</v>
      </c>
    </row>
    <row r="1582" ht="22.5" customHeight="1" spans="1:10">
      <c r="A1582" s="104" t="s">
        <v>1317</v>
      </c>
      <c r="B1582" s="99" t="s">
        <v>1318</v>
      </c>
      <c r="C1582" s="98" t="s">
        <v>362</v>
      </c>
      <c r="D1582" s="105">
        <v>6</v>
      </c>
      <c r="E1582" s="106">
        <f>SUM(H1582:H1587)/D1582</f>
        <v>0</v>
      </c>
      <c r="F1582" s="101" t="s">
        <v>14</v>
      </c>
      <c r="G1582" s="102" t="s">
        <v>15</v>
      </c>
      <c r="H1582" s="103">
        <v>0</v>
      </c>
      <c r="I1582" s="102" t="s">
        <v>1319</v>
      </c>
      <c r="J1582" s="102" t="s">
        <v>17</v>
      </c>
    </row>
    <row r="1583" ht="22.5" customHeight="1" spans="1:10">
      <c r="A1583" s="104"/>
      <c r="B1583" s="99"/>
      <c r="C1583" s="98"/>
      <c r="D1583" s="105"/>
      <c r="E1583" s="106"/>
      <c r="F1583" s="98" t="s">
        <v>18</v>
      </c>
      <c r="G1583" s="99" t="s">
        <v>19</v>
      </c>
      <c r="H1583" s="100">
        <v>0</v>
      </c>
      <c r="I1583" s="99"/>
      <c r="J1583" s="99" t="s">
        <v>17</v>
      </c>
    </row>
    <row r="1584" ht="22.5" customHeight="1" spans="1:10">
      <c r="A1584" s="104"/>
      <c r="B1584" s="99"/>
      <c r="C1584" s="98"/>
      <c r="D1584" s="105"/>
      <c r="E1584" s="106"/>
      <c r="F1584" s="101" t="s">
        <v>43</v>
      </c>
      <c r="G1584" s="102" t="s">
        <v>44</v>
      </c>
      <c r="H1584" s="103">
        <v>0</v>
      </c>
      <c r="I1584" s="102"/>
      <c r="J1584" s="102" t="s">
        <v>17</v>
      </c>
    </row>
    <row r="1585" ht="39" customHeight="1" spans="1:10">
      <c r="A1585" s="104"/>
      <c r="B1585" s="99"/>
      <c r="C1585" s="98"/>
      <c r="D1585" s="105"/>
      <c r="E1585" s="106"/>
      <c r="F1585" s="98" t="s">
        <v>22</v>
      </c>
      <c r="G1585" s="99" t="s">
        <v>23</v>
      </c>
      <c r="H1585" s="100">
        <v>0</v>
      </c>
      <c r="I1585" s="99" t="s">
        <v>1314</v>
      </c>
      <c r="J1585" s="99" t="s">
        <v>17</v>
      </c>
    </row>
    <row r="1586" ht="22.5" customHeight="1" spans="1:10">
      <c r="A1586" s="104"/>
      <c r="B1586" s="99"/>
      <c r="C1586" s="98"/>
      <c r="D1586" s="105"/>
      <c r="E1586" s="106"/>
      <c r="F1586" s="101" t="s">
        <v>24</v>
      </c>
      <c r="G1586" s="102" t="s">
        <v>1320</v>
      </c>
      <c r="H1586" s="103">
        <v>0</v>
      </c>
      <c r="I1586" s="102"/>
      <c r="J1586" s="102" t="s">
        <v>17</v>
      </c>
    </row>
    <row r="1587" ht="22.5" customHeight="1" spans="1:10">
      <c r="A1587" s="104"/>
      <c r="B1587" s="99"/>
      <c r="C1587" s="98"/>
      <c r="D1587" s="105"/>
      <c r="E1587" s="106"/>
      <c r="F1587" s="98" t="s">
        <v>24</v>
      </c>
      <c r="G1587" s="99" t="s">
        <v>1321</v>
      </c>
      <c r="H1587" s="100">
        <v>0</v>
      </c>
      <c r="I1587" s="99"/>
      <c r="J1587" s="99" t="s">
        <v>17</v>
      </c>
    </row>
    <row r="1588" ht="22.5" customHeight="1" spans="1:10">
      <c r="A1588" s="107" t="s">
        <v>1322</v>
      </c>
      <c r="B1588" s="108" t="s">
        <v>1323</v>
      </c>
      <c r="C1588" s="109" t="s">
        <v>1324</v>
      </c>
      <c r="D1588" s="110">
        <v>3</v>
      </c>
      <c r="E1588" s="111">
        <f>SUM(H1588:H1590)/D1588</f>
        <v>0</v>
      </c>
      <c r="F1588" s="101" t="s">
        <v>14</v>
      </c>
      <c r="G1588" s="102" t="s">
        <v>15</v>
      </c>
      <c r="H1588" s="103">
        <v>0</v>
      </c>
      <c r="I1588" s="102" t="s">
        <v>1325</v>
      </c>
      <c r="J1588" s="102" t="s">
        <v>17</v>
      </c>
    </row>
    <row r="1589" ht="22.5" customHeight="1" spans="1:10">
      <c r="A1589" s="107"/>
      <c r="B1589" s="108"/>
      <c r="C1589" s="109"/>
      <c r="D1589" s="110"/>
      <c r="E1589" s="111"/>
      <c r="F1589" s="98" t="s">
        <v>18</v>
      </c>
      <c r="G1589" s="99" t="s">
        <v>19</v>
      </c>
      <c r="H1589" s="100">
        <v>0</v>
      </c>
      <c r="I1589" s="99"/>
      <c r="J1589" s="99" t="s">
        <v>17</v>
      </c>
    </row>
    <row r="1590" ht="22.5" customHeight="1" spans="1:10">
      <c r="A1590" s="107"/>
      <c r="B1590" s="108"/>
      <c r="C1590" s="109"/>
      <c r="D1590" s="110"/>
      <c r="E1590" s="111"/>
      <c r="F1590" s="101" t="s">
        <v>35</v>
      </c>
      <c r="G1590" s="102" t="s">
        <v>36</v>
      </c>
      <c r="H1590" s="103">
        <v>0</v>
      </c>
      <c r="I1590" s="102" t="s">
        <v>1326</v>
      </c>
      <c r="J1590" s="102" t="s">
        <v>17</v>
      </c>
    </row>
    <row r="1591" ht="22.5" customHeight="1" spans="1:10">
      <c r="A1591" s="104" t="s">
        <v>1327</v>
      </c>
      <c r="B1591" s="99" t="s">
        <v>1328</v>
      </c>
      <c r="C1591" s="98" t="s">
        <v>1324</v>
      </c>
      <c r="D1591" s="105">
        <v>3</v>
      </c>
      <c r="E1591" s="106">
        <f>SUM(H1591:H1593)/D1591</f>
        <v>0</v>
      </c>
      <c r="F1591" s="98" t="s">
        <v>14</v>
      </c>
      <c r="G1591" s="99" t="s">
        <v>15</v>
      </c>
      <c r="H1591" s="100">
        <v>0</v>
      </c>
      <c r="I1591" s="99" t="s">
        <v>1329</v>
      </c>
      <c r="J1591" s="99" t="s">
        <v>17</v>
      </c>
    </row>
    <row r="1592" ht="22.5" customHeight="1" spans="1:10">
      <c r="A1592" s="104"/>
      <c r="B1592" s="99"/>
      <c r="C1592" s="98"/>
      <c r="D1592" s="105"/>
      <c r="E1592" s="106"/>
      <c r="F1592" s="101" t="s">
        <v>18</v>
      </c>
      <c r="G1592" s="102" t="s">
        <v>19</v>
      </c>
      <c r="H1592" s="103">
        <v>0</v>
      </c>
      <c r="I1592" s="102"/>
      <c r="J1592" s="102" t="s">
        <v>17</v>
      </c>
    </row>
    <row r="1593" ht="22.5" customHeight="1" spans="1:10">
      <c r="A1593" s="104"/>
      <c r="B1593" s="99"/>
      <c r="C1593" s="98"/>
      <c r="D1593" s="105"/>
      <c r="E1593" s="106"/>
      <c r="F1593" s="98" t="s">
        <v>35</v>
      </c>
      <c r="G1593" s="99" t="s">
        <v>36</v>
      </c>
      <c r="H1593" s="100">
        <v>0</v>
      </c>
      <c r="I1593" s="99" t="s">
        <v>1330</v>
      </c>
      <c r="J1593" s="99" t="s">
        <v>17</v>
      </c>
    </row>
    <row r="1594" ht="22.5" customHeight="1" spans="1:10">
      <c r="A1594" s="107" t="s">
        <v>1331</v>
      </c>
      <c r="B1594" s="108" t="s">
        <v>1332</v>
      </c>
      <c r="C1594" s="109" t="s">
        <v>1324</v>
      </c>
      <c r="D1594" s="110">
        <v>6</v>
      </c>
      <c r="E1594" s="111">
        <f>SUM(H1594:H1599)/D1594</f>
        <v>0</v>
      </c>
      <c r="F1594" s="101" t="s">
        <v>14</v>
      </c>
      <c r="G1594" s="102" t="s">
        <v>15</v>
      </c>
      <c r="H1594" s="103">
        <v>0</v>
      </c>
      <c r="I1594" s="102" t="s">
        <v>1333</v>
      </c>
      <c r="J1594" s="102" t="s">
        <v>17</v>
      </c>
    </row>
    <row r="1595" ht="22.5" customHeight="1" spans="1:10">
      <c r="A1595" s="107"/>
      <c r="B1595" s="108"/>
      <c r="C1595" s="109"/>
      <c r="D1595" s="110"/>
      <c r="E1595" s="111"/>
      <c r="F1595" s="98" t="s">
        <v>18</v>
      </c>
      <c r="G1595" s="99" t="s">
        <v>19</v>
      </c>
      <c r="H1595" s="100">
        <v>0</v>
      </c>
      <c r="I1595" s="99"/>
      <c r="J1595" s="99" t="s">
        <v>17</v>
      </c>
    </row>
    <row r="1596" ht="22.5" customHeight="1" spans="1:10">
      <c r="A1596" s="107"/>
      <c r="B1596" s="108"/>
      <c r="C1596" s="109"/>
      <c r="D1596" s="110"/>
      <c r="E1596" s="111"/>
      <c r="F1596" s="101" t="s">
        <v>43</v>
      </c>
      <c r="G1596" s="102" t="s">
        <v>44</v>
      </c>
      <c r="H1596" s="103">
        <v>0</v>
      </c>
      <c r="I1596" s="102"/>
      <c r="J1596" s="102" t="s">
        <v>17</v>
      </c>
    </row>
    <row r="1597" ht="22.5" customHeight="1" spans="1:10">
      <c r="A1597" s="107"/>
      <c r="B1597" s="108"/>
      <c r="C1597" s="109"/>
      <c r="D1597" s="110"/>
      <c r="E1597" s="111"/>
      <c r="F1597" s="98" t="s">
        <v>22</v>
      </c>
      <c r="G1597" s="99" t="s">
        <v>23</v>
      </c>
      <c r="H1597" s="100">
        <v>0</v>
      </c>
      <c r="I1597" s="99"/>
      <c r="J1597" s="99" t="s">
        <v>17</v>
      </c>
    </row>
    <row r="1598" ht="22.5" customHeight="1" spans="1:10">
      <c r="A1598" s="107"/>
      <c r="B1598" s="108"/>
      <c r="C1598" s="109"/>
      <c r="D1598" s="110"/>
      <c r="E1598" s="111"/>
      <c r="F1598" s="101" t="s">
        <v>24</v>
      </c>
      <c r="G1598" s="102" t="s">
        <v>1334</v>
      </c>
      <c r="H1598" s="103">
        <v>0</v>
      </c>
      <c r="I1598" s="102"/>
      <c r="J1598" s="102" t="s">
        <v>17</v>
      </c>
    </row>
    <row r="1599" ht="22.5" customHeight="1" spans="1:10">
      <c r="A1599" s="107"/>
      <c r="B1599" s="108"/>
      <c r="C1599" s="109"/>
      <c r="D1599" s="110"/>
      <c r="E1599" s="111"/>
      <c r="F1599" s="98" t="s">
        <v>24</v>
      </c>
      <c r="G1599" s="99" t="s">
        <v>1335</v>
      </c>
      <c r="H1599" s="100">
        <v>0</v>
      </c>
      <c r="I1599" s="99"/>
      <c r="J1599" s="99" t="s">
        <v>17</v>
      </c>
    </row>
    <row r="1600" ht="22.5" customHeight="1" spans="1:10">
      <c r="A1600" s="104" t="s">
        <v>1336</v>
      </c>
      <c r="B1600" s="99" t="s">
        <v>1337</v>
      </c>
      <c r="C1600" s="98" t="s">
        <v>13</v>
      </c>
      <c r="D1600" s="105">
        <v>3</v>
      </c>
      <c r="E1600" s="106">
        <f>SUM(H1600:H1602)/D1600</f>
        <v>0</v>
      </c>
      <c r="F1600" s="101" t="s">
        <v>14</v>
      </c>
      <c r="G1600" s="102" t="s">
        <v>15</v>
      </c>
      <c r="H1600" s="103">
        <v>0</v>
      </c>
      <c r="I1600" s="102" t="s">
        <v>1325</v>
      </c>
      <c r="J1600" s="102" t="s">
        <v>17</v>
      </c>
    </row>
    <row r="1601" ht="22.5" customHeight="1" spans="1:10">
      <c r="A1601" s="104"/>
      <c r="B1601" s="99"/>
      <c r="C1601" s="98"/>
      <c r="D1601" s="105"/>
      <c r="E1601" s="106"/>
      <c r="F1601" s="98" t="s">
        <v>18</v>
      </c>
      <c r="G1601" s="99" t="s">
        <v>19</v>
      </c>
      <c r="H1601" s="100">
        <v>0</v>
      </c>
      <c r="I1601" s="99"/>
      <c r="J1601" s="99" t="s">
        <v>17</v>
      </c>
    </row>
    <row r="1602" ht="22.5" customHeight="1" spans="1:10">
      <c r="A1602" s="104"/>
      <c r="B1602" s="99"/>
      <c r="C1602" s="98"/>
      <c r="D1602" s="105"/>
      <c r="E1602" s="106"/>
      <c r="F1602" s="101" t="s">
        <v>35</v>
      </c>
      <c r="G1602" s="102" t="s">
        <v>36</v>
      </c>
      <c r="H1602" s="103">
        <v>0</v>
      </c>
      <c r="I1602" s="102" t="s">
        <v>1326</v>
      </c>
      <c r="J1602" s="102" t="s">
        <v>17</v>
      </c>
    </row>
    <row r="1603" ht="22.5" customHeight="1" spans="1:10">
      <c r="A1603" s="107" t="s">
        <v>1338</v>
      </c>
      <c r="B1603" s="108" t="s">
        <v>1339</v>
      </c>
      <c r="C1603" s="109" t="s">
        <v>13</v>
      </c>
      <c r="D1603" s="110">
        <v>3</v>
      </c>
      <c r="E1603" s="111">
        <f>SUM(H1603:H1605)/D1603</f>
        <v>0</v>
      </c>
      <c r="F1603" s="98" t="s">
        <v>14</v>
      </c>
      <c r="G1603" s="99" t="s">
        <v>15</v>
      </c>
      <c r="H1603" s="100">
        <v>0</v>
      </c>
      <c r="I1603" s="99" t="s">
        <v>1340</v>
      </c>
      <c r="J1603" s="99" t="s">
        <v>17</v>
      </c>
    </row>
    <row r="1604" ht="22.5" customHeight="1" spans="1:10">
      <c r="A1604" s="107"/>
      <c r="B1604" s="108"/>
      <c r="C1604" s="109"/>
      <c r="D1604" s="110"/>
      <c r="E1604" s="111"/>
      <c r="F1604" s="101" t="s">
        <v>18</v>
      </c>
      <c r="G1604" s="102" t="s">
        <v>19</v>
      </c>
      <c r="H1604" s="103">
        <v>0</v>
      </c>
      <c r="I1604" s="102"/>
      <c r="J1604" s="102" t="s">
        <v>17</v>
      </c>
    </row>
    <row r="1605" ht="22.5" customHeight="1" spans="1:10">
      <c r="A1605" s="107"/>
      <c r="B1605" s="108"/>
      <c r="C1605" s="109"/>
      <c r="D1605" s="110"/>
      <c r="E1605" s="111"/>
      <c r="F1605" s="98" t="s">
        <v>35</v>
      </c>
      <c r="G1605" s="99" t="s">
        <v>36</v>
      </c>
      <c r="H1605" s="100">
        <v>0</v>
      </c>
      <c r="I1605" s="99" t="s">
        <v>1330</v>
      </c>
      <c r="J1605" s="99" t="s">
        <v>17</v>
      </c>
    </row>
    <row r="1606" ht="22.5" customHeight="1" spans="1:10">
      <c r="A1606" s="104" t="s">
        <v>1341</v>
      </c>
      <c r="B1606" s="99" t="s">
        <v>1342</v>
      </c>
      <c r="C1606" s="98" t="s">
        <v>13</v>
      </c>
      <c r="D1606" s="105">
        <v>6</v>
      </c>
      <c r="E1606" s="106">
        <f>SUM(H1606:H1611)/D1606</f>
        <v>0</v>
      </c>
      <c r="F1606" s="101" t="s">
        <v>14</v>
      </c>
      <c r="G1606" s="102" t="s">
        <v>15</v>
      </c>
      <c r="H1606" s="103">
        <v>0</v>
      </c>
      <c r="I1606" s="102" t="s">
        <v>1343</v>
      </c>
      <c r="J1606" s="102" t="s">
        <v>17</v>
      </c>
    </row>
    <row r="1607" ht="22.5" customHeight="1" spans="1:10">
      <c r="A1607" s="104"/>
      <c r="B1607" s="99"/>
      <c r="C1607" s="98"/>
      <c r="D1607" s="105"/>
      <c r="E1607" s="106"/>
      <c r="F1607" s="98" t="s">
        <v>18</v>
      </c>
      <c r="G1607" s="99" t="s">
        <v>19</v>
      </c>
      <c r="H1607" s="100">
        <v>0</v>
      </c>
      <c r="I1607" s="99"/>
      <c r="J1607" s="99" t="s">
        <v>17</v>
      </c>
    </row>
    <row r="1608" ht="22.5" customHeight="1" spans="1:10">
      <c r="A1608" s="104"/>
      <c r="B1608" s="99"/>
      <c r="C1608" s="98"/>
      <c r="D1608" s="105"/>
      <c r="E1608" s="106"/>
      <c r="F1608" s="101" t="s">
        <v>43</v>
      </c>
      <c r="G1608" s="102" t="s">
        <v>44</v>
      </c>
      <c r="H1608" s="103">
        <v>0</v>
      </c>
      <c r="I1608" s="102"/>
      <c r="J1608" s="102" t="s">
        <v>17</v>
      </c>
    </row>
    <row r="1609" ht="22.5" customHeight="1" spans="1:10">
      <c r="A1609" s="104"/>
      <c r="B1609" s="99"/>
      <c r="C1609" s="98"/>
      <c r="D1609" s="105"/>
      <c r="E1609" s="106"/>
      <c r="F1609" s="98" t="s">
        <v>22</v>
      </c>
      <c r="G1609" s="99" t="s">
        <v>23</v>
      </c>
      <c r="H1609" s="100">
        <v>0</v>
      </c>
      <c r="I1609" s="99"/>
      <c r="J1609" s="99" t="s">
        <v>17</v>
      </c>
    </row>
    <row r="1610" ht="22.5" customHeight="1" spans="1:10">
      <c r="A1610" s="104"/>
      <c r="B1610" s="99"/>
      <c r="C1610" s="98"/>
      <c r="D1610" s="105"/>
      <c r="E1610" s="106"/>
      <c r="F1610" s="101" t="s">
        <v>24</v>
      </c>
      <c r="G1610" s="102" t="s">
        <v>1344</v>
      </c>
      <c r="H1610" s="103">
        <v>0</v>
      </c>
      <c r="I1610" s="102"/>
      <c r="J1610" s="102" t="s">
        <v>17</v>
      </c>
    </row>
    <row r="1611" ht="22.5" customHeight="1" spans="1:10">
      <c r="A1611" s="104"/>
      <c r="B1611" s="99"/>
      <c r="C1611" s="98"/>
      <c r="D1611" s="105"/>
      <c r="E1611" s="106"/>
      <c r="F1611" s="98" t="s">
        <v>24</v>
      </c>
      <c r="G1611" s="99" t="s">
        <v>1345</v>
      </c>
      <c r="H1611" s="100">
        <v>0</v>
      </c>
      <c r="I1611" s="99"/>
      <c r="J1611" s="99" t="s">
        <v>17</v>
      </c>
    </row>
    <row r="1612" ht="55.5" customHeight="1" spans="1:10">
      <c r="A1612" s="107" t="s">
        <v>1346</v>
      </c>
      <c r="B1612" s="108" t="s">
        <v>1347</v>
      </c>
      <c r="C1612" s="109" t="s">
        <v>61</v>
      </c>
      <c r="D1612" s="110">
        <v>3</v>
      </c>
      <c r="E1612" s="111">
        <f>SUM(H1612:H1614)/D1612</f>
        <v>0</v>
      </c>
      <c r="F1612" s="101" t="s">
        <v>14</v>
      </c>
      <c r="G1612" s="102" t="s">
        <v>15</v>
      </c>
      <c r="H1612" s="103">
        <v>0</v>
      </c>
      <c r="I1612" s="102" t="s">
        <v>1348</v>
      </c>
      <c r="J1612" s="102" t="s">
        <v>17</v>
      </c>
    </row>
    <row r="1613" ht="22.5" customHeight="1" spans="1:10">
      <c r="A1613" s="107"/>
      <c r="B1613" s="108"/>
      <c r="C1613" s="109"/>
      <c r="D1613" s="110"/>
      <c r="E1613" s="111"/>
      <c r="F1613" s="98" t="s">
        <v>18</v>
      </c>
      <c r="G1613" s="99" t="s">
        <v>19</v>
      </c>
      <c r="H1613" s="100">
        <v>0</v>
      </c>
      <c r="I1613" s="99"/>
      <c r="J1613" s="99" t="s">
        <v>17</v>
      </c>
    </row>
    <row r="1614" ht="55.5" customHeight="1" spans="1:10">
      <c r="A1614" s="107"/>
      <c r="B1614" s="108"/>
      <c r="C1614" s="109"/>
      <c r="D1614" s="110"/>
      <c r="E1614" s="111"/>
      <c r="F1614" s="101" t="s">
        <v>35</v>
      </c>
      <c r="G1614" s="102" t="s">
        <v>36</v>
      </c>
      <c r="H1614" s="103">
        <v>0</v>
      </c>
      <c r="I1614" s="102" t="s">
        <v>1349</v>
      </c>
      <c r="J1614" s="102" t="s">
        <v>17</v>
      </c>
    </row>
    <row r="1615" ht="22.5" customHeight="1" spans="1:10">
      <c r="A1615" s="104" t="s">
        <v>1350</v>
      </c>
      <c r="B1615" s="99" t="s">
        <v>1351</v>
      </c>
      <c r="C1615" s="98" t="s">
        <v>1352</v>
      </c>
      <c r="D1615" s="105">
        <v>6</v>
      </c>
      <c r="E1615" s="106">
        <f>SUM(H1615:H1620)/D1615</f>
        <v>0</v>
      </c>
      <c r="F1615" s="98" t="s">
        <v>14</v>
      </c>
      <c r="G1615" s="99" t="s">
        <v>15</v>
      </c>
      <c r="H1615" s="100">
        <v>0</v>
      </c>
      <c r="I1615" s="99" t="s">
        <v>1353</v>
      </c>
      <c r="J1615" s="99" t="s">
        <v>17</v>
      </c>
    </row>
    <row r="1616" ht="22.5" customHeight="1" spans="1:10">
      <c r="A1616" s="104"/>
      <c r="B1616" s="99"/>
      <c r="C1616" s="98"/>
      <c r="D1616" s="105"/>
      <c r="E1616" s="106"/>
      <c r="F1616" s="101" t="s">
        <v>18</v>
      </c>
      <c r="G1616" s="102" t="s">
        <v>19</v>
      </c>
      <c r="H1616" s="103">
        <v>0</v>
      </c>
      <c r="I1616" s="102"/>
      <c r="J1616" s="102" t="s">
        <v>17</v>
      </c>
    </row>
    <row r="1617" ht="22.5" customHeight="1" spans="1:10">
      <c r="A1617" s="104"/>
      <c r="B1617" s="99"/>
      <c r="C1617" s="98"/>
      <c r="D1617" s="105"/>
      <c r="E1617" s="106"/>
      <c r="F1617" s="98" t="s">
        <v>43</v>
      </c>
      <c r="G1617" s="99" t="s">
        <v>44</v>
      </c>
      <c r="H1617" s="100">
        <v>0</v>
      </c>
      <c r="I1617" s="99"/>
      <c r="J1617" s="99" t="s">
        <v>17</v>
      </c>
    </row>
    <row r="1618" ht="39" customHeight="1" spans="1:10">
      <c r="A1618" s="104"/>
      <c r="B1618" s="99"/>
      <c r="C1618" s="98"/>
      <c r="D1618" s="105"/>
      <c r="E1618" s="106"/>
      <c r="F1618" s="101" t="s">
        <v>22</v>
      </c>
      <c r="G1618" s="102" t="s">
        <v>23</v>
      </c>
      <c r="H1618" s="103">
        <v>0</v>
      </c>
      <c r="I1618" s="102" t="s">
        <v>1354</v>
      </c>
      <c r="J1618" s="102" t="s">
        <v>17</v>
      </c>
    </row>
    <row r="1619" ht="22.5" customHeight="1" spans="1:10">
      <c r="A1619" s="104"/>
      <c r="B1619" s="99"/>
      <c r="C1619" s="98"/>
      <c r="D1619" s="105"/>
      <c r="E1619" s="106"/>
      <c r="F1619" s="98" t="s">
        <v>24</v>
      </c>
      <c r="G1619" s="99" t="s">
        <v>1355</v>
      </c>
      <c r="H1619" s="100">
        <v>0</v>
      </c>
      <c r="I1619" s="99"/>
      <c r="J1619" s="99" t="s">
        <v>17</v>
      </c>
    </row>
    <row r="1620" ht="22.5" customHeight="1" spans="1:10">
      <c r="A1620" s="104"/>
      <c r="B1620" s="99"/>
      <c r="C1620" s="98"/>
      <c r="D1620" s="105"/>
      <c r="E1620" s="106"/>
      <c r="F1620" s="101" t="s">
        <v>24</v>
      </c>
      <c r="G1620" s="102" t="s">
        <v>1356</v>
      </c>
      <c r="H1620" s="103">
        <v>0</v>
      </c>
      <c r="I1620" s="102"/>
      <c r="J1620" s="102" t="s">
        <v>17</v>
      </c>
    </row>
    <row r="1621" ht="22.5" customHeight="1" spans="1:10">
      <c r="A1621" s="107" t="s">
        <v>1357</v>
      </c>
      <c r="B1621" s="108" t="s">
        <v>1358</v>
      </c>
      <c r="C1621" s="109" t="s">
        <v>1359</v>
      </c>
      <c r="D1621" s="110">
        <v>6</v>
      </c>
      <c r="E1621" s="111">
        <f>SUM(H1621:H1626)/D1621</f>
        <v>0</v>
      </c>
      <c r="F1621" s="98" t="s">
        <v>14</v>
      </c>
      <c r="G1621" s="99" t="s">
        <v>15</v>
      </c>
      <c r="H1621" s="100">
        <v>0</v>
      </c>
      <c r="I1621" s="99" t="s">
        <v>1360</v>
      </c>
      <c r="J1621" s="99" t="s">
        <v>17</v>
      </c>
    </row>
    <row r="1622" ht="22.5" customHeight="1" spans="1:10">
      <c r="A1622" s="107"/>
      <c r="B1622" s="108"/>
      <c r="C1622" s="109"/>
      <c r="D1622" s="110"/>
      <c r="E1622" s="111"/>
      <c r="F1622" s="101" t="s">
        <v>18</v>
      </c>
      <c r="G1622" s="102" t="s">
        <v>19</v>
      </c>
      <c r="H1622" s="103">
        <v>0</v>
      </c>
      <c r="I1622" s="102"/>
      <c r="J1622" s="102" t="s">
        <v>17</v>
      </c>
    </row>
    <row r="1623" ht="22.5" customHeight="1" spans="1:10">
      <c r="A1623" s="107"/>
      <c r="B1623" s="108"/>
      <c r="C1623" s="109"/>
      <c r="D1623" s="110"/>
      <c r="E1623" s="111"/>
      <c r="F1623" s="98" t="s">
        <v>43</v>
      </c>
      <c r="G1623" s="99" t="s">
        <v>44</v>
      </c>
      <c r="H1623" s="100">
        <v>0</v>
      </c>
      <c r="I1623" s="99"/>
      <c r="J1623" s="99" t="s">
        <v>17</v>
      </c>
    </row>
    <row r="1624" ht="39" customHeight="1" spans="1:10">
      <c r="A1624" s="107"/>
      <c r="B1624" s="108"/>
      <c r="C1624" s="109"/>
      <c r="D1624" s="110"/>
      <c r="E1624" s="111"/>
      <c r="F1624" s="101" t="s">
        <v>22</v>
      </c>
      <c r="G1624" s="102" t="s">
        <v>23</v>
      </c>
      <c r="H1624" s="103">
        <v>0</v>
      </c>
      <c r="I1624" s="102" t="s">
        <v>1354</v>
      </c>
      <c r="J1624" s="102" t="s">
        <v>17</v>
      </c>
    </row>
    <row r="1625" ht="22.5" customHeight="1" spans="1:10">
      <c r="A1625" s="107"/>
      <c r="B1625" s="108"/>
      <c r="C1625" s="109"/>
      <c r="D1625" s="110"/>
      <c r="E1625" s="111"/>
      <c r="F1625" s="98" t="s">
        <v>24</v>
      </c>
      <c r="G1625" s="99" t="s">
        <v>1361</v>
      </c>
      <c r="H1625" s="100">
        <v>0</v>
      </c>
      <c r="I1625" s="99"/>
      <c r="J1625" s="99" t="s">
        <v>17</v>
      </c>
    </row>
    <row r="1626" ht="22.5" customHeight="1" spans="1:10">
      <c r="A1626" s="107"/>
      <c r="B1626" s="108"/>
      <c r="C1626" s="109"/>
      <c r="D1626" s="110"/>
      <c r="E1626" s="111"/>
      <c r="F1626" s="101" t="s">
        <v>24</v>
      </c>
      <c r="G1626" s="102" t="s">
        <v>1362</v>
      </c>
      <c r="H1626" s="103">
        <v>0</v>
      </c>
      <c r="I1626" s="102"/>
      <c r="J1626" s="102" t="s">
        <v>17</v>
      </c>
    </row>
    <row r="1627" ht="22.5" customHeight="1" spans="1:10">
      <c r="A1627" s="104" t="s">
        <v>1363</v>
      </c>
      <c r="B1627" s="99" t="s">
        <v>1364</v>
      </c>
      <c r="C1627" s="98" t="s">
        <v>1365</v>
      </c>
      <c r="D1627" s="105">
        <v>6</v>
      </c>
      <c r="E1627" s="106">
        <f>SUM(H1627:H1632)/D1627</f>
        <v>0</v>
      </c>
      <c r="F1627" s="98" t="s">
        <v>14</v>
      </c>
      <c r="G1627" s="99" t="s">
        <v>15</v>
      </c>
      <c r="H1627" s="100">
        <v>0</v>
      </c>
      <c r="I1627" s="99" t="s">
        <v>1366</v>
      </c>
      <c r="J1627" s="99" t="s">
        <v>17</v>
      </c>
    </row>
    <row r="1628" ht="22.5" customHeight="1" spans="1:10">
      <c r="A1628" s="104"/>
      <c r="B1628" s="99"/>
      <c r="C1628" s="98"/>
      <c r="D1628" s="105"/>
      <c r="E1628" s="106"/>
      <c r="F1628" s="101" t="s">
        <v>18</v>
      </c>
      <c r="G1628" s="102" t="s">
        <v>19</v>
      </c>
      <c r="H1628" s="103">
        <v>0</v>
      </c>
      <c r="I1628" s="102"/>
      <c r="J1628" s="102" t="s">
        <v>17</v>
      </c>
    </row>
    <row r="1629" ht="22.5" customHeight="1" spans="1:10">
      <c r="A1629" s="104"/>
      <c r="B1629" s="99"/>
      <c r="C1629" s="98"/>
      <c r="D1629" s="105"/>
      <c r="E1629" s="106"/>
      <c r="F1629" s="98" t="s">
        <v>43</v>
      </c>
      <c r="G1629" s="99" t="s">
        <v>44</v>
      </c>
      <c r="H1629" s="100">
        <v>0</v>
      </c>
      <c r="I1629" s="99"/>
      <c r="J1629" s="99" t="s">
        <v>17</v>
      </c>
    </row>
    <row r="1630" ht="39" customHeight="1" spans="1:10">
      <c r="A1630" s="104"/>
      <c r="B1630" s="99"/>
      <c r="C1630" s="98"/>
      <c r="D1630" s="105"/>
      <c r="E1630" s="106"/>
      <c r="F1630" s="101" t="s">
        <v>22</v>
      </c>
      <c r="G1630" s="102" t="s">
        <v>23</v>
      </c>
      <c r="H1630" s="103">
        <v>0</v>
      </c>
      <c r="I1630" s="102" t="s">
        <v>1354</v>
      </c>
      <c r="J1630" s="102" t="s">
        <v>17</v>
      </c>
    </row>
    <row r="1631" ht="22.5" customHeight="1" spans="1:10">
      <c r="A1631" s="104"/>
      <c r="B1631" s="99"/>
      <c r="C1631" s="98"/>
      <c r="D1631" s="105"/>
      <c r="E1631" s="106"/>
      <c r="F1631" s="98" t="s">
        <v>24</v>
      </c>
      <c r="G1631" s="99" t="s">
        <v>1367</v>
      </c>
      <c r="H1631" s="100">
        <v>0</v>
      </c>
      <c r="I1631" s="99"/>
      <c r="J1631" s="99" t="s">
        <v>17</v>
      </c>
    </row>
    <row r="1632" ht="22.5" customHeight="1" spans="1:10">
      <c r="A1632" s="104"/>
      <c r="B1632" s="99"/>
      <c r="C1632" s="98"/>
      <c r="D1632" s="105"/>
      <c r="E1632" s="106"/>
      <c r="F1632" s="101" t="s">
        <v>24</v>
      </c>
      <c r="G1632" s="102" t="s">
        <v>1368</v>
      </c>
      <c r="H1632" s="103">
        <v>0</v>
      </c>
      <c r="I1632" s="102"/>
      <c r="J1632" s="102" t="s">
        <v>17</v>
      </c>
    </row>
    <row r="1633" ht="22.5" customHeight="1" spans="1:10">
      <c r="A1633" s="107" t="s">
        <v>1369</v>
      </c>
      <c r="B1633" s="108" t="s">
        <v>1370</v>
      </c>
      <c r="C1633" s="109" t="s">
        <v>752</v>
      </c>
      <c r="D1633" s="110">
        <v>3</v>
      </c>
      <c r="E1633" s="111">
        <f>SUM(H1633:H1635)/D1633</f>
        <v>0</v>
      </c>
      <c r="F1633" s="98" t="s">
        <v>14</v>
      </c>
      <c r="G1633" s="99" t="s">
        <v>15</v>
      </c>
      <c r="H1633" s="100">
        <v>0</v>
      </c>
      <c r="I1633" s="99" t="s">
        <v>1371</v>
      </c>
      <c r="J1633" s="99" t="s">
        <v>17</v>
      </c>
    </row>
    <row r="1634" ht="22.5" customHeight="1" spans="1:10">
      <c r="A1634" s="107"/>
      <c r="B1634" s="108"/>
      <c r="C1634" s="109"/>
      <c r="D1634" s="110"/>
      <c r="E1634" s="111"/>
      <c r="F1634" s="101" t="s">
        <v>18</v>
      </c>
      <c r="G1634" s="102" t="s">
        <v>19</v>
      </c>
      <c r="H1634" s="103">
        <v>0</v>
      </c>
      <c r="I1634" s="102"/>
      <c r="J1634" s="102" t="s">
        <v>17</v>
      </c>
    </row>
    <row r="1635" ht="22.5" customHeight="1" spans="1:10">
      <c r="A1635" s="107"/>
      <c r="B1635" s="108"/>
      <c r="C1635" s="109"/>
      <c r="D1635" s="110"/>
      <c r="E1635" s="111"/>
      <c r="F1635" s="98" t="s">
        <v>35</v>
      </c>
      <c r="G1635" s="99" t="s">
        <v>36</v>
      </c>
      <c r="H1635" s="100">
        <v>0</v>
      </c>
      <c r="I1635" s="99" t="s">
        <v>115</v>
      </c>
      <c r="J1635" s="99" t="s">
        <v>17</v>
      </c>
    </row>
    <row r="1636" ht="22.5" customHeight="1" spans="1:10">
      <c r="A1636" s="104" t="s">
        <v>1372</v>
      </c>
      <c r="B1636" s="99" t="s">
        <v>1373</v>
      </c>
      <c r="C1636" s="98" t="s">
        <v>752</v>
      </c>
      <c r="D1636" s="105">
        <v>3</v>
      </c>
      <c r="E1636" s="106">
        <f>SUM(H1636:H1638)/D1636</f>
        <v>0</v>
      </c>
      <c r="F1636" s="101" t="s">
        <v>14</v>
      </c>
      <c r="G1636" s="102" t="s">
        <v>15</v>
      </c>
      <c r="H1636" s="103">
        <v>0</v>
      </c>
      <c r="I1636" s="102" t="s">
        <v>1374</v>
      </c>
      <c r="J1636" s="102" t="s">
        <v>17</v>
      </c>
    </row>
    <row r="1637" ht="22.5" customHeight="1" spans="1:10">
      <c r="A1637" s="104"/>
      <c r="B1637" s="99"/>
      <c r="C1637" s="98"/>
      <c r="D1637" s="105"/>
      <c r="E1637" s="106"/>
      <c r="F1637" s="98" t="s">
        <v>18</v>
      </c>
      <c r="G1637" s="99" t="s">
        <v>19</v>
      </c>
      <c r="H1637" s="100">
        <v>0</v>
      </c>
      <c r="I1637" s="99"/>
      <c r="J1637" s="99" t="s">
        <v>17</v>
      </c>
    </row>
    <row r="1638" ht="22.5" customHeight="1" spans="1:10">
      <c r="A1638" s="104"/>
      <c r="B1638" s="99"/>
      <c r="C1638" s="98"/>
      <c r="D1638" s="105"/>
      <c r="E1638" s="106"/>
      <c r="F1638" s="101" t="s">
        <v>35</v>
      </c>
      <c r="G1638" s="102" t="s">
        <v>36</v>
      </c>
      <c r="H1638" s="103">
        <v>0</v>
      </c>
      <c r="I1638" s="102" t="s">
        <v>335</v>
      </c>
      <c r="J1638" s="102" t="s">
        <v>17</v>
      </c>
    </row>
    <row r="1639" ht="22.5" customHeight="1" spans="1:10">
      <c r="A1639" s="107" t="s">
        <v>1375</v>
      </c>
      <c r="B1639" s="108" t="s">
        <v>1376</v>
      </c>
      <c r="C1639" s="109" t="s">
        <v>752</v>
      </c>
      <c r="D1639" s="110">
        <v>7</v>
      </c>
      <c r="E1639" s="111">
        <f>SUM(H1639:H1645)/D1639</f>
        <v>0</v>
      </c>
      <c r="F1639" s="98" t="s">
        <v>14</v>
      </c>
      <c r="G1639" s="99" t="s">
        <v>15</v>
      </c>
      <c r="H1639" s="100">
        <v>0</v>
      </c>
      <c r="I1639" s="99" t="s">
        <v>1377</v>
      </c>
      <c r="J1639" s="99" t="s">
        <v>17</v>
      </c>
    </row>
    <row r="1640" ht="22.5" customHeight="1" spans="1:10">
      <c r="A1640" s="107"/>
      <c r="B1640" s="108"/>
      <c r="C1640" s="109"/>
      <c r="D1640" s="110"/>
      <c r="E1640" s="111"/>
      <c r="F1640" s="101" t="s">
        <v>18</v>
      </c>
      <c r="G1640" s="102" t="s">
        <v>19</v>
      </c>
      <c r="H1640" s="103">
        <v>0</v>
      </c>
      <c r="I1640" s="102"/>
      <c r="J1640" s="102" t="s">
        <v>17</v>
      </c>
    </row>
    <row r="1641" ht="22.5" customHeight="1" spans="1:10">
      <c r="A1641" s="107"/>
      <c r="B1641" s="108"/>
      <c r="C1641" s="109"/>
      <c r="D1641" s="110"/>
      <c r="E1641" s="111"/>
      <c r="F1641" s="98" t="s">
        <v>43</v>
      </c>
      <c r="G1641" s="99" t="s">
        <v>44</v>
      </c>
      <c r="H1641" s="100">
        <v>0</v>
      </c>
      <c r="I1641" s="99"/>
      <c r="J1641" s="99" t="s">
        <v>17</v>
      </c>
    </row>
    <row r="1642" ht="22.5" customHeight="1" spans="1:10">
      <c r="A1642" s="107"/>
      <c r="B1642" s="108"/>
      <c r="C1642" s="109"/>
      <c r="D1642" s="110"/>
      <c r="E1642" s="111"/>
      <c r="F1642" s="101" t="s">
        <v>22</v>
      </c>
      <c r="G1642" s="102" t="s">
        <v>23</v>
      </c>
      <c r="H1642" s="103">
        <v>0</v>
      </c>
      <c r="I1642" s="102"/>
      <c r="J1642" s="102" t="s">
        <v>17</v>
      </c>
    </row>
    <row r="1643" ht="22.5" customHeight="1" spans="1:10">
      <c r="A1643" s="107"/>
      <c r="B1643" s="108"/>
      <c r="C1643" s="109"/>
      <c r="D1643" s="110"/>
      <c r="E1643" s="111"/>
      <c r="F1643" s="98" t="s">
        <v>24</v>
      </c>
      <c r="G1643" s="99" t="s">
        <v>1378</v>
      </c>
      <c r="H1643" s="100">
        <v>0</v>
      </c>
      <c r="I1643" s="99"/>
      <c r="J1643" s="99" t="s">
        <v>17</v>
      </c>
    </row>
    <row r="1644" ht="22.5" customHeight="1" spans="1:10">
      <c r="A1644" s="107"/>
      <c r="B1644" s="108"/>
      <c r="C1644" s="109"/>
      <c r="D1644" s="110"/>
      <c r="E1644" s="111"/>
      <c r="F1644" s="101" t="s">
        <v>24</v>
      </c>
      <c r="G1644" s="102" t="s">
        <v>1379</v>
      </c>
      <c r="H1644" s="103">
        <v>0</v>
      </c>
      <c r="I1644" s="102"/>
      <c r="J1644" s="102" t="s">
        <v>17</v>
      </c>
    </row>
    <row r="1645" ht="22.5" customHeight="1" spans="1:10">
      <c r="A1645" s="107"/>
      <c r="B1645" s="108"/>
      <c r="C1645" s="109"/>
      <c r="D1645" s="110"/>
      <c r="E1645" s="111"/>
      <c r="F1645" s="98" t="s">
        <v>24</v>
      </c>
      <c r="G1645" s="99" t="s">
        <v>1380</v>
      </c>
      <c r="H1645" s="100">
        <v>0</v>
      </c>
      <c r="I1645" s="99"/>
      <c r="J1645" s="99" t="s">
        <v>17</v>
      </c>
    </row>
    <row r="1646" ht="39" customHeight="1" spans="1:10">
      <c r="A1646" s="104" t="s">
        <v>1381</v>
      </c>
      <c r="B1646" s="99" t="s">
        <v>1382</v>
      </c>
      <c r="C1646" s="98" t="s">
        <v>1383</v>
      </c>
      <c r="D1646" s="105">
        <v>3</v>
      </c>
      <c r="E1646" s="106">
        <f>SUM(H1646:H1648)/D1646</f>
        <v>0</v>
      </c>
      <c r="F1646" s="101" t="s">
        <v>14</v>
      </c>
      <c r="G1646" s="102" t="s">
        <v>15</v>
      </c>
      <c r="H1646" s="103">
        <v>0</v>
      </c>
      <c r="I1646" s="102" t="s">
        <v>1384</v>
      </c>
      <c r="J1646" s="102" t="s">
        <v>17</v>
      </c>
    </row>
    <row r="1647" ht="22.5" customHeight="1" spans="1:10">
      <c r="A1647" s="104"/>
      <c r="B1647" s="99"/>
      <c r="C1647" s="98"/>
      <c r="D1647" s="105"/>
      <c r="E1647" s="106"/>
      <c r="F1647" s="98" t="s">
        <v>18</v>
      </c>
      <c r="G1647" s="99" t="s">
        <v>19</v>
      </c>
      <c r="H1647" s="100">
        <v>0</v>
      </c>
      <c r="I1647" s="99"/>
      <c r="J1647" s="99" t="s">
        <v>17</v>
      </c>
    </row>
    <row r="1648" ht="22.5" customHeight="1" spans="1:10">
      <c r="A1648" s="104"/>
      <c r="B1648" s="99"/>
      <c r="C1648" s="98"/>
      <c r="D1648" s="105"/>
      <c r="E1648" s="106"/>
      <c r="F1648" s="101" t="s">
        <v>35</v>
      </c>
      <c r="G1648" s="102" t="s">
        <v>36</v>
      </c>
      <c r="H1648" s="103">
        <v>0</v>
      </c>
      <c r="I1648" s="102" t="s">
        <v>115</v>
      </c>
      <c r="J1648" s="102" t="s">
        <v>17</v>
      </c>
    </row>
    <row r="1649" ht="39" customHeight="1" spans="1:10">
      <c r="A1649" s="107" t="s">
        <v>1385</v>
      </c>
      <c r="B1649" s="108" t="s">
        <v>1386</v>
      </c>
      <c r="C1649" s="109" t="s">
        <v>1383</v>
      </c>
      <c r="D1649" s="110">
        <v>7</v>
      </c>
      <c r="E1649" s="111">
        <f>SUM(H1649:H1655)/D1649</f>
        <v>0</v>
      </c>
      <c r="F1649" s="98" t="s">
        <v>14</v>
      </c>
      <c r="G1649" s="99" t="s">
        <v>15</v>
      </c>
      <c r="H1649" s="100">
        <v>0</v>
      </c>
      <c r="I1649" s="99" t="s">
        <v>1384</v>
      </c>
      <c r="J1649" s="99" t="s">
        <v>17</v>
      </c>
    </row>
    <row r="1650" ht="22.5" customHeight="1" spans="1:10">
      <c r="A1650" s="107"/>
      <c r="B1650" s="108"/>
      <c r="C1650" s="109"/>
      <c r="D1650" s="110"/>
      <c r="E1650" s="111"/>
      <c r="F1650" s="101" t="s">
        <v>18</v>
      </c>
      <c r="G1650" s="102" t="s">
        <v>19</v>
      </c>
      <c r="H1650" s="103">
        <v>0</v>
      </c>
      <c r="I1650" s="102"/>
      <c r="J1650" s="102" t="s">
        <v>17</v>
      </c>
    </row>
    <row r="1651" ht="22.5" customHeight="1" spans="1:10">
      <c r="A1651" s="107"/>
      <c r="B1651" s="108"/>
      <c r="C1651" s="109"/>
      <c r="D1651" s="110"/>
      <c r="E1651" s="111"/>
      <c r="F1651" s="98" t="s">
        <v>43</v>
      </c>
      <c r="G1651" s="99" t="s">
        <v>44</v>
      </c>
      <c r="H1651" s="100">
        <v>0</v>
      </c>
      <c r="I1651" s="99"/>
      <c r="J1651" s="99" t="s">
        <v>17</v>
      </c>
    </row>
    <row r="1652" ht="22.5" customHeight="1" spans="1:10">
      <c r="A1652" s="107"/>
      <c r="B1652" s="108"/>
      <c r="C1652" s="109"/>
      <c r="D1652" s="110"/>
      <c r="E1652" s="111"/>
      <c r="F1652" s="101" t="s">
        <v>170</v>
      </c>
      <c r="G1652" s="102" t="s">
        <v>171</v>
      </c>
      <c r="H1652" s="103">
        <v>0</v>
      </c>
      <c r="I1652" s="102" t="s">
        <v>226</v>
      </c>
      <c r="J1652" s="102" t="s">
        <v>17</v>
      </c>
    </row>
    <row r="1653" ht="22.5" customHeight="1" spans="1:10">
      <c r="A1653" s="107"/>
      <c r="B1653" s="108"/>
      <c r="C1653" s="109"/>
      <c r="D1653" s="110"/>
      <c r="E1653" s="111"/>
      <c r="F1653" s="98" t="s">
        <v>22</v>
      </c>
      <c r="G1653" s="99" t="s">
        <v>23</v>
      </c>
      <c r="H1653" s="100">
        <v>0</v>
      </c>
      <c r="I1653" s="99"/>
      <c r="J1653" s="99" t="s">
        <v>17</v>
      </c>
    </row>
    <row r="1654" ht="22.5" customHeight="1" spans="1:10">
      <c r="A1654" s="107"/>
      <c r="B1654" s="108"/>
      <c r="C1654" s="109"/>
      <c r="D1654" s="110"/>
      <c r="E1654" s="111"/>
      <c r="F1654" s="101" t="s">
        <v>24</v>
      </c>
      <c r="G1654" s="102" t="s">
        <v>1387</v>
      </c>
      <c r="H1654" s="103">
        <v>0</v>
      </c>
      <c r="I1654" s="102"/>
      <c r="J1654" s="102" t="s">
        <v>17</v>
      </c>
    </row>
    <row r="1655" ht="22.5" customHeight="1" spans="1:10">
      <c r="A1655" s="107"/>
      <c r="B1655" s="108"/>
      <c r="C1655" s="109"/>
      <c r="D1655" s="110"/>
      <c r="E1655" s="111"/>
      <c r="F1655" s="98" t="s">
        <v>24</v>
      </c>
      <c r="G1655" s="99" t="s">
        <v>1388</v>
      </c>
      <c r="H1655" s="100">
        <v>0</v>
      </c>
      <c r="I1655" s="99"/>
      <c r="J1655" s="99" t="s">
        <v>17</v>
      </c>
    </row>
    <row r="1656" ht="39" customHeight="1" spans="1:10">
      <c r="A1656" s="104" t="s">
        <v>1389</v>
      </c>
      <c r="B1656" s="99" t="s">
        <v>1390</v>
      </c>
      <c r="C1656" s="98" t="s">
        <v>1391</v>
      </c>
      <c r="D1656" s="105">
        <v>8</v>
      </c>
      <c r="E1656" s="106">
        <f>SUM(H1656:H1663)/D1656</f>
        <v>0</v>
      </c>
      <c r="F1656" s="101" t="s">
        <v>14</v>
      </c>
      <c r="G1656" s="102" t="s">
        <v>15</v>
      </c>
      <c r="H1656" s="103">
        <v>0</v>
      </c>
      <c r="I1656" s="102" t="s">
        <v>1384</v>
      </c>
      <c r="J1656" s="102" t="s">
        <v>17</v>
      </c>
    </row>
    <row r="1657" ht="22.5" customHeight="1" spans="1:10">
      <c r="A1657" s="104"/>
      <c r="B1657" s="99"/>
      <c r="C1657" s="98"/>
      <c r="D1657" s="105"/>
      <c r="E1657" s="106"/>
      <c r="F1657" s="98" t="s">
        <v>18</v>
      </c>
      <c r="G1657" s="99" t="s">
        <v>19</v>
      </c>
      <c r="H1657" s="100">
        <v>0</v>
      </c>
      <c r="I1657" s="99"/>
      <c r="J1657" s="99" t="s">
        <v>17</v>
      </c>
    </row>
    <row r="1658" ht="22.5" customHeight="1" spans="1:10">
      <c r="A1658" s="104"/>
      <c r="B1658" s="99"/>
      <c r="C1658" s="98"/>
      <c r="D1658" s="105"/>
      <c r="E1658" s="106"/>
      <c r="F1658" s="101" t="s">
        <v>43</v>
      </c>
      <c r="G1658" s="102" t="s">
        <v>44</v>
      </c>
      <c r="H1658" s="103">
        <v>0</v>
      </c>
      <c r="I1658" s="102"/>
      <c r="J1658" s="102" t="s">
        <v>17</v>
      </c>
    </row>
    <row r="1659" ht="22.5" customHeight="1" spans="1:10">
      <c r="A1659" s="104"/>
      <c r="B1659" s="99"/>
      <c r="C1659" s="98"/>
      <c r="D1659" s="105"/>
      <c r="E1659" s="106"/>
      <c r="F1659" s="98" t="s">
        <v>170</v>
      </c>
      <c r="G1659" s="99" t="s">
        <v>171</v>
      </c>
      <c r="H1659" s="100">
        <v>0</v>
      </c>
      <c r="I1659" s="99" t="s">
        <v>226</v>
      </c>
      <c r="J1659" s="99" t="s">
        <v>17</v>
      </c>
    </row>
    <row r="1660" ht="22.5" customHeight="1" spans="1:10">
      <c r="A1660" s="104"/>
      <c r="B1660" s="99"/>
      <c r="C1660" s="98"/>
      <c r="D1660" s="105"/>
      <c r="E1660" s="106"/>
      <c r="F1660" s="101" t="s">
        <v>22</v>
      </c>
      <c r="G1660" s="102" t="s">
        <v>23</v>
      </c>
      <c r="H1660" s="103">
        <v>0</v>
      </c>
      <c r="I1660" s="102"/>
      <c r="J1660" s="102" t="s">
        <v>17</v>
      </c>
    </row>
    <row r="1661" ht="22.5" customHeight="1" spans="1:10">
      <c r="A1661" s="104"/>
      <c r="B1661" s="99"/>
      <c r="C1661" s="98"/>
      <c r="D1661" s="105"/>
      <c r="E1661" s="106"/>
      <c r="F1661" s="98" t="s">
        <v>24</v>
      </c>
      <c r="G1661" s="99" t="s">
        <v>1392</v>
      </c>
      <c r="H1661" s="100">
        <v>0</v>
      </c>
      <c r="I1661" s="99"/>
      <c r="J1661" s="99" t="s">
        <v>17</v>
      </c>
    </row>
    <row r="1662" ht="22.5" customHeight="1" spans="1:10">
      <c r="A1662" s="104"/>
      <c r="B1662" s="99"/>
      <c r="C1662" s="98"/>
      <c r="D1662" s="105"/>
      <c r="E1662" s="106"/>
      <c r="F1662" s="101" t="s">
        <v>24</v>
      </c>
      <c r="G1662" s="102" t="s">
        <v>1393</v>
      </c>
      <c r="H1662" s="103">
        <v>0</v>
      </c>
      <c r="I1662" s="102"/>
      <c r="J1662" s="102" t="s">
        <v>17</v>
      </c>
    </row>
    <row r="1663" ht="22.5" customHeight="1" spans="1:10">
      <c r="A1663" s="104"/>
      <c r="B1663" s="99"/>
      <c r="C1663" s="98"/>
      <c r="D1663" s="105"/>
      <c r="E1663" s="106"/>
      <c r="F1663" s="98" t="s">
        <v>24</v>
      </c>
      <c r="G1663" s="99" t="s">
        <v>1394</v>
      </c>
      <c r="H1663" s="100">
        <v>0</v>
      </c>
      <c r="I1663" s="99"/>
      <c r="J1663" s="99" t="s">
        <v>17</v>
      </c>
    </row>
    <row r="1664" ht="39" customHeight="1" spans="1:10">
      <c r="A1664" s="107" t="s">
        <v>1395</v>
      </c>
      <c r="B1664" s="108" t="s">
        <v>1396</v>
      </c>
      <c r="C1664" s="109" t="s">
        <v>1397</v>
      </c>
      <c r="D1664" s="110">
        <v>3</v>
      </c>
      <c r="E1664" s="111">
        <f>SUM(H1664:H1666)/D1664</f>
        <v>0</v>
      </c>
      <c r="F1664" s="101" t="s">
        <v>14</v>
      </c>
      <c r="G1664" s="102" t="s">
        <v>15</v>
      </c>
      <c r="H1664" s="103">
        <v>0</v>
      </c>
      <c r="I1664" s="102" t="s">
        <v>1384</v>
      </c>
      <c r="J1664" s="102" t="s">
        <v>17</v>
      </c>
    </row>
    <row r="1665" ht="22.5" customHeight="1" spans="1:10">
      <c r="A1665" s="107"/>
      <c r="B1665" s="108"/>
      <c r="C1665" s="109"/>
      <c r="D1665" s="110"/>
      <c r="E1665" s="111"/>
      <c r="F1665" s="98" t="s">
        <v>18</v>
      </c>
      <c r="G1665" s="99" t="s">
        <v>19</v>
      </c>
      <c r="H1665" s="100">
        <v>0</v>
      </c>
      <c r="I1665" s="99"/>
      <c r="J1665" s="99" t="s">
        <v>17</v>
      </c>
    </row>
    <row r="1666" ht="22.5" customHeight="1" spans="1:10">
      <c r="A1666" s="107"/>
      <c r="B1666" s="108"/>
      <c r="C1666" s="109"/>
      <c r="D1666" s="110"/>
      <c r="E1666" s="111"/>
      <c r="F1666" s="101" t="s">
        <v>35</v>
      </c>
      <c r="G1666" s="102" t="s">
        <v>36</v>
      </c>
      <c r="H1666" s="103">
        <v>0</v>
      </c>
      <c r="I1666" s="102" t="s">
        <v>1398</v>
      </c>
      <c r="J1666" s="102" t="s">
        <v>17</v>
      </c>
    </row>
    <row r="1667" ht="39" customHeight="1" spans="1:10">
      <c r="A1667" s="104" t="s">
        <v>1399</v>
      </c>
      <c r="B1667" s="99" t="s">
        <v>1400</v>
      </c>
      <c r="C1667" s="98" t="s">
        <v>1397</v>
      </c>
      <c r="D1667" s="105">
        <v>8</v>
      </c>
      <c r="E1667" s="106">
        <f>SUM(H1667:H1674)/D1667</f>
        <v>0</v>
      </c>
      <c r="F1667" s="98" t="s">
        <v>14</v>
      </c>
      <c r="G1667" s="99" t="s">
        <v>15</v>
      </c>
      <c r="H1667" s="100">
        <v>0</v>
      </c>
      <c r="I1667" s="99" t="s">
        <v>1384</v>
      </c>
      <c r="J1667" s="99" t="s">
        <v>17</v>
      </c>
    </row>
    <row r="1668" ht="22.5" customHeight="1" spans="1:10">
      <c r="A1668" s="104"/>
      <c r="B1668" s="99"/>
      <c r="C1668" s="98"/>
      <c r="D1668" s="105"/>
      <c r="E1668" s="106"/>
      <c r="F1668" s="101" t="s">
        <v>18</v>
      </c>
      <c r="G1668" s="102" t="s">
        <v>19</v>
      </c>
      <c r="H1668" s="103">
        <v>0</v>
      </c>
      <c r="I1668" s="102"/>
      <c r="J1668" s="102" t="s">
        <v>17</v>
      </c>
    </row>
    <row r="1669" ht="22.5" customHeight="1" spans="1:10">
      <c r="A1669" s="104"/>
      <c r="B1669" s="99"/>
      <c r="C1669" s="98"/>
      <c r="D1669" s="105"/>
      <c r="E1669" s="106"/>
      <c r="F1669" s="98" t="s">
        <v>43</v>
      </c>
      <c r="G1669" s="99" t="s">
        <v>44</v>
      </c>
      <c r="H1669" s="100">
        <v>0</v>
      </c>
      <c r="I1669" s="99"/>
      <c r="J1669" s="99" t="s">
        <v>17</v>
      </c>
    </row>
    <row r="1670" ht="22.5" customHeight="1" spans="1:10">
      <c r="A1670" s="104"/>
      <c r="B1670" s="99"/>
      <c r="C1670" s="98"/>
      <c r="D1670" s="105"/>
      <c r="E1670" s="106"/>
      <c r="F1670" s="101" t="s">
        <v>170</v>
      </c>
      <c r="G1670" s="102" t="s">
        <v>171</v>
      </c>
      <c r="H1670" s="103">
        <v>0</v>
      </c>
      <c r="I1670" s="102" t="s">
        <v>226</v>
      </c>
      <c r="J1670" s="102" t="s">
        <v>17</v>
      </c>
    </row>
    <row r="1671" ht="22.5" customHeight="1" spans="1:10">
      <c r="A1671" s="104"/>
      <c r="B1671" s="99"/>
      <c r="C1671" s="98"/>
      <c r="D1671" s="105"/>
      <c r="E1671" s="106"/>
      <c r="F1671" s="98" t="s">
        <v>22</v>
      </c>
      <c r="G1671" s="99" t="s">
        <v>23</v>
      </c>
      <c r="H1671" s="100">
        <v>0</v>
      </c>
      <c r="I1671" s="99"/>
      <c r="J1671" s="99" t="s">
        <v>17</v>
      </c>
    </row>
    <row r="1672" ht="22.5" customHeight="1" spans="1:10">
      <c r="A1672" s="104"/>
      <c r="B1672" s="99"/>
      <c r="C1672" s="98"/>
      <c r="D1672" s="105"/>
      <c r="E1672" s="106"/>
      <c r="F1672" s="101" t="s">
        <v>24</v>
      </c>
      <c r="G1672" s="102" t="s">
        <v>1401</v>
      </c>
      <c r="H1672" s="103">
        <v>0</v>
      </c>
      <c r="I1672" s="102"/>
      <c r="J1672" s="102" t="s">
        <v>17</v>
      </c>
    </row>
    <row r="1673" ht="22.5" customHeight="1" spans="1:10">
      <c r="A1673" s="104"/>
      <c r="B1673" s="99"/>
      <c r="C1673" s="98"/>
      <c r="D1673" s="105"/>
      <c r="E1673" s="106"/>
      <c r="F1673" s="98" t="s">
        <v>24</v>
      </c>
      <c r="G1673" s="99" t="s">
        <v>1402</v>
      </c>
      <c r="H1673" s="100">
        <v>0</v>
      </c>
      <c r="I1673" s="99"/>
      <c r="J1673" s="99" t="s">
        <v>17</v>
      </c>
    </row>
    <row r="1674" ht="22.5" customHeight="1" spans="1:10">
      <c r="A1674" s="104"/>
      <c r="B1674" s="99"/>
      <c r="C1674" s="98"/>
      <c r="D1674" s="105"/>
      <c r="E1674" s="106"/>
      <c r="F1674" s="101" t="s">
        <v>24</v>
      </c>
      <c r="G1674" s="102" t="s">
        <v>1403</v>
      </c>
      <c r="H1674" s="103">
        <v>0</v>
      </c>
      <c r="I1674" s="102"/>
      <c r="J1674" s="102" t="s">
        <v>17</v>
      </c>
    </row>
    <row r="1675" ht="39" customHeight="1" spans="1:10">
      <c r="A1675" s="107" t="s">
        <v>1404</v>
      </c>
      <c r="B1675" s="108" t="s">
        <v>1405</v>
      </c>
      <c r="C1675" s="109" t="s">
        <v>1406</v>
      </c>
      <c r="D1675" s="110">
        <v>3</v>
      </c>
      <c r="E1675" s="111">
        <f>SUM(H1675:H1677)/D1675</f>
        <v>0</v>
      </c>
      <c r="F1675" s="98" t="s">
        <v>14</v>
      </c>
      <c r="G1675" s="99" t="s">
        <v>15</v>
      </c>
      <c r="H1675" s="100">
        <v>0</v>
      </c>
      <c r="I1675" s="99" t="s">
        <v>1384</v>
      </c>
      <c r="J1675" s="99" t="s">
        <v>17</v>
      </c>
    </row>
    <row r="1676" ht="22.5" customHeight="1" spans="1:10">
      <c r="A1676" s="107"/>
      <c r="B1676" s="108"/>
      <c r="C1676" s="109"/>
      <c r="D1676" s="110"/>
      <c r="E1676" s="111"/>
      <c r="F1676" s="101" t="s">
        <v>18</v>
      </c>
      <c r="G1676" s="102" t="s">
        <v>19</v>
      </c>
      <c r="H1676" s="103">
        <v>0</v>
      </c>
      <c r="I1676" s="102"/>
      <c r="J1676" s="102" t="s">
        <v>17</v>
      </c>
    </row>
    <row r="1677" ht="22.5" customHeight="1" spans="1:10">
      <c r="A1677" s="107"/>
      <c r="B1677" s="108"/>
      <c r="C1677" s="109"/>
      <c r="D1677" s="110"/>
      <c r="E1677" s="111"/>
      <c r="F1677" s="98" t="s">
        <v>35</v>
      </c>
      <c r="G1677" s="99" t="s">
        <v>36</v>
      </c>
      <c r="H1677" s="100">
        <v>0</v>
      </c>
      <c r="I1677" s="99" t="s">
        <v>1407</v>
      </c>
      <c r="J1677" s="99" t="s">
        <v>17</v>
      </c>
    </row>
    <row r="1678" ht="39" customHeight="1" spans="1:10">
      <c r="A1678" s="104" t="s">
        <v>1408</v>
      </c>
      <c r="B1678" s="99" t="s">
        <v>1409</v>
      </c>
      <c r="C1678" s="98" t="s">
        <v>1406</v>
      </c>
      <c r="D1678" s="105">
        <v>8</v>
      </c>
      <c r="E1678" s="106">
        <f>SUM(H1678:H1685)/D1678</f>
        <v>0</v>
      </c>
      <c r="F1678" s="101" t="s">
        <v>14</v>
      </c>
      <c r="G1678" s="102" t="s">
        <v>15</v>
      </c>
      <c r="H1678" s="103">
        <v>0</v>
      </c>
      <c r="I1678" s="102" t="s">
        <v>1384</v>
      </c>
      <c r="J1678" s="102" t="s">
        <v>17</v>
      </c>
    </row>
    <row r="1679" ht="22.5" customHeight="1" spans="1:10">
      <c r="A1679" s="104"/>
      <c r="B1679" s="99"/>
      <c r="C1679" s="98"/>
      <c r="D1679" s="105"/>
      <c r="E1679" s="106"/>
      <c r="F1679" s="98" t="s">
        <v>18</v>
      </c>
      <c r="G1679" s="99" t="s">
        <v>19</v>
      </c>
      <c r="H1679" s="100">
        <v>0</v>
      </c>
      <c r="I1679" s="99"/>
      <c r="J1679" s="99" t="s">
        <v>17</v>
      </c>
    </row>
    <row r="1680" ht="22.5" customHeight="1" spans="1:10">
      <c r="A1680" s="104"/>
      <c r="B1680" s="99"/>
      <c r="C1680" s="98"/>
      <c r="D1680" s="105"/>
      <c r="E1680" s="106"/>
      <c r="F1680" s="101" t="s">
        <v>43</v>
      </c>
      <c r="G1680" s="102" t="s">
        <v>44</v>
      </c>
      <c r="H1680" s="103">
        <v>0</v>
      </c>
      <c r="I1680" s="102"/>
      <c r="J1680" s="102" t="s">
        <v>17</v>
      </c>
    </row>
    <row r="1681" ht="22.5" customHeight="1" spans="1:10">
      <c r="A1681" s="104"/>
      <c r="B1681" s="99"/>
      <c r="C1681" s="98"/>
      <c r="D1681" s="105"/>
      <c r="E1681" s="106"/>
      <c r="F1681" s="98" t="s">
        <v>170</v>
      </c>
      <c r="G1681" s="99" t="s">
        <v>171</v>
      </c>
      <c r="H1681" s="100">
        <v>0</v>
      </c>
      <c r="I1681" s="99" t="s">
        <v>226</v>
      </c>
      <c r="J1681" s="99" t="s">
        <v>17</v>
      </c>
    </row>
    <row r="1682" ht="22.5" customHeight="1" spans="1:10">
      <c r="A1682" s="104"/>
      <c r="B1682" s="99"/>
      <c r="C1682" s="98"/>
      <c r="D1682" s="105"/>
      <c r="E1682" s="106"/>
      <c r="F1682" s="101" t="s">
        <v>22</v>
      </c>
      <c r="G1682" s="102" t="s">
        <v>23</v>
      </c>
      <c r="H1682" s="103">
        <v>0</v>
      </c>
      <c r="I1682" s="102"/>
      <c r="J1682" s="102" t="s">
        <v>17</v>
      </c>
    </row>
    <row r="1683" ht="22.5" customHeight="1" spans="1:10">
      <c r="A1683" s="104"/>
      <c r="B1683" s="99"/>
      <c r="C1683" s="98"/>
      <c r="D1683" s="105"/>
      <c r="E1683" s="106"/>
      <c r="F1683" s="98" t="s">
        <v>24</v>
      </c>
      <c r="G1683" s="99" t="s">
        <v>1410</v>
      </c>
      <c r="H1683" s="100">
        <v>0</v>
      </c>
      <c r="I1683" s="99"/>
      <c r="J1683" s="99" t="s">
        <v>17</v>
      </c>
    </row>
    <row r="1684" ht="22.5" customHeight="1" spans="1:10">
      <c r="A1684" s="104"/>
      <c r="B1684" s="99"/>
      <c r="C1684" s="98"/>
      <c r="D1684" s="105"/>
      <c r="E1684" s="106"/>
      <c r="F1684" s="101" t="s">
        <v>24</v>
      </c>
      <c r="G1684" s="102" t="s">
        <v>1411</v>
      </c>
      <c r="H1684" s="103">
        <v>0</v>
      </c>
      <c r="I1684" s="102"/>
      <c r="J1684" s="102" t="s">
        <v>17</v>
      </c>
    </row>
    <row r="1685" ht="22.5" customHeight="1" spans="1:10">
      <c r="A1685" s="104"/>
      <c r="B1685" s="99"/>
      <c r="C1685" s="98"/>
      <c r="D1685" s="105"/>
      <c r="E1685" s="106"/>
      <c r="F1685" s="98" t="s">
        <v>24</v>
      </c>
      <c r="G1685" s="99" t="s">
        <v>1412</v>
      </c>
      <c r="H1685" s="100">
        <v>0</v>
      </c>
      <c r="I1685" s="99"/>
      <c r="J1685" s="99" t="s">
        <v>17</v>
      </c>
    </row>
    <row r="1686" ht="39" customHeight="1" spans="1:10">
      <c r="A1686" s="107" t="s">
        <v>1413</v>
      </c>
      <c r="B1686" s="108" t="s">
        <v>1414</v>
      </c>
      <c r="C1686" s="109" t="s">
        <v>97</v>
      </c>
      <c r="D1686" s="110">
        <v>3</v>
      </c>
      <c r="E1686" s="111">
        <f>SUM(H1686:H1688)/D1686</f>
        <v>0</v>
      </c>
      <c r="F1686" s="101" t="s">
        <v>14</v>
      </c>
      <c r="G1686" s="102" t="s">
        <v>15</v>
      </c>
      <c r="H1686" s="103">
        <v>0</v>
      </c>
      <c r="I1686" s="102" t="s">
        <v>1384</v>
      </c>
      <c r="J1686" s="102" t="s">
        <v>17</v>
      </c>
    </row>
    <row r="1687" ht="22.5" customHeight="1" spans="1:10">
      <c r="A1687" s="107"/>
      <c r="B1687" s="108"/>
      <c r="C1687" s="109"/>
      <c r="D1687" s="110"/>
      <c r="E1687" s="111"/>
      <c r="F1687" s="98" t="s">
        <v>18</v>
      </c>
      <c r="G1687" s="99" t="s">
        <v>19</v>
      </c>
      <c r="H1687" s="100">
        <v>0</v>
      </c>
      <c r="I1687" s="99"/>
      <c r="J1687" s="99" t="s">
        <v>17</v>
      </c>
    </row>
    <row r="1688" ht="22.5" customHeight="1" spans="1:10">
      <c r="A1688" s="107"/>
      <c r="B1688" s="108"/>
      <c r="C1688" s="109"/>
      <c r="D1688" s="110"/>
      <c r="E1688" s="111"/>
      <c r="F1688" s="101" t="s">
        <v>35</v>
      </c>
      <c r="G1688" s="102" t="s">
        <v>36</v>
      </c>
      <c r="H1688" s="103">
        <v>0</v>
      </c>
      <c r="I1688" s="102" t="s">
        <v>1415</v>
      </c>
      <c r="J1688" s="102" t="s">
        <v>17</v>
      </c>
    </row>
    <row r="1689" ht="39" customHeight="1" spans="1:10">
      <c r="A1689" s="104" t="s">
        <v>1416</v>
      </c>
      <c r="B1689" s="99" t="s">
        <v>1417</v>
      </c>
      <c r="C1689" s="98" t="s">
        <v>97</v>
      </c>
      <c r="D1689" s="105">
        <v>3</v>
      </c>
      <c r="E1689" s="106">
        <f>SUM(H1689:H1691)/D1689</f>
        <v>0</v>
      </c>
      <c r="F1689" s="98" t="s">
        <v>14</v>
      </c>
      <c r="G1689" s="99" t="s">
        <v>15</v>
      </c>
      <c r="H1689" s="100">
        <v>0</v>
      </c>
      <c r="I1689" s="99" t="s">
        <v>1384</v>
      </c>
      <c r="J1689" s="99" t="s">
        <v>17</v>
      </c>
    </row>
    <row r="1690" ht="22.5" customHeight="1" spans="1:10">
      <c r="A1690" s="104"/>
      <c r="B1690" s="99"/>
      <c r="C1690" s="98"/>
      <c r="D1690" s="105"/>
      <c r="E1690" s="106"/>
      <c r="F1690" s="101" t="s">
        <v>18</v>
      </c>
      <c r="G1690" s="102" t="s">
        <v>19</v>
      </c>
      <c r="H1690" s="103">
        <v>0</v>
      </c>
      <c r="I1690" s="102"/>
      <c r="J1690" s="102" t="s">
        <v>17</v>
      </c>
    </row>
    <row r="1691" ht="22.5" customHeight="1" spans="1:10">
      <c r="A1691" s="104"/>
      <c r="B1691" s="99"/>
      <c r="C1691" s="98"/>
      <c r="D1691" s="105"/>
      <c r="E1691" s="106"/>
      <c r="F1691" s="98" t="s">
        <v>35</v>
      </c>
      <c r="G1691" s="99" t="s">
        <v>36</v>
      </c>
      <c r="H1691" s="100">
        <v>0</v>
      </c>
      <c r="I1691" s="99" t="s">
        <v>501</v>
      </c>
      <c r="J1691" s="99" t="s">
        <v>17</v>
      </c>
    </row>
    <row r="1692" ht="39" customHeight="1" spans="1:10">
      <c r="A1692" s="107" t="s">
        <v>1418</v>
      </c>
      <c r="B1692" s="108" t="s">
        <v>1419</v>
      </c>
      <c r="C1692" s="109" t="s">
        <v>97</v>
      </c>
      <c r="D1692" s="110">
        <v>8</v>
      </c>
      <c r="E1692" s="111">
        <f>SUM(H1692:H1699)/D1692</f>
        <v>0</v>
      </c>
      <c r="F1692" s="101" t="s">
        <v>14</v>
      </c>
      <c r="G1692" s="102" t="s">
        <v>15</v>
      </c>
      <c r="H1692" s="103">
        <v>0</v>
      </c>
      <c r="I1692" s="102" t="s">
        <v>1384</v>
      </c>
      <c r="J1692" s="102" t="s">
        <v>17</v>
      </c>
    </row>
    <row r="1693" ht="22.5" customHeight="1" spans="1:10">
      <c r="A1693" s="107"/>
      <c r="B1693" s="108"/>
      <c r="C1693" s="109"/>
      <c r="D1693" s="110"/>
      <c r="E1693" s="111"/>
      <c r="F1693" s="98" t="s">
        <v>18</v>
      </c>
      <c r="G1693" s="99" t="s">
        <v>19</v>
      </c>
      <c r="H1693" s="100">
        <v>0</v>
      </c>
      <c r="I1693" s="99"/>
      <c r="J1693" s="99" t="s">
        <v>17</v>
      </c>
    </row>
    <row r="1694" ht="22.5" customHeight="1" spans="1:10">
      <c r="A1694" s="107"/>
      <c r="B1694" s="108"/>
      <c r="C1694" s="109"/>
      <c r="D1694" s="110"/>
      <c r="E1694" s="111"/>
      <c r="F1694" s="101" t="s">
        <v>43</v>
      </c>
      <c r="G1694" s="102" t="s">
        <v>44</v>
      </c>
      <c r="H1694" s="103">
        <v>0</v>
      </c>
      <c r="I1694" s="102"/>
      <c r="J1694" s="102" t="s">
        <v>17</v>
      </c>
    </row>
    <row r="1695" ht="22.5" customHeight="1" spans="1:10">
      <c r="A1695" s="107"/>
      <c r="B1695" s="108"/>
      <c r="C1695" s="109"/>
      <c r="D1695" s="110"/>
      <c r="E1695" s="111"/>
      <c r="F1695" s="98" t="s">
        <v>170</v>
      </c>
      <c r="G1695" s="99" t="s">
        <v>171</v>
      </c>
      <c r="H1695" s="100">
        <v>0</v>
      </c>
      <c r="I1695" s="99" t="s">
        <v>226</v>
      </c>
      <c r="J1695" s="99" t="s">
        <v>17</v>
      </c>
    </row>
    <row r="1696" ht="22.5" customHeight="1" spans="1:10">
      <c r="A1696" s="107"/>
      <c r="B1696" s="108"/>
      <c r="C1696" s="109"/>
      <c r="D1696" s="110"/>
      <c r="E1696" s="111"/>
      <c r="F1696" s="101" t="s">
        <v>22</v>
      </c>
      <c r="G1696" s="102" t="s">
        <v>23</v>
      </c>
      <c r="H1696" s="103">
        <v>0</v>
      </c>
      <c r="I1696" s="102"/>
      <c r="J1696" s="102" t="s">
        <v>17</v>
      </c>
    </row>
    <row r="1697" ht="22.5" customHeight="1" spans="1:10">
      <c r="A1697" s="107"/>
      <c r="B1697" s="108"/>
      <c r="C1697" s="109"/>
      <c r="D1697" s="110"/>
      <c r="E1697" s="111"/>
      <c r="F1697" s="98" t="s">
        <v>24</v>
      </c>
      <c r="G1697" s="99" t="s">
        <v>1420</v>
      </c>
      <c r="H1697" s="100">
        <v>0</v>
      </c>
      <c r="I1697" s="99"/>
      <c r="J1697" s="99" t="s">
        <v>17</v>
      </c>
    </row>
    <row r="1698" ht="22.5" customHeight="1" spans="1:10">
      <c r="A1698" s="107"/>
      <c r="B1698" s="108"/>
      <c r="C1698" s="109"/>
      <c r="D1698" s="110"/>
      <c r="E1698" s="111"/>
      <c r="F1698" s="101" t="s">
        <v>24</v>
      </c>
      <c r="G1698" s="102" t="s">
        <v>1421</v>
      </c>
      <c r="H1698" s="103">
        <v>0</v>
      </c>
      <c r="I1698" s="102"/>
      <c r="J1698" s="102" t="s">
        <v>17</v>
      </c>
    </row>
    <row r="1699" ht="22.5" customHeight="1" spans="1:10">
      <c r="A1699" s="107"/>
      <c r="B1699" s="108"/>
      <c r="C1699" s="109"/>
      <c r="D1699" s="110"/>
      <c r="E1699" s="111"/>
      <c r="F1699" s="98" t="s">
        <v>27</v>
      </c>
      <c r="G1699" s="99" t="s">
        <v>28</v>
      </c>
      <c r="H1699" s="100">
        <v>0</v>
      </c>
      <c r="I1699" s="99" t="s">
        <v>1422</v>
      </c>
      <c r="J1699" s="99" t="s">
        <v>30</v>
      </c>
    </row>
    <row r="1700" ht="39" customHeight="1" spans="1:10">
      <c r="A1700" s="104" t="s">
        <v>1423</v>
      </c>
      <c r="B1700" s="99" t="s">
        <v>1424</v>
      </c>
      <c r="C1700" s="98" t="s">
        <v>1425</v>
      </c>
      <c r="D1700" s="105">
        <v>3</v>
      </c>
      <c r="E1700" s="106">
        <f>SUM(H1700:H1702)/D1700</f>
        <v>0</v>
      </c>
      <c r="F1700" s="101" t="s">
        <v>14</v>
      </c>
      <c r="G1700" s="102" t="s">
        <v>15</v>
      </c>
      <c r="H1700" s="103">
        <v>0</v>
      </c>
      <c r="I1700" s="102" t="s">
        <v>1384</v>
      </c>
      <c r="J1700" s="102" t="s">
        <v>17</v>
      </c>
    </row>
    <row r="1701" ht="22.5" customHeight="1" spans="1:10">
      <c r="A1701" s="104"/>
      <c r="B1701" s="99"/>
      <c r="C1701" s="98"/>
      <c r="D1701" s="105"/>
      <c r="E1701" s="106"/>
      <c r="F1701" s="98" t="s">
        <v>18</v>
      </c>
      <c r="G1701" s="99" t="s">
        <v>19</v>
      </c>
      <c r="H1701" s="100">
        <v>0</v>
      </c>
      <c r="I1701" s="99"/>
      <c r="J1701" s="99" t="s">
        <v>17</v>
      </c>
    </row>
    <row r="1702" ht="22.5" customHeight="1" spans="1:10">
      <c r="A1702" s="104"/>
      <c r="B1702" s="99"/>
      <c r="C1702" s="98"/>
      <c r="D1702" s="105"/>
      <c r="E1702" s="106"/>
      <c r="F1702" s="101" t="s">
        <v>35</v>
      </c>
      <c r="G1702" s="102" t="s">
        <v>36</v>
      </c>
      <c r="H1702" s="103">
        <v>0</v>
      </c>
      <c r="I1702" s="102" t="s">
        <v>40</v>
      </c>
      <c r="J1702" s="102" t="s">
        <v>17</v>
      </c>
    </row>
    <row r="1703" ht="39" customHeight="1" spans="1:10">
      <c r="A1703" s="107" t="s">
        <v>1426</v>
      </c>
      <c r="B1703" s="108" t="s">
        <v>1427</v>
      </c>
      <c r="C1703" s="109" t="s">
        <v>1425</v>
      </c>
      <c r="D1703" s="110">
        <v>7</v>
      </c>
      <c r="E1703" s="111">
        <f>SUM(H1703:H1709)/D1703</f>
        <v>0</v>
      </c>
      <c r="F1703" s="98" t="s">
        <v>14</v>
      </c>
      <c r="G1703" s="99" t="s">
        <v>15</v>
      </c>
      <c r="H1703" s="100">
        <v>0</v>
      </c>
      <c r="I1703" s="99" t="s">
        <v>1384</v>
      </c>
      <c r="J1703" s="99" t="s">
        <v>17</v>
      </c>
    </row>
    <row r="1704" ht="22.5" customHeight="1" spans="1:10">
      <c r="A1704" s="107"/>
      <c r="B1704" s="108"/>
      <c r="C1704" s="109"/>
      <c r="D1704" s="110"/>
      <c r="E1704" s="111"/>
      <c r="F1704" s="101" t="s">
        <v>18</v>
      </c>
      <c r="G1704" s="102" t="s">
        <v>19</v>
      </c>
      <c r="H1704" s="103">
        <v>0</v>
      </c>
      <c r="I1704" s="102"/>
      <c r="J1704" s="102" t="s">
        <v>17</v>
      </c>
    </row>
    <row r="1705" ht="22.5" customHeight="1" spans="1:10">
      <c r="A1705" s="107"/>
      <c r="B1705" s="108"/>
      <c r="C1705" s="109"/>
      <c r="D1705" s="110"/>
      <c r="E1705" s="111"/>
      <c r="F1705" s="98" t="s">
        <v>43</v>
      </c>
      <c r="G1705" s="99" t="s">
        <v>44</v>
      </c>
      <c r="H1705" s="100">
        <v>0</v>
      </c>
      <c r="I1705" s="99"/>
      <c r="J1705" s="99" t="s">
        <v>17</v>
      </c>
    </row>
    <row r="1706" ht="22.5" customHeight="1" spans="1:10">
      <c r="A1706" s="107"/>
      <c r="B1706" s="108"/>
      <c r="C1706" s="109"/>
      <c r="D1706" s="110"/>
      <c r="E1706" s="111"/>
      <c r="F1706" s="101" t="s">
        <v>170</v>
      </c>
      <c r="G1706" s="102" t="s">
        <v>171</v>
      </c>
      <c r="H1706" s="103">
        <v>0</v>
      </c>
      <c r="I1706" s="102" t="s">
        <v>226</v>
      </c>
      <c r="J1706" s="102" t="s">
        <v>17</v>
      </c>
    </row>
    <row r="1707" ht="22.5" customHeight="1" spans="1:10">
      <c r="A1707" s="107"/>
      <c r="B1707" s="108"/>
      <c r="C1707" s="109"/>
      <c r="D1707" s="110"/>
      <c r="E1707" s="111"/>
      <c r="F1707" s="98" t="s">
        <v>22</v>
      </c>
      <c r="G1707" s="99" t="s">
        <v>23</v>
      </c>
      <c r="H1707" s="100">
        <v>0</v>
      </c>
      <c r="I1707" s="99"/>
      <c r="J1707" s="99" t="s">
        <v>17</v>
      </c>
    </row>
    <row r="1708" ht="22.5" customHeight="1" spans="1:10">
      <c r="A1708" s="107"/>
      <c r="B1708" s="108"/>
      <c r="C1708" s="109"/>
      <c r="D1708" s="110"/>
      <c r="E1708" s="111"/>
      <c r="F1708" s="101" t="s">
        <v>24</v>
      </c>
      <c r="G1708" s="102" t="s">
        <v>1428</v>
      </c>
      <c r="H1708" s="103">
        <v>0</v>
      </c>
      <c r="I1708" s="102"/>
      <c r="J1708" s="102" t="s">
        <v>17</v>
      </c>
    </row>
    <row r="1709" ht="22.5" customHeight="1" spans="1:10">
      <c r="A1709" s="107"/>
      <c r="B1709" s="108"/>
      <c r="C1709" s="109"/>
      <c r="D1709" s="110"/>
      <c r="E1709" s="111"/>
      <c r="F1709" s="98" t="s">
        <v>24</v>
      </c>
      <c r="G1709" s="99" t="s">
        <v>1429</v>
      </c>
      <c r="H1709" s="100">
        <v>0</v>
      </c>
      <c r="I1709" s="99"/>
      <c r="J1709" s="99" t="s">
        <v>17</v>
      </c>
    </row>
    <row r="1710" ht="39" customHeight="1" spans="1:10">
      <c r="A1710" s="104" t="s">
        <v>1430</v>
      </c>
      <c r="B1710" s="99" t="s">
        <v>1431</v>
      </c>
      <c r="C1710" s="98" t="s">
        <v>1432</v>
      </c>
      <c r="D1710" s="105">
        <v>3</v>
      </c>
      <c r="E1710" s="106">
        <f>SUM(H1710:H1712)/D1710</f>
        <v>0</v>
      </c>
      <c r="F1710" s="101" t="s">
        <v>14</v>
      </c>
      <c r="G1710" s="102" t="s">
        <v>15</v>
      </c>
      <c r="H1710" s="103">
        <v>0</v>
      </c>
      <c r="I1710" s="102" t="s">
        <v>1384</v>
      </c>
      <c r="J1710" s="102" t="s">
        <v>17</v>
      </c>
    </row>
    <row r="1711" ht="22.5" customHeight="1" spans="1:10">
      <c r="A1711" s="104"/>
      <c r="B1711" s="99"/>
      <c r="C1711" s="98"/>
      <c r="D1711" s="105"/>
      <c r="E1711" s="106"/>
      <c r="F1711" s="98" t="s">
        <v>18</v>
      </c>
      <c r="G1711" s="99" t="s">
        <v>19</v>
      </c>
      <c r="H1711" s="100">
        <v>0</v>
      </c>
      <c r="I1711" s="99"/>
      <c r="J1711" s="99" t="s">
        <v>17</v>
      </c>
    </row>
    <row r="1712" ht="22.5" customHeight="1" spans="1:10">
      <c r="A1712" s="104"/>
      <c r="B1712" s="99"/>
      <c r="C1712" s="98"/>
      <c r="D1712" s="105"/>
      <c r="E1712" s="106"/>
      <c r="F1712" s="101" t="s">
        <v>35</v>
      </c>
      <c r="G1712" s="102" t="s">
        <v>36</v>
      </c>
      <c r="H1712" s="103">
        <v>0</v>
      </c>
      <c r="I1712" s="102" t="s">
        <v>350</v>
      </c>
      <c r="J1712" s="102" t="s">
        <v>17</v>
      </c>
    </row>
    <row r="1713" ht="39" customHeight="1" spans="1:10">
      <c r="A1713" s="107" t="s">
        <v>1433</v>
      </c>
      <c r="B1713" s="108" t="s">
        <v>1434</v>
      </c>
      <c r="C1713" s="109" t="s">
        <v>1432</v>
      </c>
      <c r="D1713" s="110">
        <v>3</v>
      </c>
      <c r="E1713" s="111">
        <f>SUM(H1713:H1715)/D1713</f>
        <v>0</v>
      </c>
      <c r="F1713" s="98" t="s">
        <v>14</v>
      </c>
      <c r="G1713" s="99" t="s">
        <v>15</v>
      </c>
      <c r="H1713" s="100">
        <v>0</v>
      </c>
      <c r="I1713" s="99" t="s">
        <v>1384</v>
      </c>
      <c r="J1713" s="99" t="s">
        <v>17</v>
      </c>
    </row>
    <row r="1714" ht="22.5" customHeight="1" spans="1:10">
      <c r="A1714" s="107"/>
      <c r="B1714" s="108"/>
      <c r="C1714" s="109"/>
      <c r="D1714" s="110"/>
      <c r="E1714" s="111"/>
      <c r="F1714" s="101" t="s">
        <v>18</v>
      </c>
      <c r="G1714" s="102" t="s">
        <v>19</v>
      </c>
      <c r="H1714" s="103">
        <v>0</v>
      </c>
      <c r="I1714" s="102"/>
      <c r="J1714" s="102" t="s">
        <v>17</v>
      </c>
    </row>
    <row r="1715" ht="22.5" customHeight="1" spans="1:10">
      <c r="A1715" s="107"/>
      <c r="B1715" s="108"/>
      <c r="C1715" s="109"/>
      <c r="D1715" s="110"/>
      <c r="E1715" s="111"/>
      <c r="F1715" s="98" t="s">
        <v>35</v>
      </c>
      <c r="G1715" s="99" t="s">
        <v>36</v>
      </c>
      <c r="H1715" s="100">
        <v>0</v>
      </c>
      <c r="I1715" s="99" t="s">
        <v>142</v>
      </c>
      <c r="J1715" s="99" t="s">
        <v>17</v>
      </c>
    </row>
    <row r="1716" ht="39" customHeight="1" spans="1:10">
      <c r="A1716" s="104" t="s">
        <v>1435</v>
      </c>
      <c r="B1716" s="99" t="s">
        <v>1436</v>
      </c>
      <c r="C1716" s="98" t="s">
        <v>1432</v>
      </c>
      <c r="D1716" s="105">
        <v>8</v>
      </c>
      <c r="E1716" s="106">
        <f>SUM(H1716:H1723)/D1716</f>
        <v>0</v>
      </c>
      <c r="F1716" s="101" t="s">
        <v>14</v>
      </c>
      <c r="G1716" s="102" t="s">
        <v>15</v>
      </c>
      <c r="H1716" s="103">
        <v>0</v>
      </c>
      <c r="I1716" s="102" t="s">
        <v>1384</v>
      </c>
      <c r="J1716" s="102" t="s">
        <v>17</v>
      </c>
    </row>
    <row r="1717" ht="22.5" customHeight="1" spans="1:10">
      <c r="A1717" s="104"/>
      <c r="B1717" s="99"/>
      <c r="C1717" s="98"/>
      <c r="D1717" s="105"/>
      <c r="E1717" s="106"/>
      <c r="F1717" s="98" t="s">
        <v>18</v>
      </c>
      <c r="G1717" s="99" t="s">
        <v>19</v>
      </c>
      <c r="H1717" s="100">
        <v>0</v>
      </c>
      <c r="I1717" s="99"/>
      <c r="J1717" s="99" t="s">
        <v>17</v>
      </c>
    </row>
    <row r="1718" ht="22.5" customHeight="1" spans="1:10">
      <c r="A1718" s="104"/>
      <c r="B1718" s="99"/>
      <c r="C1718" s="98"/>
      <c r="D1718" s="105"/>
      <c r="E1718" s="106"/>
      <c r="F1718" s="101" t="s">
        <v>43</v>
      </c>
      <c r="G1718" s="102" t="s">
        <v>44</v>
      </c>
      <c r="H1718" s="103">
        <v>0</v>
      </c>
      <c r="I1718" s="102"/>
      <c r="J1718" s="102" t="s">
        <v>17</v>
      </c>
    </row>
    <row r="1719" ht="22.5" customHeight="1" spans="1:10">
      <c r="A1719" s="104"/>
      <c r="B1719" s="99"/>
      <c r="C1719" s="98"/>
      <c r="D1719" s="105"/>
      <c r="E1719" s="106"/>
      <c r="F1719" s="98" t="s">
        <v>170</v>
      </c>
      <c r="G1719" s="99" t="s">
        <v>171</v>
      </c>
      <c r="H1719" s="100">
        <v>0</v>
      </c>
      <c r="I1719" s="99" t="s">
        <v>226</v>
      </c>
      <c r="J1719" s="99" t="s">
        <v>17</v>
      </c>
    </row>
    <row r="1720" ht="22.5" customHeight="1" spans="1:10">
      <c r="A1720" s="104"/>
      <c r="B1720" s="99"/>
      <c r="C1720" s="98"/>
      <c r="D1720" s="105"/>
      <c r="E1720" s="106"/>
      <c r="F1720" s="101" t="s">
        <v>22</v>
      </c>
      <c r="G1720" s="102" t="s">
        <v>23</v>
      </c>
      <c r="H1720" s="103">
        <v>0</v>
      </c>
      <c r="I1720" s="102"/>
      <c r="J1720" s="102" t="s">
        <v>17</v>
      </c>
    </row>
    <row r="1721" ht="22.5" customHeight="1" spans="1:10">
      <c r="A1721" s="104"/>
      <c r="B1721" s="99"/>
      <c r="C1721" s="98"/>
      <c r="D1721" s="105"/>
      <c r="E1721" s="106"/>
      <c r="F1721" s="98" t="s">
        <v>24</v>
      </c>
      <c r="G1721" s="99" t="s">
        <v>1437</v>
      </c>
      <c r="H1721" s="100">
        <v>0</v>
      </c>
      <c r="I1721" s="99"/>
      <c r="J1721" s="99" t="s">
        <v>17</v>
      </c>
    </row>
    <row r="1722" ht="22.5" customHeight="1" spans="1:10">
      <c r="A1722" s="104"/>
      <c r="B1722" s="99"/>
      <c r="C1722" s="98"/>
      <c r="D1722" s="105"/>
      <c r="E1722" s="106"/>
      <c r="F1722" s="101" t="s">
        <v>24</v>
      </c>
      <c r="G1722" s="102" t="s">
        <v>1438</v>
      </c>
      <c r="H1722" s="103">
        <v>0</v>
      </c>
      <c r="I1722" s="102"/>
      <c r="J1722" s="102" t="s">
        <v>17</v>
      </c>
    </row>
    <row r="1723" ht="22.5" customHeight="1" spans="1:10">
      <c r="A1723" s="104"/>
      <c r="B1723" s="99"/>
      <c r="C1723" s="98"/>
      <c r="D1723" s="105"/>
      <c r="E1723" s="106"/>
      <c r="F1723" s="98" t="s">
        <v>24</v>
      </c>
      <c r="G1723" s="99" t="s">
        <v>1439</v>
      </c>
      <c r="H1723" s="100">
        <v>0</v>
      </c>
      <c r="I1723" s="99"/>
      <c r="J1723" s="99" t="s">
        <v>17</v>
      </c>
    </row>
    <row r="1724" ht="39" customHeight="1" spans="1:10">
      <c r="A1724" s="107" t="s">
        <v>1440</v>
      </c>
      <c r="B1724" s="108" t="s">
        <v>1441</v>
      </c>
      <c r="C1724" s="109" t="s">
        <v>597</v>
      </c>
      <c r="D1724" s="110">
        <v>3</v>
      </c>
      <c r="E1724" s="111">
        <f>SUM(H1724:H1726)/D1724</f>
        <v>0</v>
      </c>
      <c r="F1724" s="101" t="s">
        <v>14</v>
      </c>
      <c r="G1724" s="102" t="s">
        <v>15</v>
      </c>
      <c r="H1724" s="103">
        <v>0</v>
      </c>
      <c r="I1724" s="102" t="s">
        <v>1384</v>
      </c>
      <c r="J1724" s="102" t="s">
        <v>17</v>
      </c>
    </row>
    <row r="1725" ht="22.5" customHeight="1" spans="1:10">
      <c r="A1725" s="107"/>
      <c r="B1725" s="108"/>
      <c r="C1725" s="109"/>
      <c r="D1725" s="110"/>
      <c r="E1725" s="111"/>
      <c r="F1725" s="98" t="s">
        <v>18</v>
      </c>
      <c r="G1725" s="99" t="s">
        <v>19</v>
      </c>
      <c r="H1725" s="100">
        <v>0</v>
      </c>
      <c r="I1725" s="99"/>
      <c r="J1725" s="99" t="s">
        <v>17</v>
      </c>
    </row>
    <row r="1726" ht="22.5" customHeight="1" spans="1:10">
      <c r="A1726" s="107"/>
      <c r="B1726" s="108"/>
      <c r="C1726" s="109"/>
      <c r="D1726" s="110"/>
      <c r="E1726" s="111"/>
      <c r="F1726" s="101" t="s">
        <v>35</v>
      </c>
      <c r="G1726" s="102" t="s">
        <v>36</v>
      </c>
      <c r="H1726" s="103">
        <v>0</v>
      </c>
      <c r="I1726" s="102" t="s">
        <v>1442</v>
      </c>
      <c r="J1726" s="102" t="s">
        <v>17</v>
      </c>
    </row>
    <row r="1727" ht="39" customHeight="1" spans="1:10">
      <c r="A1727" s="104" t="s">
        <v>1443</v>
      </c>
      <c r="B1727" s="99" t="s">
        <v>1444</v>
      </c>
      <c r="C1727" s="98" t="s">
        <v>597</v>
      </c>
      <c r="D1727" s="105">
        <v>7</v>
      </c>
      <c r="E1727" s="106">
        <f>SUM(H1727:H1733)/D1727</f>
        <v>0</v>
      </c>
      <c r="F1727" s="98" t="s">
        <v>14</v>
      </c>
      <c r="G1727" s="99" t="s">
        <v>15</v>
      </c>
      <c r="H1727" s="100">
        <v>0</v>
      </c>
      <c r="I1727" s="99" t="s">
        <v>1384</v>
      </c>
      <c r="J1727" s="99" t="s">
        <v>17</v>
      </c>
    </row>
    <row r="1728" ht="22.5" customHeight="1" spans="1:10">
      <c r="A1728" s="104"/>
      <c r="B1728" s="99"/>
      <c r="C1728" s="98"/>
      <c r="D1728" s="105"/>
      <c r="E1728" s="106"/>
      <c r="F1728" s="101" t="s">
        <v>18</v>
      </c>
      <c r="G1728" s="102" t="s">
        <v>19</v>
      </c>
      <c r="H1728" s="103">
        <v>0</v>
      </c>
      <c r="I1728" s="102"/>
      <c r="J1728" s="102" t="s">
        <v>17</v>
      </c>
    </row>
    <row r="1729" ht="22.5" customHeight="1" spans="1:10">
      <c r="A1729" s="104"/>
      <c r="B1729" s="99"/>
      <c r="C1729" s="98"/>
      <c r="D1729" s="105"/>
      <c r="E1729" s="106"/>
      <c r="F1729" s="98" t="s">
        <v>43</v>
      </c>
      <c r="G1729" s="99" t="s">
        <v>44</v>
      </c>
      <c r="H1729" s="100">
        <v>0</v>
      </c>
      <c r="I1729" s="99"/>
      <c r="J1729" s="99" t="s">
        <v>17</v>
      </c>
    </row>
    <row r="1730" ht="22.5" customHeight="1" spans="1:10">
      <c r="A1730" s="104"/>
      <c r="B1730" s="99"/>
      <c r="C1730" s="98"/>
      <c r="D1730" s="105"/>
      <c r="E1730" s="106"/>
      <c r="F1730" s="101" t="s">
        <v>170</v>
      </c>
      <c r="G1730" s="102" t="s">
        <v>171</v>
      </c>
      <c r="H1730" s="103">
        <v>0</v>
      </c>
      <c r="I1730" s="102" t="s">
        <v>226</v>
      </c>
      <c r="J1730" s="102" t="s">
        <v>17</v>
      </c>
    </row>
    <row r="1731" ht="22.5" customHeight="1" spans="1:10">
      <c r="A1731" s="104"/>
      <c r="B1731" s="99"/>
      <c r="C1731" s="98"/>
      <c r="D1731" s="105"/>
      <c r="E1731" s="106"/>
      <c r="F1731" s="98" t="s">
        <v>22</v>
      </c>
      <c r="G1731" s="99" t="s">
        <v>23</v>
      </c>
      <c r="H1731" s="100">
        <v>0</v>
      </c>
      <c r="I1731" s="99" t="s">
        <v>1445</v>
      </c>
      <c r="J1731" s="99" t="s">
        <v>17</v>
      </c>
    </row>
    <row r="1732" ht="22.5" customHeight="1" spans="1:10">
      <c r="A1732" s="104"/>
      <c r="B1732" s="99"/>
      <c r="C1732" s="98"/>
      <c r="D1732" s="105"/>
      <c r="E1732" s="106"/>
      <c r="F1732" s="101" t="s">
        <v>24</v>
      </c>
      <c r="G1732" s="102" t="s">
        <v>1446</v>
      </c>
      <c r="H1732" s="103">
        <v>0</v>
      </c>
      <c r="I1732" s="102"/>
      <c r="J1732" s="102" t="s">
        <v>17</v>
      </c>
    </row>
    <row r="1733" ht="22.5" customHeight="1" spans="1:10">
      <c r="A1733" s="104"/>
      <c r="B1733" s="99"/>
      <c r="C1733" s="98"/>
      <c r="D1733" s="105"/>
      <c r="E1733" s="106"/>
      <c r="F1733" s="98" t="s">
        <v>24</v>
      </c>
      <c r="G1733" s="99" t="s">
        <v>1447</v>
      </c>
      <c r="H1733" s="100">
        <v>0</v>
      </c>
      <c r="I1733" s="99"/>
      <c r="J1733" s="99" t="s">
        <v>17</v>
      </c>
    </row>
    <row r="1734" ht="39" customHeight="1" spans="1:10">
      <c r="A1734" s="107" t="s">
        <v>1448</v>
      </c>
      <c r="B1734" s="108" t="s">
        <v>1449</v>
      </c>
      <c r="C1734" s="109" t="s">
        <v>1450</v>
      </c>
      <c r="D1734" s="110">
        <v>7</v>
      </c>
      <c r="E1734" s="111">
        <f>SUM(H1734:H1740)/D1734</f>
        <v>0</v>
      </c>
      <c r="F1734" s="101" t="s">
        <v>14</v>
      </c>
      <c r="G1734" s="102" t="s">
        <v>15</v>
      </c>
      <c r="H1734" s="103">
        <v>0</v>
      </c>
      <c r="I1734" s="102" t="s">
        <v>1384</v>
      </c>
      <c r="J1734" s="102" t="s">
        <v>17</v>
      </c>
    </row>
    <row r="1735" ht="22.5" customHeight="1" spans="1:10">
      <c r="A1735" s="107"/>
      <c r="B1735" s="108"/>
      <c r="C1735" s="109"/>
      <c r="D1735" s="110"/>
      <c r="E1735" s="111"/>
      <c r="F1735" s="98" t="s">
        <v>18</v>
      </c>
      <c r="G1735" s="99" t="s">
        <v>19</v>
      </c>
      <c r="H1735" s="100">
        <v>0</v>
      </c>
      <c r="I1735" s="99"/>
      <c r="J1735" s="99" t="s">
        <v>17</v>
      </c>
    </row>
    <row r="1736" ht="22.5" customHeight="1" spans="1:10">
      <c r="A1736" s="107"/>
      <c r="B1736" s="108"/>
      <c r="C1736" s="109"/>
      <c r="D1736" s="110"/>
      <c r="E1736" s="111"/>
      <c r="F1736" s="101" t="s">
        <v>43</v>
      </c>
      <c r="G1736" s="102" t="s">
        <v>44</v>
      </c>
      <c r="H1736" s="103">
        <v>0</v>
      </c>
      <c r="I1736" s="102"/>
      <c r="J1736" s="102" t="s">
        <v>17</v>
      </c>
    </row>
    <row r="1737" ht="22.5" customHeight="1" spans="1:10">
      <c r="A1737" s="107"/>
      <c r="B1737" s="108"/>
      <c r="C1737" s="109"/>
      <c r="D1737" s="110"/>
      <c r="E1737" s="111"/>
      <c r="F1737" s="98" t="s">
        <v>170</v>
      </c>
      <c r="G1737" s="99" t="s">
        <v>171</v>
      </c>
      <c r="H1737" s="100">
        <v>0</v>
      </c>
      <c r="I1737" s="99" t="s">
        <v>226</v>
      </c>
      <c r="J1737" s="99" t="s">
        <v>17</v>
      </c>
    </row>
    <row r="1738" ht="22.5" customHeight="1" spans="1:10">
      <c r="A1738" s="107"/>
      <c r="B1738" s="108"/>
      <c r="C1738" s="109"/>
      <c r="D1738" s="110"/>
      <c r="E1738" s="111"/>
      <c r="F1738" s="101" t="s">
        <v>22</v>
      </c>
      <c r="G1738" s="102" t="s">
        <v>23</v>
      </c>
      <c r="H1738" s="103">
        <v>0</v>
      </c>
      <c r="I1738" s="102" t="s">
        <v>1445</v>
      </c>
      <c r="J1738" s="102" t="s">
        <v>17</v>
      </c>
    </row>
    <row r="1739" ht="22.5" customHeight="1" spans="1:10">
      <c r="A1739" s="107"/>
      <c r="B1739" s="108"/>
      <c r="C1739" s="109"/>
      <c r="D1739" s="110"/>
      <c r="E1739" s="111"/>
      <c r="F1739" s="98" t="s">
        <v>24</v>
      </c>
      <c r="G1739" s="99" t="s">
        <v>1451</v>
      </c>
      <c r="H1739" s="100">
        <v>0</v>
      </c>
      <c r="I1739" s="99"/>
      <c r="J1739" s="99" t="s">
        <v>17</v>
      </c>
    </row>
    <row r="1740" ht="22.5" customHeight="1" spans="1:10">
      <c r="A1740" s="107"/>
      <c r="B1740" s="108"/>
      <c r="C1740" s="109"/>
      <c r="D1740" s="110"/>
      <c r="E1740" s="111"/>
      <c r="F1740" s="101" t="s">
        <v>24</v>
      </c>
      <c r="G1740" s="102" t="s">
        <v>1452</v>
      </c>
      <c r="H1740" s="103">
        <v>0</v>
      </c>
      <c r="I1740" s="102"/>
      <c r="J1740" s="102" t="s">
        <v>17</v>
      </c>
    </row>
    <row r="1741" ht="22.5" customHeight="1" spans="1:10">
      <c r="A1741" s="104" t="s">
        <v>1453</v>
      </c>
      <c r="B1741" s="99" t="s">
        <v>1454</v>
      </c>
      <c r="C1741" s="98" t="s">
        <v>597</v>
      </c>
      <c r="D1741" s="105">
        <v>3</v>
      </c>
      <c r="E1741" s="106">
        <f>SUM(H1741:H1743)/D1741</f>
        <v>0</v>
      </c>
      <c r="F1741" s="98" t="s">
        <v>14</v>
      </c>
      <c r="G1741" s="99" t="s">
        <v>15</v>
      </c>
      <c r="H1741" s="100">
        <v>0</v>
      </c>
      <c r="I1741" s="99" t="s">
        <v>1455</v>
      </c>
      <c r="J1741" s="99" t="s">
        <v>17</v>
      </c>
    </row>
    <row r="1742" ht="22.5" customHeight="1" spans="1:10">
      <c r="A1742" s="104"/>
      <c r="B1742" s="99"/>
      <c r="C1742" s="98"/>
      <c r="D1742" s="105"/>
      <c r="E1742" s="106"/>
      <c r="F1742" s="101" t="s">
        <v>18</v>
      </c>
      <c r="G1742" s="102" t="s">
        <v>19</v>
      </c>
      <c r="H1742" s="103">
        <v>0</v>
      </c>
      <c r="I1742" s="102"/>
      <c r="J1742" s="102" t="s">
        <v>17</v>
      </c>
    </row>
    <row r="1743" ht="22.5" customHeight="1" spans="1:10">
      <c r="A1743" s="104"/>
      <c r="B1743" s="99"/>
      <c r="C1743" s="98"/>
      <c r="D1743" s="105"/>
      <c r="E1743" s="106"/>
      <c r="F1743" s="98" t="s">
        <v>35</v>
      </c>
      <c r="G1743" s="99" t="s">
        <v>36</v>
      </c>
      <c r="H1743" s="100">
        <v>0</v>
      </c>
      <c r="I1743" s="99" t="s">
        <v>164</v>
      </c>
      <c r="J1743" s="99" t="s">
        <v>17</v>
      </c>
    </row>
    <row r="1744" ht="22.5" customHeight="1" spans="1:10">
      <c r="A1744" s="107" t="s">
        <v>1456</v>
      </c>
      <c r="B1744" s="108" t="s">
        <v>1457</v>
      </c>
      <c r="C1744" s="109" t="s">
        <v>597</v>
      </c>
      <c r="D1744" s="110">
        <v>6</v>
      </c>
      <c r="E1744" s="111">
        <f>SUM(H1744:H1749)/D1744</f>
        <v>0</v>
      </c>
      <c r="F1744" s="101" t="s">
        <v>14</v>
      </c>
      <c r="G1744" s="102" t="s">
        <v>15</v>
      </c>
      <c r="H1744" s="103">
        <v>0</v>
      </c>
      <c r="I1744" s="102" t="s">
        <v>1458</v>
      </c>
      <c r="J1744" s="102" t="s">
        <v>17</v>
      </c>
    </row>
    <row r="1745" ht="22.5" customHeight="1" spans="1:10">
      <c r="A1745" s="107"/>
      <c r="B1745" s="108"/>
      <c r="C1745" s="109"/>
      <c r="D1745" s="110"/>
      <c r="E1745" s="111"/>
      <c r="F1745" s="98" t="s">
        <v>18</v>
      </c>
      <c r="G1745" s="99" t="s">
        <v>19</v>
      </c>
      <c r="H1745" s="100">
        <v>0</v>
      </c>
      <c r="I1745" s="99"/>
      <c r="J1745" s="99" t="s">
        <v>17</v>
      </c>
    </row>
    <row r="1746" ht="22.5" customHeight="1" spans="1:10">
      <c r="A1746" s="107"/>
      <c r="B1746" s="108"/>
      <c r="C1746" s="109"/>
      <c r="D1746" s="110"/>
      <c r="E1746" s="111"/>
      <c r="F1746" s="101" t="s">
        <v>43</v>
      </c>
      <c r="G1746" s="102" t="s">
        <v>44</v>
      </c>
      <c r="H1746" s="103">
        <v>0</v>
      </c>
      <c r="I1746" s="102"/>
      <c r="J1746" s="102" t="s">
        <v>17</v>
      </c>
    </row>
    <row r="1747" ht="22.5" customHeight="1" spans="1:10">
      <c r="A1747" s="107"/>
      <c r="B1747" s="108"/>
      <c r="C1747" s="109"/>
      <c r="D1747" s="110"/>
      <c r="E1747" s="111"/>
      <c r="F1747" s="98" t="s">
        <v>22</v>
      </c>
      <c r="G1747" s="99" t="s">
        <v>23</v>
      </c>
      <c r="H1747" s="100">
        <v>0</v>
      </c>
      <c r="I1747" s="99"/>
      <c r="J1747" s="99" t="s">
        <v>17</v>
      </c>
    </row>
    <row r="1748" ht="22.5" customHeight="1" spans="1:10">
      <c r="A1748" s="107"/>
      <c r="B1748" s="108"/>
      <c r="C1748" s="109"/>
      <c r="D1748" s="110"/>
      <c r="E1748" s="111"/>
      <c r="F1748" s="101" t="s">
        <v>24</v>
      </c>
      <c r="G1748" s="102" t="s">
        <v>1459</v>
      </c>
      <c r="H1748" s="103">
        <v>0</v>
      </c>
      <c r="I1748" s="102"/>
      <c r="J1748" s="102" t="s">
        <v>17</v>
      </c>
    </row>
    <row r="1749" ht="22.5" customHeight="1" spans="1:10">
      <c r="A1749" s="107"/>
      <c r="B1749" s="108"/>
      <c r="C1749" s="109"/>
      <c r="D1749" s="110"/>
      <c r="E1749" s="111"/>
      <c r="F1749" s="98" t="s">
        <v>24</v>
      </c>
      <c r="G1749" s="99" t="s">
        <v>1460</v>
      </c>
      <c r="H1749" s="100">
        <v>0</v>
      </c>
      <c r="I1749" s="99"/>
      <c r="J1749" s="99" t="s">
        <v>17</v>
      </c>
    </row>
    <row r="1750" ht="22.5" customHeight="1" spans="1:10">
      <c r="A1750" s="104" t="s">
        <v>1461</v>
      </c>
      <c r="B1750" s="99" t="s">
        <v>1462</v>
      </c>
      <c r="C1750" s="98" t="s">
        <v>50</v>
      </c>
      <c r="D1750" s="105">
        <v>3</v>
      </c>
      <c r="E1750" s="106">
        <f>SUM(H1750:H1752)/D1750</f>
        <v>0</v>
      </c>
      <c r="F1750" s="101" t="s">
        <v>14</v>
      </c>
      <c r="G1750" s="102" t="s">
        <v>15</v>
      </c>
      <c r="H1750" s="103">
        <v>0</v>
      </c>
      <c r="I1750" s="102" t="s">
        <v>1463</v>
      </c>
      <c r="J1750" s="102" t="s">
        <v>17</v>
      </c>
    </row>
    <row r="1751" ht="22.5" customHeight="1" spans="1:10">
      <c r="A1751" s="104"/>
      <c r="B1751" s="99"/>
      <c r="C1751" s="98"/>
      <c r="D1751" s="105"/>
      <c r="E1751" s="106"/>
      <c r="F1751" s="98" t="s">
        <v>18</v>
      </c>
      <c r="G1751" s="99" t="s">
        <v>19</v>
      </c>
      <c r="H1751" s="100">
        <v>0</v>
      </c>
      <c r="I1751" s="99"/>
      <c r="J1751" s="99" t="s">
        <v>17</v>
      </c>
    </row>
    <row r="1752" ht="22.5" customHeight="1" spans="1:10">
      <c r="A1752" s="104"/>
      <c r="B1752" s="99"/>
      <c r="C1752" s="98"/>
      <c r="D1752" s="105"/>
      <c r="E1752" s="106"/>
      <c r="F1752" s="101" t="s">
        <v>35</v>
      </c>
      <c r="G1752" s="102" t="s">
        <v>36</v>
      </c>
      <c r="H1752" s="103">
        <v>0</v>
      </c>
      <c r="I1752" s="102" t="s">
        <v>53</v>
      </c>
      <c r="J1752" s="102" t="s">
        <v>17</v>
      </c>
    </row>
    <row r="1753" ht="22.5" customHeight="1" spans="1:10">
      <c r="A1753" s="107" t="s">
        <v>1464</v>
      </c>
      <c r="B1753" s="108" t="s">
        <v>1465</v>
      </c>
      <c r="C1753" s="109" t="s">
        <v>50</v>
      </c>
      <c r="D1753" s="110">
        <v>7</v>
      </c>
      <c r="E1753" s="111">
        <f>SUM(H1753:H1759)/D1753</f>
        <v>0</v>
      </c>
      <c r="F1753" s="98" t="s">
        <v>14</v>
      </c>
      <c r="G1753" s="99" t="s">
        <v>15</v>
      </c>
      <c r="H1753" s="100">
        <v>0</v>
      </c>
      <c r="I1753" s="99" t="s">
        <v>1463</v>
      </c>
      <c r="J1753" s="99" t="s">
        <v>17</v>
      </c>
    </row>
    <row r="1754" ht="22.5" customHeight="1" spans="1:10">
      <c r="A1754" s="107"/>
      <c r="B1754" s="108"/>
      <c r="C1754" s="109"/>
      <c r="D1754" s="110"/>
      <c r="E1754" s="111"/>
      <c r="F1754" s="101" t="s">
        <v>18</v>
      </c>
      <c r="G1754" s="102" t="s">
        <v>19</v>
      </c>
      <c r="H1754" s="103">
        <v>0</v>
      </c>
      <c r="I1754" s="102"/>
      <c r="J1754" s="102" t="s">
        <v>17</v>
      </c>
    </row>
    <row r="1755" ht="22.5" customHeight="1" spans="1:10">
      <c r="A1755" s="107"/>
      <c r="B1755" s="108"/>
      <c r="C1755" s="109"/>
      <c r="D1755" s="110"/>
      <c r="E1755" s="111"/>
      <c r="F1755" s="98" t="s">
        <v>43</v>
      </c>
      <c r="G1755" s="99" t="s">
        <v>44</v>
      </c>
      <c r="H1755" s="100">
        <v>0</v>
      </c>
      <c r="I1755" s="99"/>
      <c r="J1755" s="99" t="s">
        <v>17</v>
      </c>
    </row>
    <row r="1756" ht="22.5" customHeight="1" spans="1:10">
      <c r="A1756" s="107"/>
      <c r="B1756" s="108"/>
      <c r="C1756" s="109"/>
      <c r="D1756" s="110"/>
      <c r="E1756" s="111"/>
      <c r="F1756" s="101" t="s">
        <v>170</v>
      </c>
      <c r="G1756" s="102" t="s">
        <v>171</v>
      </c>
      <c r="H1756" s="103">
        <v>0</v>
      </c>
      <c r="I1756" s="102" t="s">
        <v>1466</v>
      </c>
      <c r="J1756" s="102" t="s">
        <v>17</v>
      </c>
    </row>
    <row r="1757" ht="22.5" customHeight="1" spans="1:10">
      <c r="A1757" s="107"/>
      <c r="B1757" s="108"/>
      <c r="C1757" s="109"/>
      <c r="D1757" s="110"/>
      <c r="E1757" s="111"/>
      <c r="F1757" s="98" t="s">
        <v>22</v>
      </c>
      <c r="G1757" s="99" t="s">
        <v>23</v>
      </c>
      <c r="H1757" s="100">
        <v>0</v>
      </c>
      <c r="I1757" s="99"/>
      <c r="J1757" s="99" t="s">
        <v>17</v>
      </c>
    </row>
    <row r="1758" ht="22.5" customHeight="1" spans="1:10">
      <c r="A1758" s="107"/>
      <c r="B1758" s="108"/>
      <c r="C1758" s="109"/>
      <c r="D1758" s="110"/>
      <c r="E1758" s="111"/>
      <c r="F1758" s="101" t="s">
        <v>24</v>
      </c>
      <c r="G1758" s="102" t="s">
        <v>1467</v>
      </c>
      <c r="H1758" s="103">
        <v>0</v>
      </c>
      <c r="I1758" s="102"/>
      <c r="J1758" s="102" t="s">
        <v>17</v>
      </c>
    </row>
    <row r="1759" ht="22.5" customHeight="1" spans="1:10">
      <c r="A1759" s="107"/>
      <c r="B1759" s="108"/>
      <c r="C1759" s="109"/>
      <c r="D1759" s="110"/>
      <c r="E1759" s="111"/>
      <c r="F1759" s="98" t="s">
        <v>24</v>
      </c>
      <c r="G1759" s="99" t="s">
        <v>1468</v>
      </c>
      <c r="H1759" s="100">
        <v>0</v>
      </c>
      <c r="I1759" s="99"/>
      <c r="J1759" s="99" t="s">
        <v>17</v>
      </c>
    </row>
    <row r="1760" ht="39" customHeight="1" spans="1:10">
      <c r="A1760" s="104" t="s">
        <v>1469</v>
      </c>
      <c r="B1760" s="99" t="s">
        <v>1470</v>
      </c>
      <c r="C1760" s="98" t="s">
        <v>33</v>
      </c>
      <c r="D1760" s="105">
        <v>3</v>
      </c>
      <c r="E1760" s="106">
        <f>SUM(H1760:H1762)/D1760</f>
        <v>0</v>
      </c>
      <c r="F1760" s="101" t="s">
        <v>14</v>
      </c>
      <c r="G1760" s="102" t="s">
        <v>15</v>
      </c>
      <c r="H1760" s="103">
        <v>0</v>
      </c>
      <c r="I1760" s="102" t="s">
        <v>1471</v>
      </c>
      <c r="J1760" s="102" t="s">
        <v>17</v>
      </c>
    </row>
    <row r="1761" ht="22.5" customHeight="1" spans="1:10">
      <c r="A1761" s="104"/>
      <c r="B1761" s="99"/>
      <c r="C1761" s="98"/>
      <c r="D1761" s="105"/>
      <c r="E1761" s="106"/>
      <c r="F1761" s="98" t="s">
        <v>18</v>
      </c>
      <c r="G1761" s="99" t="s">
        <v>19</v>
      </c>
      <c r="H1761" s="100">
        <v>0</v>
      </c>
      <c r="I1761" s="99"/>
      <c r="J1761" s="99" t="s">
        <v>17</v>
      </c>
    </row>
    <row r="1762" ht="22.5" customHeight="1" spans="1:10">
      <c r="A1762" s="104"/>
      <c r="B1762" s="99"/>
      <c r="C1762" s="98"/>
      <c r="D1762" s="105"/>
      <c r="E1762" s="106"/>
      <c r="F1762" s="101" t="s">
        <v>35</v>
      </c>
      <c r="G1762" s="102" t="s">
        <v>36</v>
      </c>
      <c r="H1762" s="103">
        <v>0</v>
      </c>
      <c r="I1762" s="102" t="s">
        <v>1472</v>
      </c>
      <c r="J1762" s="102" t="s">
        <v>17</v>
      </c>
    </row>
    <row r="1763" ht="39" customHeight="1" spans="1:10">
      <c r="A1763" s="107" t="s">
        <v>1473</v>
      </c>
      <c r="B1763" s="108" t="s">
        <v>1474</v>
      </c>
      <c r="C1763" s="109" t="s">
        <v>33</v>
      </c>
      <c r="D1763" s="110">
        <v>3</v>
      </c>
      <c r="E1763" s="111">
        <f>SUM(H1763:H1765)/D1763</f>
        <v>0</v>
      </c>
      <c r="F1763" s="98" t="s">
        <v>14</v>
      </c>
      <c r="G1763" s="99" t="s">
        <v>15</v>
      </c>
      <c r="H1763" s="100">
        <v>0</v>
      </c>
      <c r="I1763" s="99" t="s">
        <v>1471</v>
      </c>
      <c r="J1763" s="99" t="s">
        <v>17</v>
      </c>
    </row>
    <row r="1764" ht="22.5" customHeight="1" spans="1:10">
      <c r="A1764" s="107"/>
      <c r="B1764" s="108"/>
      <c r="C1764" s="109"/>
      <c r="D1764" s="110"/>
      <c r="E1764" s="111"/>
      <c r="F1764" s="101" t="s">
        <v>18</v>
      </c>
      <c r="G1764" s="102" t="s">
        <v>19</v>
      </c>
      <c r="H1764" s="103">
        <v>0</v>
      </c>
      <c r="I1764" s="102"/>
      <c r="J1764" s="102" t="s">
        <v>17</v>
      </c>
    </row>
    <row r="1765" ht="22.5" customHeight="1" spans="1:10">
      <c r="A1765" s="107"/>
      <c r="B1765" s="108"/>
      <c r="C1765" s="109"/>
      <c r="D1765" s="110"/>
      <c r="E1765" s="111"/>
      <c r="F1765" s="98" t="s">
        <v>35</v>
      </c>
      <c r="G1765" s="99" t="s">
        <v>36</v>
      </c>
      <c r="H1765" s="100">
        <v>0</v>
      </c>
      <c r="I1765" s="99" t="s">
        <v>270</v>
      </c>
      <c r="J1765" s="99" t="s">
        <v>17</v>
      </c>
    </row>
    <row r="1766" ht="39" customHeight="1" spans="1:10">
      <c r="A1766" s="104" t="s">
        <v>1475</v>
      </c>
      <c r="B1766" s="99" t="s">
        <v>1476</v>
      </c>
      <c r="C1766" s="98" t="s">
        <v>33</v>
      </c>
      <c r="D1766" s="105">
        <v>6</v>
      </c>
      <c r="E1766" s="106">
        <f>SUM(H1766:H1771)/D1766</f>
        <v>0</v>
      </c>
      <c r="F1766" s="101" t="s">
        <v>14</v>
      </c>
      <c r="G1766" s="102" t="s">
        <v>15</v>
      </c>
      <c r="H1766" s="103">
        <v>0</v>
      </c>
      <c r="I1766" s="102" t="s">
        <v>1471</v>
      </c>
      <c r="J1766" s="102" t="s">
        <v>17</v>
      </c>
    </row>
    <row r="1767" ht="22.5" customHeight="1" spans="1:10">
      <c r="A1767" s="104"/>
      <c r="B1767" s="99"/>
      <c r="C1767" s="98"/>
      <c r="D1767" s="105"/>
      <c r="E1767" s="106"/>
      <c r="F1767" s="99" t="s">
        <v>18</v>
      </c>
      <c r="G1767" s="99" t="s">
        <v>19</v>
      </c>
      <c r="H1767" s="100">
        <v>0</v>
      </c>
      <c r="I1767" s="99"/>
      <c r="J1767" s="99" t="s">
        <v>17</v>
      </c>
    </row>
    <row r="1768" ht="22.5" customHeight="1" spans="1:10">
      <c r="A1768" s="104"/>
      <c r="B1768" s="99"/>
      <c r="C1768" s="98"/>
      <c r="D1768" s="105"/>
      <c r="E1768" s="106"/>
      <c r="F1768" s="102" t="s">
        <v>43</v>
      </c>
      <c r="G1768" s="102" t="s">
        <v>44</v>
      </c>
      <c r="H1768" s="103">
        <v>0</v>
      </c>
      <c r="I1768" s="102"/>
      <c r="J1768" s="102" t="s">
        <v>17</v>
      </c>
    </row>
    <row r="1769" ht="22.5" customHeight="1" spans="1:10">
      <c r="A1769" s="104"/>
      <c r="B1769" s="99"/>
      <c r="C1769" s="98"/>
      <c r="D1769" s="105"/>
      <c r="E1769" s="106"/>
      <c r="F1769" s="99" t="s">
        <v>22</v>
      </c>
      <c r="G1769" s="99" t="s">
        <v>23</v>
      </c>
      <c r="H1769" s="100">
        <v>0</v>
      </c>
      <c r="I1769" s="99"/>
      <c r="J1769" s="99" t="s">
        <v>17</v>
      </c>
    </row>
    <row r="1770" ht="22.5" customHeight="1" spans="1:10">
      <c r="A1770" s="104"/>
      <c r="B1770" s="99"/>
      <c r="C1770" s="98"/>
      <c r="D1770" s="105"/>
      <c r="E1770" s="106"/>
      <c r="F1770" s="102" t="s">
        <v>24</v>
      </c>
      <c r="G1770" s="102" t="s">
        <v>1477</v>
      </c>
      <c r="H1770" s="103">
        <v>0</v>
      </c>
      <c r="I1770" s="102"/>
      <c r="J1770" s="102" t="s">
        <v>17</v>
      </c>
    </row>
    <row r="1771" ht="22.5" customHeight="1" spans="1:10">
      <c r="A1771" s="104"/>
      <c r="B1771" s="99"/>
      <c r="C1771" s="98"/>
      <c r="D1771" s="105"/>
      <c r="E1771" s="106"/>
      <c r="F1771" s="99" t="s">
        <v>24</v>
      </c>
      <c r="G1771" s="99" t="s">
        <v>1478</v>
      </c>
      <c r="H1771" s="100">
        <v>0</v>
      </c>
      <c r="I1771" s="99"/>
      <c r="J1771" s="99" t="s">
        <v>17</v>
      </c>
    </row>
    <row r="1772" ht="39" customHeight="1" spans="1:10">
      <c r="A1772" s="107" t="s">
        <v>1479</v>
      </c>
      <c r="B1772" s="108" t="s">
        <v>1480</v>
      </c>
      <c r="C1772" s="109" t="s">
        <v>597</v>
      </c>
      <c r="D1772" s="110">
        <v>3</v>
      </c>
      <c r="E1772" s="111">
        <f>SUM(H1772:H1774)/D1772</f>
        <v>0</v>
      </c>
      <c r="F1772" s="102" t="s">
        <v>14</v>
      </c>
      <c r="G1772" s="102" t="s">
        <v>15</v>
      </c>
      <c r="H1772" s="103">
        <v>0</v>
      </c>
      <c r="I1772" s="102" t="s">
        <v>1481</v>
      </c>
      <c r="J1772" s="102" t="s">
        <v>17</v>
      </c>
    </row>
    <row r="1773" ht="22.5" customHeight="1" spans="1:10">
      <c r="A1773" s="107"/>
      <c r="B1773" s="108"/>
      <c r="C1773" s="109"/>
      <c r="D1773" s="110"/>
      <c r="E1773" s="111"/>
      <c r="F1773" s="98" t="s">
        <v>18</v>
      </c>
      <c r="G1773" s="99" t="s">
        <v>19</v>
      </c>
      <c r="H1773" s="100">
        <v>0</v>
      </c>
      <c r="I1773" s="99"/>
      <c r="J1773" s="99" t="s">
        <v>17</v>
      </c>
    </row>
    <row r="1774" ht="22.5" customHeight="1" spans="1:10">
      <c r="A1774" s="107"/>
      <c r="B1774" s="108"/>
      <c r="C1774" s="109"/>
      <c r="D1774" s="110"/>
      <c r="E1774" s="111"/>
      <c r="F1774" s="101" t="s">
        <v>35</v>
      </c>
      <c r="G1774" s="102" t="s">
        <v>36</v>
      </c>
      <c r="H1774" s="103">
        <v>0</v>
      </c>
      <c r="I1774" s="102" t="s">
        <v>1472</v>
      </c>
      <c r="J1774" s="102" t="s">
        <v>17</v>
      </c>
    </row>
    <row r="1775" ht="39" customHeight="1" spans="1:10">
      <c r="A1775" s="104" t="s">
        <v>1482</v>
      </c>
      <c r="B1775" s="99" t="s">
        <v>1483</v>
      </c>
      <c r="C1775" s="98" t="s">
        <v>1484</v>
      </c>
      <c r="D1775" s="105">
        <v>3</v>
      </c>
      <c r="E1775" s="106">
        <f>SUM(H1775:H1777)/D1775</f>
        <v>0</v>
      </c>
      <c r="F1775" s="98" t="s">
        <v>14</v>
      </c>
      <c r="G1775" s="99" t="s">
        <v>15</v>
      </c>
      <c r="H1775" s="100">
        <v>0</v>
      </c>
      <c r="I1775" s="99" t="s">
        <v>1481</v>
      </c>
      <c r="J1775" s="99" t="s">
        <v>17</v>
      </c>
    </row>
    <row r="1776" ht="22.5" customHeight="1" spans="1:10">
      <c r="A1776" s="104"/>
      <c r="B1776" s="99"/>
      <c r="C1776" s="98"/>
      <c r="D1776" s="105"/>
      <c r="E1776" s="106"/>
      <c r="F1776" s="102" t="s">
        <v>18</v>
      </c>
      <c r="G1776" s="102" t="s">
        <v>19</v>
      </c>
      <c r="H1776" s="103">
        <v>0</v>
      </c>
      <c r="I1776" s="102"/>
      <c r="J1776" s="102" t="s">
        <v>17</v>
      </c>
    </row>
    <row r="1777" ht="22.5" customHeight="1" spans="1:10">
      <c r="A1777" s="104"/>
      <c r="B1777" s="99"/>
      <c r="C1777" s="98"/>
      <c r="D1777" s="105"/>
      <c r="E1777" s="106"/>
      <c r="F1777" s="99" t="s">
        <v>35</v>
      </c>
      <c r="G1777" s="99" t="s">
        <v>36</v>
      </c>
      <c r="H1777" s="100">
        <v>0</v>
      </c>
      <c r="I1777" s="99" t="s">
        <v>270</v>
      </c>
      <c r="J1777" s="99" t="s">
        <v>17</v>
      </c>
    </row>
    <row r="1778" ht="39" customHeight="1" spans="1:10">
      <c r="A1778" s="107" t="s">
        <v>1485</v>
      </c>
      <c r="B1778" s="108" t="s">
        <v>1486</v>
      </c>
      <c r="C1778" s="109" t="s">
        <v>1484</v>
      </c>
      <c r="D1778" s="110">
        <v>6</v>
      </c>
      <c r="E1778" s="111">
        <f>SUM(H1778:H1783)/D1778</f>
        <v>0</v>
      </c>
      <c r="F1778" s="102" t="s">
        <v>14</v>
      </c>
      <c r="G1778" s="102" t="s">
        <v>15</v>
      </c>
      <c r="H1778" s="103">
        <v>0</v>
      </c>
      <c r="I1778" s="102" t="s">
        <v>1481</v>
      </c>
      <c r="J1778" s="102" t="s">
        <v>17</v>
      </c>
    </row>
    <row r="1779" ht="22.5" customHeight="1" spans="1:10">
      <c r="A1779" s="107"/>
      <c r="B1779" s="108"/>
      <c r="C1779" s="109"/>
      <c r="D1779" s="110"/>
      <c r="E1779" s="111"/>
      <c r="F1779" s="98" t="s">
        <v>18</v>
      </c>
      <c r="G1779" s="99" t="s">
        <v>19</v>
      </c>
      <c r="H1779" s="100">
        <v>0</v>
      </c>
      <c r="I1779" s="99"/>
      <c r="J1779" s="99" t="s">
        <v>17</v>
      </c>
    </row>
    <row r="1780" ht="22.5" customHeight="1" spans="1:10">
      <c r="A1780" s="107"/>
      <c r="B1780" s="108"/>
      <c r="C1780" s="109"/>
      <c r="D1780" s="110"/>
      <c r="E1780" s="111"/>
      <c r="F1780" s="101" t="s">
        <v>43</v>
      </c>
      <c r="G1780" s="102" t="s">
        <v>44</v>
      </c>
      <c r="H1780" s="103">
        <v>0</v>
      </c>
      <c r="I1780" s="102"/>
      <c r="J1780" s="102" t="s">
        <v>17</v>
      </c>
    </row>
    <row r="1781" ht="22.5" customHeight="1" spans="1:10">
      <c r="A1781" s="107"/>
      <c r="B1781" s="108"/>
      <c r="C1781" s="109"/>
      <c r="D1781" s="110"/>
      <c r="E1781" s="111"/>
      <c r="F1781" s="98" t="s">
        <v>22</v>
      </c>
      <c r="G1781" s="99" t="s">
        <v>23</v>
      </c>
      <c r="H1781" s="100">
        <v>0</v>
      </c>
      <c r="I1781" s="99"/>
      <c r="J1781" s="99" t="s">
        <v>17</v>
      </c>
    </row>
    <row r="1782" ht="22.5" customHeight="1" spans="1:10">
      <c r="A1782" s="107"/>
      <c r="B1782" s="108"/>
      <c r="C1782" s="109"/>
      <c r="D1782" s="110"/>
      <c r="E1782" s="111"/>
      <c r="F1782" s="101" t="s">
        <v>24</v>
      </c>
      <c r="G1782" s="102" t="s">
        <v>1487</v>
      </c>
      <c r="H1782" s="103">
        <v>0</v>
      </c>
      <c r="I1782" s="102"/>
      <c r="J1782" s="102" t="s">
        <v>17</v>
      </c>
    </row>
    <row r="1783" ht="22.5" customHeight="1" spans="1:10">
      <c r="A1783" s="107"/>
      <c r="B1783" s="108"/>
      <c r="C1783" s="109"/>
      <c r="D1783" s="110"/>
      <c r="E1783" s="111"/>
      <c r="F1783" s="98" t="s">
        <v>24</v>
      </c>
      <c r="G1783" s="99" t="s">
        <v>1488</v>
      </c>
      <c r="H1783" s="100">
        <v>0</v>
      </c>
      <c r="I1783" s="99"/>
      <c r="J1783" s="99" t="s">
        <v>17</v>
      </c>
    </row>
    <row r="1784" ht="39" customHeight="1" spans="1:10">
      <c r="A1784" s="104" t="s">
        <v>1489</v>
      </c>
      <c r="B1784" s="99" t="s">
        <v>1490</v>
      </c>
      <c r="C1784" s="99" t="s">
        <v>664</v>
      </c>
      <c r="D1784" s="105">
        <v>3</v>
      </c>
      <c r="E1784" s="106">
        <f>SUM(H1784:H1786)/D1784</f>
        <v>0</v>
      </c>
      <c r="F1784" s="101" t="s">
        <v>14</v>
      </c>
      <c r="G1784" s="102" t="s">
        <v>15</v>
      </c>
      <c r="H1784" s="103">
        <v>0</v>
      </c>
      <c r="I1784" s="102" t="s">
        <v>1491</v>
      </c>
      <c r="J1784" s="102" t="s">
        <v>173</v>
      </c>
    </row>
    <row r="1785" ht="22.5" customHeight="1" spans="1:10">
      <c r="A1785" s="104" t="s">
        <v>1492</v>
      </c>
      <c r="B1785" s="99"/>
      <c r="C1785" s="99"/>
      <c r="D1785" s="105"/>
      <c r="E1785" s="106"/>
      <c r="F1785" s="98" t="s">
        <v>18</v>
      </c>
      <c r="G1785" s="99" t="s">
        <v>19</v>
      </c>
      <c r="H1785" s="100">
        <v>0</v>
      </c>
      <c r="I1785" s="99"/>
      <c r="J1785" s="99" t="s">
        <v>173</v>
      </c>
    </row>
    <row r="1786" ht="22.5" customHeight="1" spans="1:10">
      <c r="A1786" s="104" t="s">
        <v>1493</v>
      </c>
      <c r="B1786" s="99"/>
      <c r="C1786" s="99"/>
      <c r="D1786" s="105"/>
      <c r="E1786" s="106"/>
      <c r="F1786" s="101" t="s">
        <v>35</v>
      </c>
      <c r="G1786" s="102" t="s">
        <v>36</v>
      </c>
      <c r="H1786" s="103">
        <v>0</v>
      </c>
      <c r="I1786" s="102" t="s">
        <v>684</v>
      </c>
      <c r="J1786" s="102" t="s">
        <v>173</v>
      </c>
    </row>
    <row r="1787" ht="22.5" customHeight="1" spans="1:10">
      <c r="A1787" s="107" t="s">
        <v>1492</v>
      </c>
      <c r="B1787" s="108" t="s">
        <v>1494</v>
      </c>
      <c r="C1787" s="108" t="s">
        <v>664</v>
      </c>
      <c r="D1787" s="110">
        <v>3</v>
      </c>
      <c r="E1787" s="111">
        <f>SUM(H1787:H1789)/D1787</f>
        <v>0</v>
      </c>
      <c r="F1787" s="98" t="s">
        <v>14</v>
      </c>
      <c r="G1787" s="99" t="s">
        <v>15</v>
      </c>
      <c r="H1787" s="100">
        <v>0</v>
      </c>
      <c r="I1787" s="99" t="s">
        <v>1495</v>
      </c>
      <c r="J1787" s="99" t="s">
        <v>173</v>
      </c>
    </row>
    <row r="1788" ht="22.5" customHeight="1" spans="1:10">
      <c r="A1788" s="107" t="s">
        <v>1496</v>
      </c>
      <c r="B1788" s="108"/>
      <c r="C1788" s="108"/>
      <c r="D1788" s="110"/>
      <c r="E1788" s="111"/>
      <c r="F1788" s="101" t="s">
        <v>18</v>
      </c>
      <c r="G1788" s="102" t="s">
        <v>19</v>
      </c>
      <c r="H1788" s="103">
        <v>0</v>
      </c>
      <c r="I1788" s="102"/>
      <c r="J1788" s="102" t="s">
        <v>173</v>
      </c>
    </row>
    <row r="1789" ht="22.5" customHeight="1" spans="1:10">
      <c r="A1789" s="107" t="s">
        <v>1497</v>
      </c>
      <c r="B1789" s="108"/>
      <c r="C1789" s="108"/>
      <c r="D1789" s="110"/>
      <c r="E1789" s="111"/>
      <c r="F1789" s="98" t="s">
        <v>35</v>
      </c>
      <c r="G1789" s="99" t="s">
        <v>36</v>
      </c>
      <c r="H1789" s="100">
        <v>0</v>
      </c>
      <c r="I1789" s="99" t="s">
        <v>688</v>
      </c>
      <c r="J1789" s="99" t="s">
        <v>173</v>
      </c>
    </row>
    <row r="1790" ht="22.5" customHeight="1" spans="1:10">
      <c r="A1790" s="104" t="s">
        <v>1493</v>
      </c>
      <c r="B1790" s="99" t="s">
        <v>1498</v>
      </c>
      <c r="C1790" s="99" t="s">
        <v>664</v>
      </c>
      <c r="D1790" s="105">
        <v>6</v>
      </c>
      <c r="E1790" s="106">
        <f>SUM(H1790:H1795)/D1790</f>
        <v>0</v>
      </c>
      <c r="F1790" s="101" t="s">
        <v>14</v>
      </c>
      <c r="G1790" s="102" t="s">
        <v>15</v>
      </c>
      <c r="H1790" s="103">
        <v>0</v>
      </c>
      <c r="I1790" s="102" t="s">
        <v>1499</v>
      </c>
      <c r="J1790" s="102" t="s">
        <v>173</v>
      </c>
    </row>
    <row r="1791" ht="22.5" customHeight="1" spans="1:10">
      <c r="A1791" s="104"/>
      <c r="B1791" s="99"/>
      <c r="C1791" s="99"/>
      <c r="D1791" s="105"/>
      <c r="E1791" s="106"/>
      <c r="F1791" s="98" t="s">
        <v>18</v>
      </c>
      <c r="G1791" s="99" t="s">
        <v>19</v>
      </c>
      <c r="H1791" s="100">
        <v>0</v>
      </c>
      <c r="I1791" s="99"/>
      <c r="J1791" s="99" t="s">
        <v>173</v>
      </c>
    </row>
    <row r="1792" ht="22.5" customHeight="1" spans="1:10">
      <c r="A1792" s="104"/>
      <c r="B1792" s="99"/>
      <c r="C1792" s="99"/>
      <c r="D1792" s="105"/>
      <c r="E1792" s="106"/>
      <c r="F1792" s="101" t="s">
        <v>43</v>
      </c>
      <c r="G1792" s="102" t="s">
        <v>44</v>
      </c>
      <c r="H1792" s="103">
        <v>0</v>
      </c>
      <c r="I1792" s="102"/>
      <c r="J1792" s="102" t="s">
        <v>173</v>
      </c>
    </row>
    <row r="1793" ht="22.5" customHeight="1" spans="1:10">
      <c r="A1793" s="104"/>
      <c r="B1793" s="99"/>
      <c r="C1793" s="99"/>
      <c r="D1793" s="105"/>
      <c r="E1793" s="106"/>
      <c r="F1793" s="98" t="s">
        <v>22</v>
      </c>
      <c r="G1793" s="99" t="s">
        <v>23</v>
      </c>
      <c r="H1793" s="100">
        <v>0</v>
      </c>
      <c r="I1793" s="99"/>
      <c r="J1793" s="99" t="s">
        <v>173</v>
      </c>
    </row>
    <row r="1794" ht="22.5" customHeight="1" spans="1:10">
      <c r="A1794" s="104"/>
      <c r="B1794" s="99"/>
      <c r="C1794" s="99"/>
      <c r="D1794" s="105"/>
      <c r="E1794" s="106"/>
      <c r="F1794" s="101" t="s">
        <v>24</v>
      </c>
      <c r="G1794" s="102" t="s">
        <v>1500</v>
      </c>
      <c r="H1794" s="103">
        <v>0</v>
      </c>
      <c r="I1794" s="102"/>
      <c r="J1794" s="102" t="s">
        <v>173</v>
      </c>
    </row>
    <row r="1795" ht="22.5" customHeight="1" spans="1:10">
      <c r="A1795" s="104"/>
      <c r="B1795" s="99"/>
      <c r="C1795" s="99"/>
      <c r="D1795" s="105"/>
      <c r="E1795" s="106"/>
      <c r="F1795" s="98" t="s">
        <v>24</v>
      </c>
      <c r="G1795" s="99" t="s">
        <v>1501</v>
      </c>
      <c r="H1795" s="100">
        <v>0</v>
      </c>
      <c r="I1795" s="99"/>
      <c r="J1795" s="99" t="s">
        <v>173</v>
      </c>
    </row>
    <row r="1796" ht="22.5" customHeight="1" spans="1:10">
      <c r="A1796" s="107" t="s">
        <v>1502</v>
      </c>
      <c r="B1796" s="108" t="s">
        <v>1503</v>
      </c>
      <c r="C1796" s="108" t="s">
        <v>108</v>
      </c>
      <c r="D1796" s="110">
        <v>3</v>
      </c>
      <c r="E1796" s="111">
        <f>SUM(H1796:H1798)/D1796</f>
        <v>0</v>
      </c>
      <c r="F1796" s="101" t="s">
        <v>14</v>
      </c>
      <c r="G1796" s="102" t="s">
        <v>15</v>
      </c>
      <c r="H1796" s="103">
        <v>0</v>
      </c>
      <c r="I1796" s="102" t="s">
        <v>1504</v>
      </c>
      <c r="J1796" s="102" t="s">
        <v>173</v>
      </c>
    </row>
    <row r="1797" ht="22.5" customHeight="1" spans="1:10">
      <c r="A1797" s="107"/>
      <c r="B1797" s="108"/>
      <c r="C1797" s="108"/>
      <c r="D1797" s="110"/>
      <c r="E1797" s="111"/>
      <c r="F1797" s="98" t="s">
        <v>18</v>
      </c>
      <c r="G1797" s="99" t="s">
        <v>19</v>
      </c>
      <c r="H1797" s="100">
        <v>0</v>
      </c>
      <c r="I1797" s="99"/>
      <c r="J1797" s="99" t="s">
        <v>173</v>
      </c>
    </row>
    <row r="1798" ht="22.5" customHeight="1" spans="1:10">
      <c r="A1798" s="107"/>
      <c r="B1798" s="108"/>
      <c r="C1798" s="108"/>
      <c r="D1798" s="110"/>
      <c r="E1798" s="111"/>
      <c r="F1798" s="101" t="s">
        <v>35</v>
      </c>
      <c r="G1798" s="102" t="s">
        <v>36</v>
      </c>
      <c r="H1798" s="103">
        <v>0</v>
      </c>
      <c r="I1798" s="102" t="s">
        <v>684</v>
      </c>
      <c r="J1798" s="102" t="s">
        <v>173</v>
      </c>
    </row>
    <row r="1799" ht="22.5" customHeight="1" spans="1:10">
      <c r="A1799" s="104" t="s">
        <v>1496</v>
      </c>
      <c r="B1799" s="99" t="s">
        <v>1505</v>
      </c>
      <c r="C1799" s="99" t="s">
        <v>108</v>
      </c>
      <c r="D1799" s="105">
        <v>3</v>
      </c>
      <c r="E1799" s="106">
        <f>SUM(H1799:H1801)/D1799</f>
        <v>0</v>
      </c>
      <c r="F1799" s="98" t="s">
        <v>14</v>
      </c>
      <c r="G1799" s="99" t="s">
        <v>15</v>
      </c>
      <c r="H1799" s="100">
        <v>0</v>
      </c>
      <c r="I1799" s="99" t="s">
        <v>1506</v>
      </c>
      <c r="J1799" s="99" t="s">
        <v>173</v>
      </c>
    </row>
    <row r="1800" s="23" customFormat="1" ht="22.5" customHeight="1" spans="1:10">
      <c r="A1800" s="104"/>
      <c r="B1800" s="99"/>
      <c r="C1800" s="99"/>
      <c r="D1800" s="105"/>
      <c r="E1800" s="106"/>
      <c r="F1800" s="101" t="s">
        <v>18</v>
      </c>
      <c r="G1800" s="102" t="s">
        <v>19</v>
      </c>
      <c r="H1800" s="103">
        <v>0</v>
      </c>
      <c r="I1800" s="102"/>
      <c r="J1800" s="102" t="s">
        <v>173</v>
      </c>
    </row>
    <row r="1801" ht="22.5" customHeight="1" spans="1:10">
      <c r="A1801" s="104"/>
      <c r="B1801" s="99"/>
      <c r="C1801" s="99"/>
      <c r="D1801" s="105"/>
      <c r="E1801" s="106"/>
      <c r="F1801" s="98" t="s">
        <v>35</v>
      </c>
      <c r="G1801" s="99" t="s">
        <v>36</v>
      </c>
      <c r="H1801" s="100">
        <v>0</v>
      </c>
      <c r="I1801" s="99" t="s">
        <v>688</v>
      </c>
      <c r="J1801" s="99" t="s">
        <v>173</v>
      </c>
    </row>
    <row r="1802" ht="22.5" customHeight="1" spans="1:10">
      <c r="A1802" s="107" t="s">
        <v>1497</v>
      </c>
      <c r="B1802" s="108" t="s">
        <v>1507</v>
      </c>
      <c r="C1802" s="108" t="s">
        <v>108</v>
      </c>
      <c r="D1802" s="110">
        <v>6</v>
      </c>
      <c r="E1802" s="111">
        <f>SUM(H1802:H1807)/D1802</f>
        <v>0</v>
      </c>
      <c r="F1802" s="101" t="s">
        <v>14</v>
      </c>
      <c r="G1802" s="102" t="s">
        <v>15</v>
      </c>
      <c r="H1802" s="103">
        <v>0</v>
      </c>
      <c r="I1802" s="102" t="s">
        <v>1508</v>
      </c>
      <c r="J1802" s="102" t="s">
        <v>173</v>
      </c>
    </row>
    <row r="1803" ht="22.5" customHeight="1" spans="1:10">
      <c r="A1803" s="107"/>
      <c r="B1803" s="108"/>
      <c r="C1803" s="108"/>
      <c r="D1803" s="110"/>
      <c r="E1803" s="111"/>
      <c r="F1803" s="98" t="s">
        <v>18</v>
      </c>
      <c r="G1803" s="99" t="s">
        <v>19</v>
      </c>
      <c r="H1803" s="100">
        <v>0</v>
      </c>
      <c r="I1803" s="99"/>
      <c r="J1803" s="99" t="s">
        <v>173</v>
      </c>
    </row>
    <row r="1804" ht="22.5" customHeight="1" spans="1:10">
      <c r="A1804" s="107"/>
      <c r="B1804" s="108"/>
      <c r="C1804" s="108"/>
      <c r="D1804" s="110"/>
      <c r="E1804" s="111"/>
      <c r="F1804" s="101" t="s">
        <v>43</v>
      </c>
      <c r="G1804" s="102" t="s">
        <v>44</v>
      </c>
      <c r="H1804" s="103">
        <v>0</v>
      </c>
      <c r="I1804" s="102"/>
      <c r="J1804" s="102" t="s">
        <v>173</v>
      </c>
    </row>
    <row r="1805" ht="22.5" customHeight="1" spans="1:10">
      <c r="A1805" s="107"/>
      <c r="B1805" s="108"/>
      <c r="C1805" s="108"/>
      <c r="D1805" s="110"/>
      <c r="E1805" s="111"/>
      <c r="F1805" s="98" t="s">
        <v>22</v>
      </c>
      <c r="G1805" s="99" t="s">
        <v>23</v>
      </c>
      <c r="H1805" s="100">
        <v>0</v>
      </c>
      <c r="I1805" s="99"/>
      <c r="J1805" s="99" t="s">
        <v>173</v>
      </c>
    </row>
    <row r="1806" ht="22.5" customHeight="1" spans="1:10">
      <c r="A1806" s="107"/>
      <c r="B1806" s="108"/>
      <c r="C1806" s="108"/>
      <c r="D1806" s="110"/>
      <c r="E1806" s="111"/>
      <c r="F1806" s="101" t="s">
        <v>24</v>
      </c>
      <c r="G1806" s="102" t="s">
        <v>1509</v>
      </c>
      <c r="H1806" s="103">
        <v>0</v>
      </c>
      <c r="I1806" s="102"/>
      <c r="J1806" s="102" t="s">
        <v>173</v>
      </c>
    </row>
    <row r="1807" ht="22.5" customHeight="1" spans="1:10">
      <c r="A1807" s="107"/>
      <c r="B1807" s="108"/>
      <c r="C1807" s="108"/>
      <c r="D1807" s="110"/>
      <c r="E1807" s="111"/>
      <c r="F1807" s="98" t="s">
        <v>24</v>
      </c>
      <c r="G1807" s="99" t="s">
        <v>1510</v>
      </c>
      <c r="H1807" s="100">
        <v>0</v>
      </c>
      <c r="I1807" s="99"/>
      <c r="J1807" s="99" t="s">
        <v>173</v>
      </c>
    </row>
    <row r="1808" ht="22.5" customHeight="1" spans="1:10">
      <c r="A1808" s="104" t="s">
        <v>1511</v>
      </c>
      <c r="B1808" s="99" t="s">
        <v>1512</v>
      </c>
      <c r="C1808" s="99" t="s">
        <v>622</v>
      </c>
      <c r="D1808" s="105">
        <v>3</v>
      </c>
      <c r="E1808" s="106">
        <f>SUM(H1808:H1810)/D1808</f>
        <v>0</v>
      </c>
      <c r="F1808" s="101" t="s">
        <v>14</v>
      </c>
      <c r="G1808" s="102" t="s">
        <v>15</v>
      </c>
      <c r="H1808" s="103">
        <v>0</v>
      </c>
      <c r="I1808" s="102" t="s">
        <v>1513</v>
      </c>
      <c r="J1808" s="102" t="s">
        <v>173</v>
      </c>
    </row>
    <row r="1809" ht="22.5" customHeight="1" spans="1:10">
      <c r="A1809" s="104"/>
      <c r="B1809" s="99"/>
      <c r="C1809" s="99"/>
      <c r="D1809" s="105"/>
      <c r="E1809" s="106"/>
      <c r="F1809" s="98" t="s">
        <v>18</v>
      </c>
      <c r="G1809" s="99" t="s">
        <v>19</v>
      </c>
      <c r="H1809" s="100">
        <v>0</v>
      </c>
      <c r="I1809" s="99"/>
      <c r="J1809" s="99" t="s">
        <v>173</v>
      </c>
    </row>
    <row r="1810" ht="22.5" customHeight="1" spans="1:10">
      <c r="A1810" s="104"/>
      <c r="B1810" s="99"/>
      <c r="C1810" s="99"/>
      <c r="D1810" s="105"/>
      <c r="E1810" s="106"/>
      <c r="F1810" s="101" t="s">
        <v>35</v>
      </c>
      <c r="G1810" s="102" t="s">
        <v>36</v>
      </c>
      <c r="H1810" s="103">
        <v>0</v>
      </c>
      <c r="I1810" s="102" t="s">
        <v>1514</v>
      </c>
      <c r="J1810" s="102" t="s">
        <v>173</v>
      </c>
    </row>
    <row r="1811" ht="22.5" customHeight="1" spans="1:10">
      <c r="A1811" s="107" t="s">
        <v>1515</v>
      </c>
      <c r="B1811" s="108" t="s">
        <v>1516</v>
      </c>
      <c r="C1811" s="108" t="s">
        <v>622</v>
      </c>
      <c r="D1811" s="110">
        <v>6</v>
      </c>
      <c r="E1811" s="111">
        <f>SUM(H1811:H1816)/D1811</f>
        <v>0</v>
      </c>
      <c r="F1811" s="98" t="s">
        <v>14</v>
      </c>
      <c r="G1811" s="99" t="s">
        <v>15</v>
      </c>
      <c r="H1811" s="100">
        <v>0</v>
      </c>
      <c r="I1811" s="99" t="s">
        <v>1517</v>
      </c>
      <c r="J1811" s="99" t="s">
        <v>173</v>
      </c>
    </row>
    <row r="1812" ht="22.5" customHeight="1" spans="1:10">
      <c r="A1812" s="107"/>
      <c r="B1812" s="108"/>
      <c r="C1812" s="108"/>
      <c r="D1812" s="110"/>
      <c r="E1812" s="111"/>
      <c r="F1812" s="101" t="s">
        <v>18</v>
      </c>
      <c r="G1812" s="102" t="s">
        <v>19</v>
      </c>
      <c r="H1812" s="103">
        <v>0</v>
      </c>
      <c r="I1812" s="102"/>
      <c r="J1812" s="102" t="s">
        <v>173</v>
      </c>
    </row>
    <row r="1813" ht="22.5" customHeight="1" spans="1:10">
      <c r="A1813" s="107"/>
      <c r="B1813" s="108"/>
      <c r="C1813" s="108"/>
      <c r="D1813" s="110"/>
      <c r="E1813" s="111"/>
      <c r="F1813" s="98" t="s">
        <v>43</v>
      </c>
      <c r="G1813" s="99" t="s">
        <v>44</v>
      </c>
      <c r="H1813" s="100">
        <v>0</v>
      </c>
      <c r="I1813" s="99"/>
      <c r="J1813" s="99" t="s">
        <v>173</v>
      </c>
    </row>
    <row r="1814" ht="22.5" customHeight="1" spans="1:10">
      <c r="A1814" s="107"/>
      <c r="B1814" s="108"/>
      <c r="C1814" s="108"/>
      <c r="D1814" s="110"/>
      <c r="E1814" s="111"/>
      <c r="F1814" s="101" t="s">
        <v>22</v>
      </c>
      <c r="G1814" s="102" t="s">
        <v>23</v>
      </c>
      <c r="H1814" s="103">
        <v>0</v>
      </c>
      <c r="I1814" s="102"/>
      <c r="J1814" s="102" t="s">
        <v>173</v>
      </c>
    </row>
    <row r="1815" ht="22.5" customHeight="1" spans="1:10">
      <c r="A1815" s="107"/>
      <c r="B1815" s="108"/>
      <c r="C1815" s="108"/>
      <c r="D1815" s="110"/>
      <c r="E1815" s="111"/>
      <c r="F1815" s="98" t="s">
        <v>24</v>
      </c>
      <c r="G1815" s="99" t="s">
        <v>1518</v>
      </c>
      <c r="H1815" s="100">
        <v>0</v>
      </c>
      <c r="I1815" s="99"/>
      <c r="J1815" s="99" t="s">
        <v>173</v>
      </c>
    </row>
    <row r="1816" ht="22.5" customHeight="1" spans="1:10">
      <c r="A1816" s="107"/>
      <c r="B1816" s="108"/>
      <c r="C1816" s="108"/>
      <c r="D1816" s="110"/>
      <c r="E1816" s="111"/>
      <c r="F1816" s="101" t="s">
        <v>24</v>
      </c>
      <c r="G1816" s="102" t="s">
        <v>1519</v>
      </c>
      <c r="H1816" s="103">
        <v>0</v>
      </c>
      <c r="I1816" s="102"/>
      <c r="J1816" s="102" t="s">
        <v>173</v>
      </c>
    </row>
    <row r="1817" ht="22.5" customHeight="1" spans="1:10">
      <c r="A1817" s="104" t="s">
        <v>1520</v>
      </c>
      <c r="B1817" s="99" t="s">
        <v>1521</v>
      </c>
      <c r="C1817" s="99" t="s">
        <v>1522</v>
      </c>
      <c r="D1817" s="105">
        <v>3</v>
      </c>
      <c r="E1817" s="106">
        <f>SUM(H1817:H1819)/D1817</f>
        <v>0</v>
      </c>
      <c r="F1817" s="98" t="s">
        <v>14</v>
      </c>
      <c r="G1817" s="99" t="s">
        <v>15</v>
      </c>
      <c r="H1817" s="100">
        <v>0</v>
      </c>
      <c r="I1817" s="99" t="s">
        <v>1513</v>
      </c>
      <c r="J1817" s="99" t="s">
        <v>173</v>
      </c>
    </row>
    <row r="1818" ht="22.5" customHeight="1" spans="1:10">
      <c r="A1818" s="104"/>
      <c r="B1818" s="99"/>
      <c r="C1818" s="99"/>
      <c r="D1818" s="105"/>
      <c r="E1818" s="106"/>
      <c r="F1818" s="101" t="s">
        <v>18</v>
      </c>
      <c r="G1818" s="102" t="s">
        <v>19</v>
      </c>
      <c r="H1818" s="103">
        <v>0</v>
      </c>
      <c r="I1818" s="102"/>
      <c r="J1818" s="102" t="s">
        <v>173</v>
      </c>
    </row>
    <row r="1819" ht="22.5" customHeight="1" spans="1:10">
      <c r="A1819" s="104"/>
      <c r="B1819" s="99"/>
      <c r="C1819" s="99"/>
      <c r="D1819" s="105"/>
      <c r="E1819" s="106"/>
      <c r="F1819" s="98" t="s">
        <v>35</v>
      </c>
      <c r="G1819" s="99" t="s">
        <v>36</v>
      </c>
      <c r="H1819" s="100">
        <v>0</v>
      </c>
      <c r="I1819" s="99" t="s">
        <v>1523</v>
      </c>
      <c r="J1819" s="99" t="s">
        <v>173</v>
      </c>
    </row>
    <row r="1820" ht="22.5" customHeight="1" spans="1:10">
      <c r="A1820" s="107" t="s">
        <v>1524</v>
      </c>
      <c r="B1820" s="108" t="s">
        <v>1525</v>
      </c>
      <c r="C1820" s="108" t="s">
        <v>1522</v>
      </c>
      <c r="D1820" s="110">
        <v>6</v>
      </c>
      <c r="E1820" s="111">
        <f>SUM(H1820:H1825)/D1820</f>
        <v>0</v>
      </c>
      <c r="F1820" s="101" t="s">
        <v>14</v>
      </c>
      <c r="G1820" s="102" t="s">
        <v>15</v>
      </c>
      <c r="H1820" s="103">
        <v>0</v>
      </c>
      <c r="I1820" s="102" t="s">
        <v>1526</v>
      </c>
      <c r="J1820" s="102" t="s">
        <v>173</v>
      </c>
    </row>
    <row r="1821" ht="22.5" customHeight="1" spans="1:10">
      <c r="A1821" s="107"/>
      <c r="B1821" s="108"/>
      <c r="C1821" s="108"/>
      <c r="D1821" s="110"/>
      <c r="E1821" s="111"/>
      <c r="F1821" s="98" t="s">
        <v>18</v>
      </c>
      <c r="G1821" s="99" t="s">
        <v>19</v>
      </c>
      <c r="H1821" s="100">
        <v>0</v>
      </c>
      <c r="I1821" s="99"/>
      <c r="J1821" s="99" t="s">
        <v>173</v>
      </c>
    </row>
    <row r="1822" ht="22.5" customHeight="1" spans="1:10">
      <c r="A1822" s="107"/>
      <c r="B1822" s="108"/>
      <c r="C1822" s="108"/>
      <c r="D1822" s="110"/>
      <c r="E1822" s="111"/>
      <c r="F1822" s="101" t="s">
        <v>43</v>
      </c>
      <c r="G1822" s="102" t="s">
        <v>44</v>
      </c>
      <c r="H1822" s="103">
        <v>0</v>
      </c>
      <c r="I1822" s="102"/>
      <c r="J1822" s="102" t="s">
        <v>173</v>
      </c>
    </row>
    <row r="1823" ht="22.5" customHeight="1" spans="1:10">
      <c r="A1823" s="107"/>
      <c r="B1823" s="108"/>
      <c r="C1823" s="108"/>
      <c r="D1823" s="110"/>
      <c r="E1823" s="111"/>
      <c r="F1823" s="98" t="s">
        <v>22</v>
      </c>
      <c r="G1823" s="99" t="s">
        <v>23</v>
      </c>
      <c r="H1823" s="100">
        <v>0</v>
      </c>
      <c r="I1823" s="99"/>
      <c r="J1823" s="99" t="s">
        <v>173</v>
      </c>
    </row>
    <row r="1824" ht="22.5" customHeight="1" spans="1:10">
      <c r="A1824" s="107"/>
      <c r="B1824" s="108"/>
      <c r="C1824" s="108"/>
      <c r="D1824" s="110"/>
      <c r="E1824" s="111"/>
      <c r="F1824" s="101" t="s">
        <v>24</v>
      </c>
      <c r="G1824" s="102" t="s">
        <v>1527</v>
      </c>
      <c r="H1824" s="103">
        <v>0</v>
      </c>
      <c r="I1824" s="102"/>
      <c r="J1824" s="102" t="s">
        <v>173</v>
      </c>
    </row>
    <row r="1825" ht="22.5" customHeight="1" spans="1:10">
      <c r="A1825" s="107"/>
      <c r="B1825" s="108"/>
      <c r="C1825" s="108"/>
      <c r="D1825" s="110"/>
      <c r="E1825" s="111"/>
      <c r="F1825" s="98" t="s">
        <v>24</v>
      </c>
      <c r="G1825" s="99" t="s">
        <v>1528</v>
      </c>
      <c r="H1825" s="100">
        <v>0</v>
      </c>
      <c r="I1825" s="99"/>
      <c r="J1825" s="99" t="s">
        <v>173</v>
      </c>
    </row>
    <row r="1826" ht="39" customHeight="1" spans="1:10">
      <c r="A1826" s="104" t="s">
        <v>1529</v>
      </c>
      <c r="B1826" s="99" t="s">
        <v>1530</v>
      </c>
      <c r="C1826" s="99" t="s">
        <v>1531</v>
      </c>
      <c r="D1826" s="105">
        <v>3</v>
      </c>
      <c r="E1826" s="106">
        <f>SUM(H1826:H1828)/D1826</f>
        <v>0</v>
      </c>
      <c r="F1826" s="101" t="s">
        <v>14</v>
      </c>
      <c r="G1826" s="102" t="s">
        <v>15</v>
      </c>
      <c r="H1826" s="103">
        <v>0</v>
      </c>
      <c r="I1826" s="102" t="s">
        <v>1532</v>
      </c>
      <c r="J1826" s="102" t="s">
        <v>173</v>
      </c>
    </row>
    <row r="1827" ht="22.5" customHeight="1" spans="1:10">
      <c r="A1827" s="104"/>
      <c r="B1827" s="99"/>
      <c r="C1827" s="99"/>
      <c r="D1827" s="105"/>
      <c r="E1827" s="106"/>
      <c r="F1827" s="98" t="s">
        <v>18</v>
      </c>
      <c r="G1827" s="99" t="s">
        <v>19</v>
      </c>
      <c r="H1827" s="100">
        <v>0</v>
      </c>
      <c r="I1827" s="99" t="s">
        <v>1533</v>
      </c>
      <c r="J1827" s="99" t="s">
        <v>173</v>
      </c>
    </row>
    <row r="1828" ht="22.5" customHeight="1" spans="1:10">
      <c r="A1828" s="104"/>
      <c r="B1828" s="99"/>
      <c r="C1828" s="99"/>
      <c r="D1828" s="105"/>
      <c r="E1828" s="106"/>
      <c r="F1828" s="101" t="s">
        <v>35</v>
      </c>
      <c r="G1828" s="102" t="s">
        <v>36</v>
      </c>
      <c r="H1828" s="103">
        <v>0</v>
      </c>
      <c r="I1828" s="102" t="s">
        <v>40</v>
      </c>
      <c r="J1828" s="102" t="s">
        <v>173</v>
      </c>
    </row>
    <row r="1829" ht="39" customHeight="1" spans="1:10">
      <c r="A1829" s="107" t="s">
        <v>1534</v>
      </c>
      <c r="B1829" s="108" t="s">
        <v>1535</v>
      </c>
      <c r="C1829" s="108" t="s">
        <v>1531</v>
      </c>
      <c r="D1829" s="110">
        <v>7</v>
      </c>
      <c r="E1829" s="111">
        <f>SUM(H1829:H1835)/D1829</f>
        <v>0</v>
      </c>
      <c r="F1829" s="98" t="s">
        <v>14</v>
      </c>
      <c r="G1829" s="99" t="s">
        <v>15</v>
      </c>
      <c r="H1829" s="100">
        <v>0</v>
      </c>
      <c r="I1829" s="99" t="s">
        <v>1532</v>
      </c>
      <c r="J1829" s="99" t="s">
        <v>173</v>
      </c>
    </row>
    <row r="1830" ht="22.5" customHeight="1" spans="1:10">
      <c r="A1830" s="107"/>
      <c r="B1830" s="108"/>
      <c r="C1830" s="108"/>
      <c r="D1830" s="110"/>
      <c r="E1830" s="111"/>
      <c r="F1830" s="101" t="s">
        <v>18</v>
      </c>
      <c r="G1830" s="102" t="s">
        <v>19</v>
      </c>
      <c r="H1830" s="103">
        <v>0</v>
      </c>
      <c r="I1830" s="102"/>
      <c r="J1830" s="102" t="s">
        <v>173</v>
      </c>
    </row>
    <row r="1831" ht="22.5" customHeight="1" spans="1:10">
      <c r="A1831" s="107"/>
      <c r="B1831" s="108"/>
      <c r="C1831" s="108"/>
      <c r="D1831" s="110"/>
      <c r="E1831" s="111"/>
      <c r="F1831" s="98" t="s">
        <v>43</v>
      </c>
      <c r="G1831" s="99" t="s">
        <v>44</v>
      </c>
      <c r="H1831" s="100">
        <v>0</v>
      </c>
      <c r="I1831" s="99"/>
      <c r="J1831" s="99" t="s">
        <v>173</v>
      </c>
    </row>
    <row r="1832" ht="22.5" customHeight="1" spans="1:10">
      <c r="A1832" s="107"/>
      <c r="B1832" s="108"/>
      <c r="C1832" s="108"/>
      <c r="D1832" s="110"/>
      <c r="E1832" s="111"/>
      <c r="F1832" s="101" t="s">
        <v>170</v>
      </c>
      <c r="G1832" s="102" t="s">
        <v>171</v>
      </c>
      <c r="H1832" s="103">
        <v>0</v>
      </c>
      <c r="I1832" s="102" t="s">
        <v>172</v>
      </c>
      <c r="J1832" s="102" t="s">
        <v>173</v>
      </c>
    </row>
    <row r="1833" ht="22.5" customHeight="1" spans="1:10">
      <c r="A1833" s="107"/>
      <c r="B1833" s="108"/>
      <c r="C1833" s="108"/>
      <c r="D1833" s="110"/>
      <c r="E1833" s="111"/>
      <c r="F1833" s="98" t="s">
        <v>22</v>
      </c>
      <c r="G1833" s="99" t="s">
        <v>23</v>
      </c>
      <c r="H1833" s="100">
        <v>0</v>
      </c>
      <c r="I1833" s="99"/>
      <c r="J1833" s="99" t="s">
        <v>173</v>
      </c>
    </row>
    <row r="1834" ht="22.5" customHeight="1" spans="1:10">
      <c r="A1834" s="107"/>
      <c r="B1834" s="108"/>
      <c r="C1834" s="108"/>
      <c r="D1834" s="110"/>
      <c r="E1834" s="111"/>
      <c r="F1834" s="101" t="s">
        <v>24</v>
      </c>
      <c r="G1834" s="102" t="s">
        <v>1536</v>
      </c>
      <c r="H1834" s="103">
        <v>0</v>
      </c>
      <c r="I1834" s="102"/>
      <c r="J1834" s="102" t="s">
        <v>173</v>
      </c>
    </row>
    <row r="1835" ht="22.5" customHeight="1" spans="1:10">
      <c r="A1835" s="107"/>
      <c r="B1835" s="108"/>
      <c r="C1835" s="108"/>
      <c r="D1835" s="110"/>
      <c r="E1835" s="111"/>
      <c r="F1835" s="98" t="s">
        <v>24</v>
      </c>
      <c r="G1835" s="99" t="s">
        <v>1537</v>
      </c>
      <c r="H1835" s="100">
        <v>0</v>
      </c>
      <c r="I1835" s="99"/>
      <c r="J1835" s="99" t="s">
        <v>173</v>
      </c>
    </row>
    <row r="1836" ht="39" customHeight="1" spans="1:10">
      <c r="A1836" s="104" t="s">
        <v>1538</v>
      </c>
      <c r="B1836" s="99" t="s">
        <v>1539</v>
      </c>
      <c r="C1836" s="99" t="s">
        <v>821</v>
      </c>
      <c r="D1836" s="105">
        <v>3</v>
      </c>
      <c r="E1836" s="106">
        <f>SUM(H1836:H1838)/D1836</f>
        <v>0</v>
      </c>
      <c r="F1836" s="101" t="s">
        <v>14</v>
      </c>
      <c r="G1836" s="102" t="s">
        <v>15</v>
      </c>
      <c r="H1836" s="103">
        <v>0</v>
      </c>
      <c r="I1836" s="102" t="s">
        <v>1532</v>
      </c>
      <c r="J1836" s="102" t="s">
        <v>173</v>
      </c>
    </row>
    <row r="1837" ht="22.5" customHeight="1" spans="1:10">
      <c r="A1837" s="104"/>
      <c r="B1837" s="99"/>
      <c r="C1837" s="99"/>
      <c r="D1837" s="105"/>
      <c r="E1837" s="106"/>
      <c r="F1837" s="98" t="s">
        <v>18</v>
      </c>
      <c r="G1837" s="99" t="s">
        <v>19</v>
      </c>
      <c r="H1837" s="100">
        <v>0</v>
      </c>
      <c r="I1837" s="99" t="s">
        <v>1533</v>
      </c>
      <c r="J1837" s="99" t="s">
        <v>173</v>
      </c>
    </row>
    <row r="1838" ht="39" customHeight="1" spans="1:10">
      <c r="A1838" s="104"/>
      <c r="B1838" s="99"/>
      <c r="C1838" s="99"/>
      <c r="D1838" s="105"/>
      <c r="E1838" s="106"/>
      <c r="F1838" s="101" t="s">
        <v>35</v>
      </c>
      <c r="G1838" s="102" t="s">
        <v>36</v>
      </c>
      <c r="H1838" s="103">
        <v>0</v>
      </c>
      <c r="I1838" s="102" t="s">
        <v>1540</v>
      </c>
      <c r="J1838" s="102" t="s">
        <v>173</v>
      </c>
    </row>
    <row r="1839" ht="39" customHeight="1" spans="1:10">
      <c r="A1839" s="107" t="s">
        <v>1541</v>
      </c>
      <c r="B1839" s="108" t="s">
        <v>1542</v>
      </c>
      <c r="C1839" s="108" t="s">
        <v>821</v>
      </c>
      <c r="D1839" s="110">
        <v>8</v>
      </c>
      <c r="E1839" s="111">
        <f>SUM(H1839:H1846)/D1839</f>
        <v>0</v>
      </c>
      <c r="F1839" s="98" t="s">
        <v>14</v>
      </c>
      <c r="G1839" s="99" t="s">
        <v>15</v>
      </c>
      <c r="H1839" s="100">
        <v>0</v>
      </c>
      <c r="I1839" s="99" t="s">
        <v>1532</v>
      </c>
      <c r="J1839" s="99" t="s">
        <v>173</v>
      </c>
    </row>
    <row r="1840" ht="22.5" customHeight="1" spans="1:10">
      <c r="A1840" s="107"/>
      <c r="B1840" s="108"/>
      <c r="C1840" s="108"/>
      <c r="D1840" s="110"/>
      <c r="E1840" s="111"/>
      <c r="F1840" s="101" t="s">
        <v>18</v>
      </c>
      <c r="G1840" s="102" t="s">
        <v>19</v>
      </c>
      <c r="H1840" s="103">
        <v>0</v>
      </c>
      <c r="I1840" s="102"/>
      <c r="J1840" s="102" t="s">
        <v>173</v>
      </c>
    </row>
    <row r="1841" ht="22.5" customHeight="1" spans="1:10">
      <c r="A1841" s="107"/>
      <c r="B1841" s="108"/>
      <c r="C1841" s="108"/>
      <c r="D1841" s="110"/>
      <c r="E1841" s="111"/>
      <c r="F1841" s="98" t="s">
        <v>43</v>
      </c>
      <c r="G1841" s="99" t="s">
        <v>44</v>
      </c>
      <c r="H1841" s="100">
        <v>0</v>
      </c>
      <c r="I1841" s="99"/>
      <c r="J1841" s="99" t="s">
        <v>173</v>
      </c>
    </row>
    <row r="1842" ht="22.5" customHeight="1" spans="1:10">
      <c r="A1842" s="107"/>
      <c r="B1842" s="108"/>
      <c r="C1842" s="108"/>
      <c r="D1842" s="110"/>
      <c r="E1842" s="111"/>
      <c r="F1842" s="101" t="s">
        <v>170</v>
      </c>
      <c r="G1842" s="102" t="s">
        <v>171</v>
      </c>
      <c r="H1842" s="103">
        <v>0</v>
      </c>
      <c r="I1842" s="102" t="s">
        <v>172</v>
      </c>
      <c r="J1842" s="102" t="s">
        <v>173</v>
      </c>
    </row>
    <row r="1843" ht="39" customHeight="1" spans="1:10">
      <c r="A1843" s="107"/>
      <c r="B1843" s="108"/>
      <c r="C1843" s="108"/>
      <c r="D1843" s="110"/>
      <c r="E1843" s="111"/>
      <c r="F1843" s="98" t="s">
        <v>75</v>
      </c>
      <c r="G1843" s="99" t="s">
        <v>1543</v>
      </c>
      <c r="H1843" s="100">
        <v>0</v>
      </c>
      <c r="I1843" s="99" t="s">
        <v>1544</v>
      </c>
      <c r="J1843" s="99" t="s">
        <v>173</v>
      </c>
    </row>
    <row r="1844" ht="22.5" customHeight="1" spans="1:10">
      <c r="A1844" s="107"/>
      <c r="B1844" s="108"/>
      <c r="C1844" s="108"/>
      <c r="D1844" s="110"/>
      <c r="E1844" s="111"/>
      <c r="F1844" s="101" t="s">
        <v>22</v>
      </c>
      <c r="G1844" s="102" t="s">
        <v>23</v>
      </c>
      <c r="H1844" s="103">
        <v>0</v>
      </c>
      <c r="I1844" s="102"/>
      <c r="J1844" s="102" t="s">
        <v>173</v>
      </c>
    </row>
    <row r="1845" ht="22.5" customHeight="1" spans="1:10">
      <c r="A1845" s="107"/>
      <c r="B1845" s="108"/>
      <c r="C1845" s="108"/>
      <c r="D1845" s="110"/>
      <c r="E1845" s="111"/>
      <c r="F1845" s="98" t="s">
        <v>24</v>
      </c>
      <c r="G1845" s="99" t="s">
        <v>1545</v>
      </c>
      <c r="H1845" s="100">
        <v>0</v>
      </c>
      <c r="I1845" s="99"/>
      <c r="J1845" s="99" t="s">
        <v>173</v>
      </c>
    </row>
    <row r="1846" ht="22.5" customHeight="1" spans="1:10">
      <c r="A1846" s="107"/>
      <c r="B1846" s="108"/>
      <c r="C1846" s="108"/>
      <c r="D1846" s="110"/>
      <c r="E1846" s="111"/>
      <c r="F1846" s="101" t="s">
        <v>24</v>
      </c>
      <c r="G1846" s="102" t="s">
        <v>1546</v>
      </c>
      <c r="H1846" s="103">
        <v>0</v>
      </c>
      <c r="I1846" s="102"/>
      <c r="J1846" s="102" t="s">
        <v>173</v>
      </c>
    </row>
    <row r="1847" ht="39" customHeight="1" spans="1:10">
      <c r="A1847" s="104" t="s">
        <v>1547</v>
      </c>
      <c r="B1847" s="99" t="s">
        <v>1548</v>
      </c>
      <c r="C1847" s="99" t="s">
        <v>413</v>
      </c>
      <c r="D1847" s="105">
        <v>3</v>
      </c>
      <c r="E1847" s="106">
        <f>SUM(H1847:H1849)/D1847</f>
        <v>0</v>
      </c>
      <c r="F1847" s="98" t="s">
        <v>14</v>
      </c>
      <c r="G1847" s="99" t="s">
        <v>15</v>
      </c>
      <c r="H1847" s="100">
        <v>0</v>
      </c>
      <c r="I1847" s="99" t="s">
        <v>1532</v>
      </c>
      <c r="J1847" s="99" t="s">
        <v>173</v>
      </c>
    </row>
    <row r="1848" ht="22.5" customHeight="1" spans="1:10">
      <c r="A1848" s="104"/>
      <c r="B1848" s="99"/>
      <c r="C1848" s="99"/>
      <c r="D1848" s="105"/>
      <c r="E1848" s="106"/>
      <c r="F1848" s="101" t="s">
        <v>18</v>
      </c>
      <c r="G1848" s="102" t="s">
        <v>19</v>
      </c>
      <c r="H1848" s="103">
        <v>0</v>
      </c>
      <c r="I1848" s="102" t="s">
        <v>1533</v>
      </c>
      <c r="J1848" s="102" t="s">
        <v>173</v>
      </c>
    </row>
    <row r="1849" ht="22.5" customHeight="1" spans="1:10">
      <c r="A1849" s="104"/>
      <c r="B1849" s="99"/>
      <c r="C1849" s="99"/>
      <c r="D1849" s="105"/>
      <c r="E1849" s="106"/>
      <c r="F1849" s="98" t="s">
        <v>35</v>
      </c>
      <c r="G1849" s="99" t="s">
        <v>36</v>
      </c>
      <c r="H1849" s="100">
        <v>0</v>
      </c>
      <c r="I1849" s="99" t="s">
        <v>1549</v>
      </c>
      <c r="J1849" s="99" t="s">
        <v>173</v>
      </c>
    </row>
    <row r="1850" ht="39" customHeight="1" spans="1:10">
      <c r="A1850" s="107" t="s">
        <v>1550</v>
      </c>
      <c r="B1850" s="108" t="s">
        <v>1551</v>
      </c>
      <c r="C1850" s="108" t="s">
        <v>413</v>
      </c>
      <c r="D1850" s="110">
        <v>3</v>
      </c>
      <c r="E1850" s="111">
        <f>SUM(H1850:H1852)/D1850</f>
        <v>0</v>
      </c>
      <c r="F1850" s="101" t="s">
        <v>14</v>
      </c>
      <c r="G1850" s="102" t="s">
        <v>15</v>
      </c>
      <c r="H1850" s="103">
        <v>0</v>
      </c>
      <c r="I1850" s="102" t="s">
        <v>1532</v>
      </c>
      <c r="J1850" s="102" t="s">
        <v>173</v>
      </c>
    </row>
    <row r="1851" ht="22.5" customHeight="1" spans="1:10">
      <c r="A1851" s="107"/>
      <c r="B1851" s="108"/>
      <c r="C1851" s="108"/>
      <c r="D1851" s="110"/>
      <c r="E1851" s="111"/>
      <c r="F1851" s="98" t="s">
        <v>18</v>
      </c>
      <c r="G1851" s="99" t="s">
        <v>19</v>
      </c>
      <c r="H1851" s="100">
        <v>0</v>
      </c>
      <c r="I1851" s="99"/>
      <c r="J1851" s="99" t="s">
        <v>173</v>
      </c>
    </row>
    <row r="1852" ht="22.5" customHeight="1" spans="1:10">
      <c r="A1852" s="107"/>
      <c r="B1852" s="108"/>
      <c r="C1852" s="108"/>
      <c r="D1852" s="110"/>
      <c r="E1852" s="111"/>
      <c r="F1852" s="101" t="s">
        <v>35</v>
      </c>
      <c r="G1852" s="102" t="s">
        <v>36</v>
      </c>
      <c r="H1852" s="103">
        <v>0</v>
      </c>
      <c r="I1852" s="102" t="s">
        <v>53</v>
      </c>
      <c r="J1852" s="102" t="s">
        <v>173</v>
      </c>
    </row>
    <row r="1853" ht="39" customHeight="1" spans="1:10">
      <c r="A1853" s="104" t="s">
        <v>1552</v>
      </c>
      <c r="B1853" s="99" t="s">
        <v>1553</v>
      </c>
      <c r="C1853" s="99" t="s">
        <v>413</v>
      </c>
      <c r="D1853" s="105">
        <v>7</v>
      </c>
      <c r="E1853" s="106">
        <f>SUM(H1853:H1859)/D1853</f>
        <v>0</v>
      </c>
      <c r="F1853" s="98" t="s">
        <v>14</v>
      </c>
      <c r="G1853" s="99" t="s">
        <v>15</v>
      </c>
      <c r="H1853" s="100">
        <v>0</v>
      </c>
      <c r="I1853" s="99" t="s">
        <v>1532</v>
      </c>
      <c r="J1853" s="99" t="s">
        <v>173</v>
      </c>
    </row>
    <row r="1854" ht="22.5" customHeight="1" spans="1:10">
      <c r="A1854" s="104"/>
      <c r="B1854" s="99"/>
      <c r="C1854" s="99"/>
      <c r="D1854" s="105"/>
      <c r="E1854" s="106"/>
      <c r="F1854" s="101" t="s">
        <v>18</v>
      </c>
      <c r="G1854" s="102" t="s">
        <v>19</v>
      </c>
      <c r="H1854" s="103">
        <v>0</v>
      </c>
      <c r="I1854" s="102"/>
      <c r="J1854" s="102" t="s">
        <v>173</v>
      </c>
    </row>
    <row r="1855" ht="22.5" customHeight="1" spans="1:10">
      <c r="A1855" s="104"/>
      <c r="B1855" s="99"/>
      <c r="C1855" s="99"/>
      <c r="D1855" s="105"/>
      <c r="E1855" s="106"/>
      <c r="F1855" s="98" t="s">
        <v>43</v>
      </c>
      <c r="G1855" s="99" t="s">
        <v>44</v>
      </c>
      <c r="H1855" s="100">
        <v>0</v>
      </c>
      <c r="I1855" s="99"/>
      <c r="J1855" s="99" t="s">
        <v>173</v>
      </c>
    </row>
    <row r="1856" ht="22.5" customHeight="1" spans="1:10">
      <c r="A1856" s="104"/>
      <c r="B1856" s="99"/>
      <c r="C1856" s="99"/>
      <c r="D1856" s="105"/>
      <c r="E1856" s="106"/>
      <c r="F1856" s="101" t="s">
        <v>170</v>
      </c>
      <c r="G1856" s="102" t="s">
        <v>171</v>
      </c>
      <c r="H1856" s="103">
        <v>0</v>
      </c>
      <c r="I1856" s="102" t="s">
        <v>172</v>
      </c>
      <c r="J1856" s="102" t="s">
        <v>173</v>
      </c>
    </row>
    <row r="1857" ht="22.5" customHeight="1" spans="1:10">
      <c r="A1857" s="104"/>
      <c r="B1857" s="99"/>
      <c r="C1857" s="99"/>
      <c r="D1857" s="105"/>
      <c r="E1857" s="106"/>
      <c r="F1857" s="98" t="s">
        <v>22</v>
      </c>
      <c r="G1857" s="99" t="s">
        <v>23</v>
      </c>
      <c r="H1857" s="100">
        <v>0</v>
      </c>
      <c r="I1857" s="99"/>
      <c r="J1857" s="99" t="s">
        <v>173</v>
      </c>
    </row>
    <row r="1858" ht="22.5" customHeight="1" spans="1:10">
      <c r="A1858" s="104"/>
      <c r="B1858" s="99"/>
      <c r="C1858" s="99"/>
      <c r="D1858" s="105"/>
      <c r="E1858" s="106"/>
      <c r="F1858" s="101" t="s">
        <v>24</v>
      </c>
      <c r="G1858" s="102" t="s">
        <v>1554</v>
      </c>
      <c r="H1858" s="103">
        <v>0</v>
      </c>
      <c r="I1858" s="102"/>
      <c r="J1858" s="102" t="s">
        <v>173</v>
      </c>
    </row>
    <row r="1859" ht="22.5" customHeight="1" spans="1:10">
      <c r="A1859" s="104"/>
      <c r="B1859" s="99"/>
      <c r="C1859" s="99"/>
      <c r="D1859" s="105"/>
      <c r="E1859" s="106"/>
      <c r="F1859" s="98" t="s">
        <v>24</v>
      </c>
      <c r="G1859" s="99" t="s">
        <v>1555</v>
      </c>
      <c r="H1859" s="100">
        <v>0</v>
      </c>
      <c r="I1859" s="99"/>
      <c r="J1859" s="99" t="s">
        <v>173</v>
      </c>
    </row>
    <row r="1860" ht="39" customHeight="1" spans="1:10">
      <c r="A1860" s="107" t="s">
        <v>1556</v>
      </c>
      <c r="B1860" s="108" t="s">
        <v>1557</v>
      </c>
      <c r="C1860" s="108" t="s">
        <v>1558</v>
      </c>
      <c r="D1860" s="110">
        <v>3</v>
      </c>
      <c r="E1860" s="111">
        <f>SUM(H1860:H1862)/D1860</f>
        <v>0</v>
      </c>
      <c r="F1860" s="101" t="s">
        <v>14</v>
      </c>
      <c r="G1860" s="102" t="s">
        <v>15</v>
      </c>
      <c r="H1860" s="103">
        <v>0</v>
      </c>
      <c r="I1860" s="102" t="s">
        <v>1532</v>
      </c>
      <c r="J1860" s="102" t="s">
        <v>173</v>
      </c>
    </row>
    <row r="1861" ht="22.5" customHeight="1" spans="1:10">
      <c r="A1861" s="107"/>
      <c r="B1861" s="108"/>
      <c r="C1861" s="108"/>
      <c r="D1861" s="110"/>
      <c r="E1861" s="111"/>
      <c r="F1861" s="98" t="s">
        <v>18</v>
      </c>
      <c r="G1861" s="99" t="s">
        <v>19</v>
      </c>
      <c r="H1861" s="100">
        <v>0</v>
      </c>
      <c r="I1861" s="99" t="s">
        <v>1533</v>
      </c>
      <c r="J1861" s="99" t="s">
        <v>173</v>
      </c>
    </row>
    <row r="1862" ht="22.5" customHeight="1" spans="1:10">
      <c r="A1862" s="107"/>
      <c r="B1862" s="108"/>
      <c r="C1862" s="108"/>
      <c r="D1862" s="110"/>
      <c r="E1862" s="111"/>
      <c r="F1862" s="101" t="s">
        <v>35</v>
      </c>
      <c r="G1862" s="102" t="s">
        <v>36</v>
      </c>
      <c r="H1862" s="103">
        <v>0</v>
      </c>
      <c r="I1862" s="102" t="s">
        <v>1559</v>
      </c>
      <c r="J1862" s="102" t="s">
        <v>173</v>
      </c>
    </row>
    <row r="1863" ht="39" customHeight="1" spans="1:10">
      <c r="A1863" s="104" t="s">
        <v>1560</v>
      </c>
      <c r="B1863" s="99" t="s">
        <v>1561</v>
      </c>
      <c r="C1863" s="99" t="s">
        <v>1558</v>
      </c>
      <c r="D1863" s="105">
        <v>7</v>
      </c>
      <c r="E1863" s="106">
        <f>SUM(H1863:H1869)/D1863</f>
        <v>0</v>
      </c>
      <c r="F1863" s="98" t="s">
        <v>14</v>
      </c>
      <c r="G1863" s="99" t="s">
        <v>15</v>
      </c>
      <c r="H1863" s="100">
        <v>0</v>
      </c>
      <c r="I1863" s="99" t="s">
        <v>1532</v>
      </c>
      <c r="J1863" s="99" t="s">
        <v>173</v>
      </c>
    </row>
    <row r="1864" ht="22.5" customHeight="1" spans="1:10">
      <c r="A1864" s="104"/>
      <c r="B1864" s="99"/>
      <c r="C1864" s="99"/>
      <c r="D1864" s="105"/>
      <c r="E1864" s="106"/>
      <c r="F1864" s="101" t="s">
        <v>18</v>
      </c>
      <c r="G1864" s="102" t="s">
        <v>19</v>
      </c>
      <c r="H1864" s="103">
        <v>0</v>
      </c>
      <c r="I1864" s="102"/>
      <c r="J1864" s="102" t="s">
        <v>173</v>
      </c>
    </row>
    <row r="1865" ht="22.5" customHeight="1" spans="1:10">
      <c r="A1865" s="104"/>
      <c r="B1865" s="99"/>
      <c r="C1865" s="99"/>
      <c r="D1865" s="105"/>
      <c r="E1865" s="106"/>
      <c r="F1865" s="98" t="s">
        <v>43</v>
      </c>
      <c r="G1865" s="99" t="s">
        <v>44</v>
      </c>
      <c r="H1865" s="100">
        <v>0</v>
      </c>
      <c r="I1865" s="99"/>
      <c r="J1865" s="99" t="s">
        <v>173</v>
      </c>
    </row>
    <row r="1866" ht="22.5" customHeight="1" spans="1:10">
      <c r="A1866" s="104"/>
      <c r="B1866" s="99"/>
      <c r="C1866" s="99"/>
      <c r="D1866" s="105"/>
      <c r="E1866" s="106"/>
      <c r="F1866" s="101" t="s">
        <v>170</v>
      </c>
      <c r="G1866" s="102" t="s">
        <v>171</v>
      </c>
      <c r="H1866" s="103">
        <v>0</v>
      </c>
      <c r="I1866" s="102" t="s">
        <v>172</v>
      </c>
      <c r="J1866" s="102" t="s">
        <v>173</v>
      </c>
    </row>
    <row r="1867" ht="22.5" customHeight="1" spans="1:10">
      <c r="A1867" s="104"/>
      <c r="B1867" s="99"/>
      <c r="C1867" s="99"/>
      <c r="D1867" s="105"/>
      <c r="E1867" s="106"/>
      <c r="F1867" s="98" t="s">
        <v>22</v>
      </c>
      <c r="G1867" s="99" t="s">
        <v>23</v>
      </c>
      <c r="H1867" s="100">
        <v>0</v>
      </c>
      <c r="I1867" s="99"/>
      <c r="J1867" s="99" t="s">
        <v>173</v>
      </c>
    </row>
    <row r="1868" ht="22.5" customHeight="1" spans="1:10">
      <c r="A1868" s="104"/>
      <c r="B1868" s="99"/>
      <c r="C1868" s="99"/>
      <c r="D1868" s="105"/>
      <c r="E1868" s="106"/>
      <c r="F1868" s="101" t="s">
        <v>24</v>
      </c>
      <c r="G1868" s="102" t="s">
        <v>1562</v>
      </c>
      <c r="H1868" s="103">
        <v>0</v>
      </c>
      <c r="I1868" s="102"/>
      <c r="J1868" s="102" t="s">
        <v>173</v>
      </c>
    </row>
    <row r="1869" ht="22.5" customHeight="1" spans="1:10">
      <c r="A1869" s="104"/>
      <c r="B1869" s="99"/>
      <c r="C1869" s="99"/>
      <c r="D1869" s="105"/>
      <c r="E1869" s="106"/>
      <c r="F1869" s="98" t="s">
        <v>24</v>
      </c>
      <c r="G1869" s="99" t="s">
        <v>1563</v>
      </c>
      <c r="H1869" s="100">
        <v>0</v>
      </c>
      <c r="I1869" s="99"/>
      <c r="J1869" s="99" t="s">
        <v>173</v>
      </c>
    </row>
    <row r="1870" ht="39" customHeight="1" spans="1:10">
      <c r="A1870" s="107" t="s">
        <v>1564</v>
      </c>
      <c r="B1870" s="108" t="s">
        <v>1565</v>
      </c>
      <c r="C1870" s="108" t="s">
        <v>97</v>
      </c>
      <c r="D1870" s="110">
        <v>3</v>
      </c>
      <c r="E1870" s="111">
        <f>SUM(H1870:H1872)/D1870</f>
        <v>0</v>
      </c>
      <c r="F1870" s="101" t="s">
        <v>14</v>
      </c>
      <c r="G1870" s="102" t="s">
        <v>15</v>
      </c>
      <c r="H1870" s="103">
        <v>0</v>
      </c>
      <c r="I1870" s="102" t="s">
        <v>1532</v>
      </c>
      <c r="J1870" s="102" t="s">
        <v>173</v>
      </c>
    </row>
    <row r="1871" ht="22.5" customHeight="1" spans="1:10">
      <c r="A1871" s="107"/>
      <c r="B1871" s="108"/>
      <c r="C1871" s="108"/>
      <c r="D1871" s="110"/>
      <c r="E1871" s="111"/>
      <c r="F1871" s="98" t="s">
        <v>18</v>
      </c>
      <c r="G1871" s="99" t="s">
        <v>19</v>
      </c>
      <c r="H1871" s="100">
        <v>0</v>
      </c>
      <c r="I1871" s="99" t="s">
        <v>1533</v>
      </c>
      <c r="J1871" s="99" t="s">
        <v>173</v>
      </c>
    </row>
    <row r="1872" ht="22.5" customHeight="1" spans="1:10">
      <c r="A1872" s="107"/>
      <c r="B1872" s="108"/>
      <c r="C1872" s="108"/>
      <c r="D1872" s="110"/>
      <c r="E1872" s="111"/>
      <c r="F1872" s="101" t="s">
        <v>35</v>
      </c>
      <c r="G1872" s="102" t="s">
        <v>36</v>
      </c>
      <c r="H1872" s="103">
        <v>0</v>
      </c>
      <c r="I1872" s="102" t="s">
        <v>1559</v>
      </c>
      <c r="J1872" s="102" t="s">
        <v>173</v>
      </c>
    </row>
    <row r="1873" ht="39" customHeight="1" spans="1:10">
      <c r="A1873" s="104" t="s">
        <v>1566</v>
      </c>
      <c r="B1873" s="99" t="s">
        <v>1567</v>
      </c>
      <c r="C1873" s="99" t="s">
        <v>97</v>
      </c>
      <c r="D1873" s="105">
        <v>7</v>
      </c>
      <c r="E1873" s="106">
        <f>SUM(H1873:H1879)/D1873</f>
        <v>0</v>
      </c>
      <c r="F1873" s="98" t="s">
        <v>14</v>
      </c>
      <c r="G1873" s="99" t="s">
        <v>15</v>
      </c>
      <c r="H1873" s="100">
        <v>0</v>
      </c>
      <c r="I1873" s="99" t="s">
        <v>1532</v>
      </c>
      <c r="J1873" s="99" t="s">
        <v>173</v>
      </c>
    </row>
    <row r="1874" ht="22.5" customHeight="1" spans="1:10">
      <c r="A1874" s="104"/>
      <c r="B1874" s="99"/>
      <c r="C1874" s="99"/>
      <c r="D1874" s="105"/>
      <c r="E1874" s="106"/>
      <c r="F1874" s="101" t="s">
        <v>18</v>
      </c>
      <c r="G1874" s="102" t="s">
        <v>19</v>
      </c>
      <c r="H1874" s="103">
        <v>0</v>
      </c>
      <c r="I1874" s="102"/>
      <c r="J1874" s="102" t="s">
        <v>173</v>
      </c>
    </row>
    <row r="1875" ht="22.5" customHeight="1" spans="1:10">
      <c r="A1875" s="104"/>
      <c r="B1875" s="99"/>
      <c r="C1875" s="99"/>
      <c r="D1875" s="105"/>
      <c r="E1875" s="106"/>
      <c r="F1875" s="98" t="s">
        <v>43</v>
      </c>
      <c r="G1875" s="99" t="s">
        <v>44</v>
      </c>
      <c r="H1875" s="100">
        <v>0</v>
      </c>
      <c r="I1875" s="99"/>
      <c r="J1875" s="99" t="s">
        <v>173</v>
      </c>
    </row>
    <row r="1876" ht="22.5" customHeight="1" spans="1:10">
      <c r="A1876" s="104"/>
      <c r="B1876" s="99"/>
      <c r="C1876" s="99"/>
      <c r="D1876" s="105"/>
      <c r="E1876" s="106"/>
      <c r="F1876" s="101" t="s">
        <v>170</v>
      </c>
      <c r="G1876" s="102" t="s">
        <v>171</v>
      </c>
      <c r="H1876" s="103">
        <v>0</v>
      </c>
      <c r="I1876" s="102" t="s">
        <v>172</v>
      </c>
      <c r="J1876" s="102" t="s">
        <v>173</v>
      </c>
    </row>
    <row r="1877" ht="22.5" customHeight="1" spans="1:10">
      <c r="A1877" s="104"/>
      <c r="B1877" s="99"/>
      <c r="C1877" s="99"/>
      <c r="D1877" s="105"/>
      <c r="E1877" s="106"/>
      <c r="F1877" s="98" t="s">
        <v>22</v>
      </c>
      <c r="G1877" s="99" t="s">
        <v>23</v>
      </c>
      <c r="H1877" s="100">
        <v>0</v>
      </c>
      <c r="I1877" s="99"/>
      <c r="J1877" s="99" t="s">
        <v>173</v>
      </c>
    </row>
    <row r="1878" ht="22.5" customHeight="1" spans="1:10">
      <c r="A1878" s="104"/>
      <c r="B1878" s="99"/>
      <c r="C1878" s="99"/>
      <c r="D1878" s="105"/>
      <c r="E1878" s="106"/>
      <c r="F1878" s="101" t="s">
        <v>24</v>
      </c>
      <c r="G1878" s="102" t="s">
        <v>1568</v>
      </c>
      <c r="H1878" s="103">
        <v>0</v>
      </c>
      <c r="I1878" s="102"/>
      <c r="J1878" s="102" t="s">
        <v>173</v>
      </c>
    </row>
    <row r="1879" ht="22.5" customHeight="1" spans="1:10">
      <c r="A1879" s="104"/>
      <c r="B1879" s="99"/>
      <c r="C1879" s="99"/>
      <c r="D1879" s="105"/>
      <c r="E1879" s="106"/>
      <c r="F1879" s="98" t="s">
        <v>24</v>
      </c>
      <c r="G1879" s="99" t="s">
        <v>1569</v>
      </c>
      <c r="H1879" s="100">
        <v>0</v>
      </c>
      <c r="I1879" s="99"/>
      <c r="J1879" s="99" t="s">
        <v>173</v>
      </c>
    </row>
    <row r="1880" ht="39" customHeight="1" spans="1:10">
      <c r="A1880" s="107" t="s">
        <v>1570</v>
      </c>
      <c r="B1880" s="108" t="s">
        <v>1571</v>
      </c>
      <c r="C1880" s="108" t="s">
        <v>1572</v>
      </c>
      <c r="D1880" s="110">
        <v>3</v>
      </c>
      <c r="E1880" s="111">
        <f>SUM(H1880:H1882)/D1880</f>
        <v>0</v>
      </c>
      <c r="F1880" s="101" t="s">
        <v>14</v>
      </c>
      <c r="G1880" s="102" t="s">
        <v>15</v>
      </c>
      <c r="H1880" s="103">
        <v>0</v>
      </c>
      <c r="I1880" s="102" t="s">
        <v>1532</v>
      </c>
      <c r="J1880" s="102" t="s">
        <v>173</v>
      </c>
    </row>
    <row r="1881" ht="22.5" customHeight="1" spans="1:10">
      <c r="A1881" s="107"/>
      <c r="B1881" s="108"/>
      <c r="C1881" s="108"/>
      <c r="D1881" s="110"/>
      <c r="E1881" s="111"/>
      <c r="F1881" s="98" t="s">
        <v>18</v>
      </c>
      <c r="G1881" s="99" t="s">
        <v>19</v>
      </c>
      <c r="H1881" s="100">
        <v>0</v>
      </c>
      <c r="I1881" s="99" t="s">
        <v>1533</v>
      </c>
      <c r="J1881" s="99" t="s">
        <v>173</v>
      </c>
    </row>
    <row r="1882" ht="22.5" customHeight="1" spans="1:10">
      <c r="A1882" s="107"/>
      <c r="B1882" s="108"/>
      <c r="C1882" s="108"/>
      <c r="D1882" s="110"/>
      <c r="E1882" s="111"/>
      <c r="F1882" s="101" t="s">
        <v>35</v>
      </c>
      <c r="G1882" s="102" t="s">
        <v>36</v>
      </c>
      <c r="H1882" s="103">
        <v>0</v>
      </c>
      <c r="I1882" s="102" t="s">
        <v>40</v>
      </c>
      <c r="J1882" s="102" t="s">
        <v>173</v>
      </c>
    </row>
    <row r="1883" ht="39" customHeight="1" spans="1:10">
      <c r="A1883" s="104" t="s">
        <v>1573</v>
      </c>
      <c r="B1883" s="99" t="s">
        <v>1574</v>
      </c>
      <c r="C1883" s="99" t="s">
        <v>1572</v>
      </c>
      <c r="D1883" s="105">
        <v>7</v>
      </c>
      <c r="E1883" s="106">
        <f>SUM(H1883:H1889)/D1883</f>
        <v>0</v>
      </c>
      <c r="F1883" s="98" t="s">
        <v>14</v>
      </c>
      <c r="G1883" s="99" t="s">
        <v>15</v>
      </c>
      <c r="H1883" s="100">
        <v>0</v>
      </c>
      <c r="I1883" s="99" t="s">
        <v>1532</v>
      </c>
      <c r="J1883" s="99" t="s">
        <v>173</v>
      </c>
    </row>
    <row r="1884" ht="22.5" customHeight="1" spans="1:10">
      <c r="A1884" s="104"/>
      <c r="B1884" s="99"/>
      <c r="C1884" s="99"/>
      <c r="D1884" s="105"/>
      <c r="E1884" s="106"/>
      <c r="F1884" s="101" t="s">
        <v>18</v>
      </c>
      <c r="G1884" s="102" t="s">
        <v>19</v>
      </c>
      <c r="H1884" s="103">
        <v>0</v>
      </c>
      <c r="I1884" s="102"/>
      <c r="J1884" s="102" t="s">
        <v>173</v>
      </c>
    </row>
    <row r="1885" ht="22.5" customHeight="1" spans="1:10">
      <c r="A1885" s="104"/>
      <c r="B1885" s="99"/>
      <c r="C1885" s="99"/>
      <c r="D1885" s="105"/>
      <c r="E1885" s="106"/>
      <c r="F1885" s="98" t="s">
        <v>43</v>
      </c>
      <c r="G1885" s="99" t="s">
        <v>44</v>
      </c>
      <c r="H1885" s="100">
        <v>0</v>
      </c>
      <c r="I1885" s="99"/>
      <c r="J1885" s="99" t="s">
        <v>173</v>
      </c>
    </row>
    <row r="1886" ht="22.5" customHeight="1" spans="1:10">
      <c r="A1886" s="104"/>
      <c r="B1886" s="99"/>
      <c r="C1886" s="99"/>
      <c r="D1886" s="105"/>
      <c r="E1886" s="106"/>
      <c r="F1886" s="101" t="s">
        <v>170</v>
      </c>
      <c r="G1886" s="102" t="s">
        <v>171</v>
      </c>
      <c r="H1886" s="103">
        <v>0</v>
      </c>
      <c r="I1886" s="102" t="s">
        <v>172</v>
      </c>
      <c r="J1886" s="102" t="s">
        <v>173</v>
      </c>
    </row>
    <row r="1887" ht="22.5" customHeight="1" spans="1:10">
      <c r="A1887" s="104"/>
      <c r="B1887" s="99"/>
      <c r="C1887" s="99"/>
      <c r="D1887" s="105"/>
      <c r="E1887" s="106"/>
      <c r="F1887" s="98" t="s">
        <v>22</v>
      </c>
      <c r="G1887" s="99" t="s">
        <v>23</v>
      </c>
      <c r="H1887" s="100">
        <v>0</v>
      </c>
      <c r="I1887" s="99"/>
      <c r="J1887" s="99" t="s">
        <v>173</v>
      </c>
    </row>
    <row r="1888" ht="22.5" customHeight="1" spans="1:10">
      <c r="A1888" s="104"/>
      <c r="B1888" s="99"/>
      <c r="C1888" s="99"/>
      <c r="D1888" s="105"/>
      <c r="E1888" s="106"/>
      <c r="F1888" s="101" t="s">
        <v>24</v>
      </c>
      <c r="G1888" s="102" t="s">
        <v>1575</v>
      </c>
      <c r="H1888" s="103">
        <v>0</v>
      </c>
      <c r="I1888" s="102"/>
      <c r="J1888" s="102" t="s">
        <v>173</v>
      </c>
    </row>
    <row r="1889" ht="22.5" customHeight="1" spans="1:10">
      <c r="A1889" s="104"/>
      <c r="B1889" s="99"/>
      <c r="C1889" s="99"/>
      <c r="D1889" s="105"/>
      <c r="E1889" s="106"/>
      <c r="F1889" s="98" t="s">
        <v>24</v>
      </c>
      <c r="G1889" s="99" t="s">
        <v>1576</v>
      </c>
      <c r="H1889" s="100">
        <v>0</v>
      </c>
      <c r="I1889" s="99"/>
      <c r="J1889" s="99" t="s">
        <v>173</v>
      </c>
    </row>
    <row r="1890" ht="39" customHeight="1" spans="1:10">
      <c r="A1890" s="107" t="s">
        <v>1577</v>
      </c>
      <c r="B1890" s="108" t="s">
        <v>1578</v>
      </c>
      <c r="C1890" s="108" t="s">
        <v>664</v>
      </c>
      <c r="D1890" s="110">
        <v>3</v>
      </c>
      <c r="E1890" s="111">
        <f>SUM(H1890:H1892)/D1890</f>
        <v>0</v>
      </c>
      <c r="F1890" s="101" t="s">
        <v>14</v>
      </c>
      <c r="G1890" s="102" t="s">
        <v>15</v>
      </c>
      <c r="H1890" s="103">
        <v>0</v>
      </c>
      <c r="I1890" s="102" t="s">
        <v>1532</v>
      </c>
      <c r="J1890" s="102" t="s">
        <v>173</v>
      </c>
    </row>
    <row r="1891" ht="22.5" customHeight="1" spans="1:10">
      <c r="A1891" s="107"/>
      <c r="B1891" s="108"/>
      <c r="C1891" s="108"/>
      <c r="D1891" s="110"/>
      <c r="E1891" s="111"/>
      <c r="F1891" s="98" t="s">
        <v>18</v>
      </c>
      <c r="G1891" s="99" t="s">
        <v>19</v>
      </c>
      <c r="H1891" s="100">
        <v>0</v>
      </c>
      <c r="I1891" s="99" t="s">
        <v>1533</v>
      </c>
      <c r="J1891" s="99" t="s">
        <v>173</v>
      </c>
    </row>
    <row r="1892" ht="22.5" customHeight="1" spans="1:10">
      <c r="A1892" s="107"/>
      <c r="B1892" s="108"/>
      <c r="C1892" s="108"/>
      <c r="D1892" s="110"/>
      <c r="E1892" s="111"/>
      <c r="F1892" s="101" t="s">
        <v>35</v>
      </c>
      <c r="G1892" s="102" t="s">
        <v>36</v>
      </c>
      <c r="H1892" s="103">
        <v>0</v>
      </c>
      <c r="I1892" s="102" t="s">
        <v>1579</v>
      </c>
      <c r="J1892" s="102" t="s">
        <v>173</v>
      </c>
    </row>
    <row r="1893" ht="39" customHeight="1" spans="1:10">
      <c r="A1893" s="104" t="s">
        <v>1580</v>
      </c>
      <c r="B1893" s="99" t="s">
        <v>1581</v>
      </c>
      <c r="C1893" s="99" t="s">
        <v>664</v>
      </c>
      <c r="D1893" s="105">
        <v>7</v>
      </c>
      <c r="E1893" s="106">
        <f>SUM(H1893:H1899)/D1893</f>
        <v>0</v>
      </c>
      <c r="F1893" s="98" t="s">
        <v>14</v>
      </c>
      <c r="G1893" s="99" t="s">
        <v>15</v>
      </c>
      <c r="H1893" s="100">
        <v>0</v>
      </c>
      <c r="I1893" s="99" t="s">
        <v>1532</v>
      </c>
      <c r="J1893" s="99" t="s">
        <v>173</v>
      </c>
    </row>
    <row r="1894" ht="22.5" customHeight="1" spans="1:10">
      <c r="A1894" s="104"/>
      <c r="B1894" s="99"/>
      <c r="C1894" s="99"/>
      <c r="D1894" s="105"/>
      <c r="E1894" s="106"/>
      <c r="F1894" s="101" t="s">
        <v>18</v>
      </c>
      <c r="G1894" s="102" t="s">
        <v>19</v>
      </c>
      <c r="H1894" s="103">
        <v>0</v>
      </c>
      <c r="I1894" s="102"/>
      <c r="J1894" s="102" t="s">
        <v>173</v>
      </c>
    </row>
    <row r="1895" ht="22.5" customHeight="1" spans="1:10">
      <c r="A1895" s="104"/>
      <c r="B1895" s="99"/>
      <c r="C1895" s="99"/>
      <c r="D1895" s="105"/>
      <c r="E1895" s="106"/>
      <c r="F1895" s="98" t="s">
        <v>43</v>
      </c>
      <c r="G1895" s="99" t="s">
        <v>44</v>
      </c>
      <c r="H1895" s="100">
        <v>0</v>
      </c>
      <c r="I1895" s="99"/>
      <c r="J1895" s="99" t="s">
        <v>173</v>
      </c>
    </row>
    <row r="1896" ht="22.5" customHeight="1" spans="1:10">
      <c r="A1896" s="104"/>
      <c r="B1896" s="99"/>
      <c r="C1896" s="99"/>
      <c r="D1896" s="105"/>
      <c r="E1896" s="106"/>
      <c r="F1896" s="101" t="s">
        <v>170</v>
      </c>
      <c r="G1896" s="102" t="s">
        <v>171</v>
      </c>
      <c r="H1896" s="103">
        <v>0</v>
      </c>
      <c r="I1896" s="102" t="s">
        <v>172</v>
      </c>
      <c r="J1896" s="102" t="s">
        <v>173</v>
      </c>
    </row>
    <row r="1897" ht="22.5" customHeight="1" spans="1:10">
      <c r="A1897" s="104"/>
      <c r="B1897" s="99"/>
      <c r="C1897" s="99"/>
      <c r="D1897" s="105"/>
      <c r="E1897" s="106"/>
      <c r="F1897" s="98" t="s">
        <v>22</v>
      </c>
      <c r="G1897" s="99" t="s">
        <v>23</v>
      </c>
      <c r="H1897" s="100">
        <v>0</v>
      </c>
      <c r="I1897" s="99"/>
      <c r="J1897" s="99" t="s">
        <v>173</v>
      </c>
    </row>
    <row r="1898" ht="22.5" customHeight="1" spans="1:10">
      <c r="A1898" s="104"/>
      <c r="B1898" s="99"/>
      <c r="C1898" s="99"/>
      <c r="D1898" s="105"/>
      <c r="E1898" s="106"/>
      <c r="F1898" s="101" t="s">
        <v>24</v>
      </c>
      <c r="G1898" s="102" t="s">
        <v>1582</v>
      </c>
      <c r="H1898" s="103">
        <v>0</v>
      </c>
      <c r="I1898" s="102"/>
      <c r="J1898" s="102" t="s">
        <v>173</v>
      </c>
    </row>
    <row r="1899" ht="22.5" customHeight="1" spans="1:10">
      <c r="A1899" s="104"/>
      <c r="B1899" s="99"/>
      <c r="C1899" s="99"/>
      <c r="D1899" s="105"/>
      <c r="E1899" s="106"/>
      <c r="F1899" s="98" t="s">
        <v>24</v>
      </c>
      <c r="G1899" s="99" t="s">
        <v>1583</v>
      </c>
      <c r="H1899" s="100">
        <v>0</v>
      </c>
      <c r="I1899" s="99"/>
      <c r="J1899" s="99" t="s">
        <v>173</v>
      </c>
    </row>
    <row r="1900" ht="39" customHeight="1" spans="1:10">
      <c r="A1900" s="107" t="s">
        <v>1584</v>
      </c>
      <c r="B1900" s="108" t="s">
        <v>1585</v>
      </c>
      <c r="C1900" s="108" t="s">
        <v>597</v>
      </c>
      <c r="D1900" s="110">
        <v>3</v>
      </c>
      <c r="E1900" s="111">
        <f>SUM(H1900:H1902)/D1900</f>
        <v>0</v>
      </c>
      <c r="F1900" s="101" t="s">
        <v>14</v>
      </c>
      <c r="G1900" s="102" t="s">
        <v>15</v>
      </c>
      <c r="H1900" s="103">
        <v>0</v>
      </c>
      <c r="I1900" s="102" t="s">
        <v>1532</v>
      </c>
      <c r="J1900" s="102" t="s">
        <v>173</v>
      </c>
    </row>
    <row r="1901" ht="22.5" customHeight="1" spans="1:10">
      <c r="A1901" s="107"/>
      <c r="B1901" s="108"/>
      <c r="C1901" s="108"/>
      <c r="D1901" s="110"/>
      <c r="E1901" s="111"/>
      <c r="F1901" s="98" t="s">
        <v>18</v>
      </c>
      <c r="G1901" s="99" t="s">
        <v>19</v>
      </c>
      <c r="H1901" s="100">
        <v>0</v>
      </c>
      <c r="I1901" s="99" t="s">
        <v>1533</v>
      </c>
      <c r="J1901" s="99" t="s">
        <v>173</v>
      </c>
    </row>
    <row r="1902" ht="22.5" customHeight="1" spans="1:10">
      <c r="A1902" s="107"/>
      <c r="B1902" s="108"/>
      <c r="C1902" s="108"/>
      <c r="D1902" s="110"/>
      <c r="E1902" s="111"/>
      <c r="F1902" s="101" t="s">
        <v>35</v>
      </c>
      <c r="G1902" s="102" t="s">
        <v>36</v>
      </c>
      <c r="H1902" s="103">
        <v>0</v>
      </c>
      <c r="I1902" s="102" t="s">
        <v>164</v>
      </c>
      <c r="J1902" s="102" t="s">
        <v>173</v>
      </c>
    </row>
    <row r="1903" ht="39" customHeight="1" spans="1:10">
      <c r="A1903" s="104" t="s">
        <v>1586</v>
      </c>
      <c r="B1903" s="99" t="s">
        <v>1587</v>
      </c>
      <c r="C1903" s="99" t="s">
        <v>597</v>
      </c>
      <c r="D1903" s="105">
        <v>7</v>
      </c>
      <c r="E1903" s="106">
        <f>SUM(H1903:H1909)/D1903</f>
        <v>0</v>
      </c>
      <c r="F1903" s="98" t="s">
        <v>14</v>
      </c>
      <c r="G1903" s="99" t="s">
        <v>15</v>
      </c>
      <c r="H1903" s="100">
        <v>0</v>
      </c>
      <c r="I1903" s="99" t="s">
        <v>1532</v>
      </c>
      <c r="J1903" s="99" t="s">
        <v>173</v>
      </c>
    </row>
    <row r="1904" ht="22.5" customHeight="1" spans="1:10">
      <c r="A1904" s="104"/>
      <c r="B1904" s="99"/>
      <c r="C1904" s="99"/>
      <c r="D1904" s="105"/>
      <c r="E1904" s="106"/>
      <c r="F1904" s="101" t="s">
        <v>18</v>
      </c>
      <c r="G1904" s="102" t="s">
        <v>19</v>
      </c>
      <c r="H1904" s="103">
        <v>0</v>
      </c>
      <c r="I1904" s="102"/>
      <c r="J1904" s="102" t="s">
        <v>173</v>
      </c>
    </row>
    <row r="1905" ht="22.5" customHeight="1" spans="1:10">
      <c r="A1905" s="104"/>
      <c r="B1905" s="99"/>
      <c r="C1905" s="99"/>
      <c r="D1905" s="105"/>
      <c r="E1905" s="106"/>
      <c r="F1905" s="98" t="s">
        <v>43</v>
      </c>
      <c r="G1905" s="99" t="s">
        <v>44</v>
      </c>
      <c r="H1905" s="100">
        <v>0</v>
      </c>
      <c r="I1905" s="99"/>
      <c r="J1905" s="99" t="s">
        <v>173</v>
      </c>
    </row>
    <row r="1906" ht="22.5" customHeight="1" spans="1:10">
      <c r="A1906" s="104"/>
      <c r="B1906" s="99"/>
      <c r="C1906" s="99"/>
      <c r="D1906" s="105"/>
      <c r="E1906" s="106"/>
      <c r="F1906" s="101" t="s">
        <v>170</v>
      </c>
      <c r="G1906" s="102" t="s">
        <v>171</v>
      </c>
      <c r="H1906" s="103">
        <v>0</v>
      </c>
      <c r="I1906" s="102" t="s">
        <v>172</v>
      </c>
      <c r="J1906" s="102" t="s">
        <v>173</v>
      </c>
    </row>
    <row r="1907" ht="22.5" customHeight="1" spans="1:10">
      <c r="A1907" s="104"/>
      <c r="B1907" s="99"/>
      <c r="C1907" s="99"/>
      <c r="D1907" s="105"/>
      <c r="E1907" s="106"/>
      <c r="F1907" s="98" t="s">
        <v>22</v>
      </c>
      <c r="G1907" s="99" t="s">
        <v>23</v>
      </c>
      <c r="H1907" s="100">
        <v>0</v>
      </c>
      <c r="I1907" s="99"/>
      <c r="J1907" s="99" t="s">
        <v>173</v>
      </c>
    </row>
    <row r="1908" ht="22.5" customHeight="1" spans="1:10">
      <c r="A1908" s="104"/>
      <c r="B1908" s="99"/>
      <c r="C1908" s="99"/>
      <c r="D1908" s="105"/>
      <c r="E1908" s="106"/>
      <c r="F1908" s="101" t="s">
        <v>24</v>
      </c>
      <c r="G1908" s="102" t="s">
        <v>1588</v>
      </c>
      <c r="H1908" s="103">
        <v>0</v>
      </c>
      <c r="I1908" s="102"/>
      <c r="J1908" s="102" t="s">
        <v>173</v>
      </c>
    </row>
    <row r="1909" ht="22.5" customHeight="1" spans="1:10">
      <c r="A1909" s="104"/>
      <c r="B1909" s="99"/>
      <c r="C1909" s="99"/>
      <c r="D1909" s="105"/>
      <c r="E1909" s="106"/>
      <c r="F1909" s="98" t="s">
        <v>24</v>
      </c>
      <c r="G1909" s="99" t="s">
        <v>1589</v>
      </c>
      <c r="H1909" s="100">
        <v>0</v>
      </c>
      <c r="I1909" s="99"/>
      <c r="J1909" s="99" t="s">
        <v>173</v>
      </c>
    </row>
    <row r="1910" ht="22.5" customHeight="1" spans="1:10">
      <c r="A1910" s="107" t="s">
        <v>1590</v>
      </c>
      <c r="B1910" s="108" t="s">
        <v>1591</v>
      </c>
      <c r="C1910" s="108" t="s">
        <v>729</v>
      </c>
      <c r="D1910" s="110">
        <v>3</v>
      </c>
      <c r="E1910" s="111">
        <f>SUM(H1910:H1912)/D1910</f>
        <v>0</v>
      </c>
      <c r="F1910" s="101" t="s">
        <v>14</v>
      </c>
      <c r="G1910" s="102" t="s">
        <v>15</v>
      </c>
      <c r="H1910" s="103">
        <v>0</v>
      </c>
      <c r="I1910" s="102" t="s">
        <v>1592</v>
      </c>
      <c r="J1910" s="102" t="s">
        <v>173</v>
      </c>
    </row>
    <row r="1911" ht="22.5" customHeight="1" spans="1:10">
      <c r="A1911" s="107"/>
      <c r="B1911" s="108"/>
      <c r="C1911" s="108"/>
      <c r="D1911" s="110"/>
      <c r="E1911" s="111"/>
      <c r="F1911" s="98" t="s">
        <v>18</v>
      </c>
      <c r="G1911" s="99" t="s">
        <v>19</v>
      </c>
      <c r="H1911" s="100">
        <v>0</v>
      </c>
      <c r="I1911" s="99" t="s">
        <v>1593</v>
      </c>
      <c r="J1911" s="99" t="s">
        <v>173</v>
      </c>
    </row>
    <row r="1912" ht="22.5" customHeight="1" spans="1:10">
      <c r="A1912" s="107"/>
      <c r="B1912" s="108"/>
      <c r="C1912" s="108"/>
      <c r="D1912" s="110"/>
      <c r="E1912" s="111"/>
      <c r="F1912" s="101" t="s">
        <v>22</v>
      </c>
      <c r="G1912" s="102" t="s">
        <v>23</v>
      </c>
      <c r="H1912" s="103">
        <v>0</v>
      </c>
      <c r="I1912" s="102"/>
      <c r="J1912" s="102" t="s">
        <v>173</v>
      </c>
    </row>
    <row r="1913" ht="22.5" customHeight="1" spans="1:10">
      <c r="A1913" s="104" t="s">
        <v>1594</v>
      </c>
      <c r="B1913" s="99" t="s">
        <v>1595</v>
      </c>
      <c r="C1913" s="99" t="s">
        <v>1596</v>
      </c>
      <c r="D1913" s="105">
        <v>3</v>
      </c>
      <c r="E1913" s="106">
        <f>SUM(H1913:H1915)/D1913</f>
        <v>0</v>
      </c>
      <c r="F1913" s="98" t="s">
        <v>14</v>
      </c>
      <c r="G1913" s="99" t="s">
        <v>15</v>
      </c>
      <c r="H1913" s="100">
        <v>0</v>
      </c>
      <c r="I1913" s="99" t="s">
        <v>72</v>
      </c>
      <c r="J1913" s="112" t="s">
        <v>30</v>
      </c>
    </row>
    <row r="1914" ht="22.5" customHeight="1" spans="1:10">
      <c r="A1914" s="104"/>
      <c r="B1914" s="99"/>
      <c r="C1914" s="99"/>
      <c r="D1914" s="105"/>
      <c r="E1914" s="106"/>
      <c r="F1914" s="101" t="s">
        <v>18</v>
      </c>
      <c r="G1914" s="102" t="s">
        <v>19</v>
      </c>
      <c r="H1914" s="103">
        <v>0</v>
      </c>
      <c r="I1914" s="102"/>
      <c r="J1914" s="102" t="s">
        <v>30</v>
      </c>
    </row>
    <row r="1915" ht="22.5" customHeight="1" spans="1:10">
      <c r="A1915" s="104"/>
      <c r="B1915" s="99"/>
      <c r="C1915" s="99"/>
      <c r="D1915" s="105"/>
      <c r="E1915" s="106"/>
      <c r="F1915" s="98" t="s">
        <v>35</v>
      </c>
      <c r="G1915" s="99" t="s">
        <v>36</v>
      </c>
      <c r="H1915" s="100">
        <v>0</v>
      </c>
      <c r="I1915" s="99" t="s">
        <v>554</v>
      </c>
      <c r="J1915" s="99" t="s">
        <v>30</v>
      </c>
    </row>
    <row r="1916" ht="22.5" customHeight="1" spans="1:10">
      <c r="A1916" s="107" t="s">
        <v>1597</v>
      </c>
      <c r="B1916" s="108" t="s">
        <v>1598</v>
      </c>
      <c r="C1916" s="108" t="s">
        <v>1596</v>
      </c>
      <c r="D1916" s="110">
        <v>3</v>
      </c>
      <c r="E1916" s="111">
        <f>SUM(H1916:H1918)/D1916</f>
        <v>0</v>
      </c>
      <c r="F1916" s="101" t="s">
        <v>14</v>
      </c>
      <c r="G1916" s="102" t="s">
        <v>15</v>
      </c>
      <c r="H1916" s="103">
        <v>0</v>
      </c>
      <c r="I1916" s="102" t="s">
        <v>72</v>
      </c>
      <c r="J1916" s="102" t="s">
        <v>30</v>
      </c>
    </row>
    <row r="1917" ht="22.5" customHeight="1" spans="1:10">
      <c r="A1917" s="107"/>
      <c r="B1917" s="108"/>
      <c r="C1917" s="108"/>
      <c r="D1917" s="110"/>
      <c r="E1917" s="111"/>
      <c r="F1917" s="98" t="s">
        <v>18</v>
      </c>
      <c r="G1917" s="99" t="s">
        <v>19</v>
      </c>
      <c r="H1917" s="100">
        <v>0</v>
      </c>
      <c r="I1917" s="99"/>
      <c r="J1917" s="99" t="s">
        <v>30</v>
      </c>
    </row>
    <row r="1918" ht="22.5" customHeight="1" spans="1:10">
      <c r="A1918" s="107"/>
      <c r="B1918" s="108"/>
      <c r="C1918" s="108"/>
      <c r="D1918" s="110"/>
      <c r="E1918" s="111"/>
      <c r="F1918" s="101" t="s">
        <v>35</v>
      </c>
      <c r="G1918" s="102" t="s">
        <v>36</v>
      </c>
      <c r="H1918" s="103">
        <v>0</v>
      </c>
      <c r="I1918" s="102" t="s">
        <v>181</v>
      </c>
      <c r="J1918" s="102" t="s">
        <v>30</v>
      </c>
    </row>
    <row r="1919" ht="22.5" customHeight="1" spans="1:10">
      <c r="A1919" s="104" t="s">
        <v>1599</v>
      </c>
      <c r="B1919" s="99" t="s">
        <v>1600</v>
      </c>
      <c r="C1919" s="99" t="s">
        <v>1596</v>
      </c>
      <c r="D1919" s="105">
        <v>7</v>
      </c>
      <c r="E1919" s="106">
        <f>SUM(H1919:H1925)/D1919</f>
        <v>0</v>
      </c>
      <c r="F1919" s="98" t="s">
        <v>14</v>
      </c>
      <c r="G1919" s="99" t="s">
        <v>15</v>
      </c>
      <c r="H1919" s="100">
        <v>0</v>
      </c>
      <c r="I1919" s="99" t="s">
        <v>72</v>
      </c>
      <c r="J1919" s="99" t="s">
        <v>30</v>
      </c>
    </row>
    <row r="1920" ht="22.5" customHeight="1" spans="1:10">
      <c r="A1920" s="104"/>
      <c r="B1920" s="99"/>
      <c r="C1920" s="99"/>
      <c r="D1920" s="105"/>
      <c r="E1920" s="106"/>
      <c r="F1920" s="101" t="s">
        <v>18</v>
      </c>
      <c r="G1920" s="102" t="s">
        <v>19</v>
      </c>
      <c r="H1920" s="103">
        <v>0</v>
      </c>
      <c r="I1920" s="102"/>
      <c r="J1920" s="102" t="s">
        <v>30</v>
      </c>
    </row>
    <row r="1921" ht="22.5" customHeight="1" spans="1:10">
      <c r="A1921" s="104"/>
      <c r="B1921" s="99"/>
      <c r="C1921" s="99"/>
      <c r="D1921" s="105"/>
      <c r="E1921" s="106"/>
      <c r="F1921" s="98" t="s">
        <v>73</v>
      </c>
      <c r="G1921" s="99" t="s">
        <v>74</v>
      </c>
      <c r="H1921" s="100">
        <v>0</v>
      </c>
      <c r="I1921" s="99"/>
      <c r="J1921" s="99" t="s">
        <v>30</v>
      </c>
    </row>
    <row r="1922" ht="22.5" customHeight="1" spans="1:10">
      <c r="A1922" s="104"/>
      <c r="B1922" s="99"/>
      <c r="C1922" s="99"/>
      <c r="D1922" s="105"/>
      <c r="E1922" s="106"/>
      <c r="F1922" s="101" t="s">
        <v>43</v>
      </c>
      <c r="G1922" s="102" t="s">
        <v>44</v>
      </c>
      <c r="H1922" s="103">
        <v>0</v>
      </c>
      <c r="I1922" s="102"/>
      <c r="J1922" s="102" t="s">
        <v>30</v>
      </c>
    </row>
    <row r="1923" ht="22.5" customHeight="1" spans="1:10">
      <c r="A1923" s="104"/>
      <c r="B1923" s="99"/>
      <c r="C1923" s="99"/>
      <c r="D1923" s="105"/>
      <c r="E1923" s="106"/>
      <c r="F1923" s="98" t="s">
        <v>22</v>
      </c>
      <c r="G1923" s="99" t="s">
        <v>23</v>
      </c>
      <c r="H1923" s="100">
        <v>0</v>
      </c>
      <c r="I1923" s="99"/>
      <c r="J1923" s="99" t="s">
        <v>30</v>
      </c>
    </row>
    <row r="1924" ht="22.5" customHeight="1" spans="1:10">
      <c r="A1924" s="104"/>
      <c r="B1924" s="99"/>
      <c r="C1924" s="99"/>
      <c r="D1924" s="105"/>
      <c r="E1924" s="106"/>
      <c r="F1924" s="101" t="s">
        <v>24</v>
      </c>
      <c r="G1924" s="102" t="s">
        <v>1601</v>
      </c>
      <c r="H1924" s="103">
        <v>0</v>
      </c>
      <c r="I1924" s="102"/>
      <c r="J1924" s="102" t="s">
        <v>30</v>
      </c>
    </row>
    <row r="1925" ht="22.5" customHeight="1" spans="1:10">
      <c r="A1925" s="104"/>
      <c r="B1925" s="99"/>
      <c r="C1925" s="99"/>
      <c r="D1925" s="105"/>
      <c r="E1925" s="106"/>
      <c r="F1925" s="98" t="s">
        <v>24</v>
      </c>
      <c r="G1925" s="99" t="s">
        <v>1602</v>
      </c>
      <c r="H1925" s="100">
        <v>0</v>
      </c>
      <c r="I1925" s="99"/>
      <c r="J1925" s="99" t="s">
        <v>30</v>
      </c>
    </row>
    <row r="1926" ht="22.5" customHeight="1" spans="1:10">
      <c r="A1926" s="107" t="s">
        <v>1603</v>
      </c>
      <c r="B1926" s="108" t="s">
        <v>1604</v>
      </c>
      <c r="C1926" s="108" t="s">
        <v>1605</v>
      </c>
      <c r="D1926" s="110">
        <v>3</v>
      </c>
      <c r="E1926" s="111">
        <f>SUM(H1926:H1928)/D1926</f>
        <v>0</v>
      </c>
      <c r="F1926" s="101" t="s">
        <v>14</v>
      </c>
      <c r="G1926" s="102" t="s">
        <v>15</v>
      </c>
      <c r="H1926" s="103">
        <v>0</v>
      </c>
      <c r="I1926" s="102" t="s">
        <v>72</v>
      </c>
      <c r="J1926" s="102" t="s">
        <v>30</v>
      </c>
    </row>
    <row r="1927" ht="22.5" customHeight="1" spans="1:10">
      <c r="A1927" s="107"/>
      <c r="B1927" s="108"/>
      <c r="C1927" s="108"/>
      <c r="D1927" s="110"/>
      <c r="E1927" s="111"/>
      <c r="F1927" s="98" t="s">
        <v>18</v>
      </c>
      <c r="G1927" s="99" t="s">
        <v>19</v>
      </c>
      <c r="H1927" s="100">
        <v>0</v>
      </c>
      <c r="I1927" s="99"/>
      <c r="J1927" s="99" t="s">
        <v>30</v>
      </c>
    </row>
    <row r="1928" ht="22.5" customHeight="1" spans="1:10">
      <c r="A1928" s="107"/>
      <c r="B1928" s="108"/>
      <c r="C1928" s="108"/>
      <c r="D1928" s="110"/>
      <c r="E1928" s="111"/>
      <c r="F1928" s="101" t="s">
        <v>35</v>
      </c>
      <c r="G1928" s="102" t="s">
        <v>36</v>
      </c>
      <c r="H1928" s="103">
        <v>0</v>
      </c>
      <c r="I1928" s="102" t="s">
        <v>40</v>
      </c>
      <c r="J1928" s="102" t="s">
        <v>30</v>
      </c>
    </row>
    <row r="1929" ht="22.5" customHeight="1" spans="1:10">
      <c r="A1929" s="104" t="s">
        <v>1606</v>
      </c>
      <c r="B1929" s="99" t="s">
        <v>1607</v>
      </c>
      <c r="C1929" s="99" t="s">
        <v>1605</v>
      </c>
      <c r="D1929" s="105">
        <v>7</v>
      </c>
      <c r="E1929" s="106">
        <f>SUM(H1929:H1935)/D1929</f>
        <v>0</v>
      </c>
      <c r="F1929" s="98" t="s">
        <v>14</v>
      </c>
      <c r="G1929" s="99" t="s">
        <v>15</v>
      </c>
      <c r="H1929" s="100">
        <v>0</v>
      </c>
      <c r="I1929" s="99" t="s">
        <v>72</v>
      </c>
      <c r="J1929" s="99" t="s">
        <v>30</v>
      </c>
    </row>
    <row r="1930" ht="22.5" customHeight="1" spans="1:10">
      <c r="A1930" s="104"/>
      <c r="B1930" s="99"/>
      <c r="C1930" s="99"/>
      <c r="D1930" s="105"/>
      <c r="E1930" s="106"/>
      <c r="F1930" s="101" t="s">
        <v>18</v>
      </c>
      <c r="G1930" s="102" t="s">
        <v>19</v>
      </c>
      <c r="H1930" s="103">
        <v>0</v>
      </c>
      <c r="I1930" s="102"/>
      <c r="J1930" s="102" t="s">
        <v>30</v>
      </c>
    </row>
    <row r="1931" ht="22.5" customHeight="1" spans="1:10">
      <c r="A1931" s="104"/>
      <c r="B1931" s="99"/>
      <c r="C1931" s="99"/>
      <c r="D1931" s="105"/>
      <c r="E1931" s="106"/>
      <c r="F1931" s="98" t="s">
        <v>73</v>
      </c>
      <c r="G1931" s="99" t="s">
        <v>74</v>
      </c>
      <c r="H1931" s="100">
        <v>0</v>
      </c>
      <c r="I1931" s="99"/>
      <c r="J1931" s="99" t="s">
        <v>30</v>
      </c>
    </row>
    <row r="1932" ht="22.5" customHeight="1" spans="1:10">
      <c r="A1932" s="104"/>
      <c r="B1932" s="99"/>
      <c r="C1932" s="99"/>
      <c r="D1932" s="105"/>
      <c r="E1932" s="106"/>
      <c r="F1932" s="101" t="s">
        <v>43</v>
      </c>
      <c r="G1932" s="102" t="s">
        <v>44</v>
      </c>
      <c r="H1932" s="103">
        <v>0</v>
      </c>
      <c r="I1932" s="102"/>
      <c r="J1932" s="102" t="s">
        <v>30</v>
      </c>
    </row>
    <row r="1933" ht="22.5" customHeight="1" spans="1:10">
      <c r="A1933" s="104"/>
      <c r="B1933" s="99"/>
      <c r="C1933" s="99"/>
      <c r="D1933" s="105"/>
      <c r="E1933" s="106"/>
      <c r="F1933" s="98" t="s">
        <v>22</v>
      </c>
      <c r="G1933" s="99" t="s">
        <v>23</v>
      </c>
      <c r="H1933" s="100">
        <v>0</v>
      </c>
      <c r="I1933" s="99"/>
      <c r="J1933" s="99" t="s">
        <v>30</v>
      </c>
    </row>
    <row r="1934" ht="22.5" customHeight="1" spans="1:10">
      <c r="A1934" s="104"/>
      <c r="B1934" s="99"/>
      <c r="C1934" s="99"/>
      <c r="D1934" s="105"/>
      <c r="E1934" s="106"/>
      <c r="F1934" s="101" t="s">
        <v>24</v>
      </c>
      <c r="G1934" s="102" t="s">
        <v>1608</v>
      </c>
      <c r="H1934" s="103">
        <v>0</v>
      </c>
      <c r="I1934" s="102"/>
      <c r="J1934" s="102" t="s">
        <v>30</v>
      </c>
    </row>
    <row r="1935" ht="22.5" customHeight="1" spans="1:10">
      <c r="A1935" s="104"/>
      <c r="B1935" s="99"/>
      <c r="C1935" s="99"/>
      <c r="D1935" s="105"/>
      <c r="E1935" s="106"/>
      <c r="F1935" s="98" t="s">
        <v>24</v>
      </c>
      <c r="G1935" s="99" t="s">
        <v>1609</v>
      </c>
      <c r="H1935" s="100">
        <v>0</v>
      </c>
      <c r="I1935" s="99"/>
      <c r="J1935" s="99" t="s">
        <v>30</v>
      </c>
    </row>
    <row r="1936" ht="22.5" customHeight="1" spans="1:10">
      <c r="A1936" s="107" t="s">
        <v>1610</v>
      </c>
      <c r="B1936" s="108" t="s">
        <v>1611</v>
      </c>
      <c r="C1936" s="108" t="s">
        <v>1612</v>
      </c>
      <c r="D1936" s="110">
        <v>3</v>
      </c>
      <c r="E1936" s="111">
        <f>SUM(H1936:H1938)/D1936</f>
        <v>0</v>
      </c>
      <c r="F1936" s="101" t="s">
        <v>14</v>
      </c>
      <c r="G1936" s="102" t="s">
        <v>15</v>
      </c>
      <c r="H1936" s="103">
        <v>0</v>
      </c>
      <c r="I1936" s="102" t="s">
        <v>1613</v>
      </c>
      <c r="J1936" s="102" t="s">
        <v>30</v>
      </c>
    </row>
    <row r="1937" ht="22.5" customHeight="1" spans="1:10">
      <c r="A1937" s="107"/>
      <c r="B1937" s="108"/>
      <c r="C1937" s="108"/>
      <c r="D1937" s="110"/>
      <c r="E1937" s="111"/>
      <c r="F1937" s="98" t="s">
        <v>18</v>
      </c>
      <c r="G1937" s="99" t="s">
        <v>19</v>
      </c>
      <c r="H1937" s="100">
        <v>0</v>
      </c>
      <c r="I1937" s="99"/>
      <c r="J1937" s="99" t="s">
        <v>30</v>
      </c>
    </row>
    <row r="1938" ht="22.5" customHeight="1" spans="1:10">
      <c r="A1938" s="107"/>
      <c r="B1938" s="108"/>
      <c r="C1938" s="108"/>
      <c r="D1938" s="110"/>
      <c r="E1938" s="111"/>
      <c r="F1938" s="101" t="s">
        <v>35</v>
      </c>
      <c r="G1938" s="102" t="s">
        <v>36</v>
      </c>
      <c r="H1938" s="103">
        <v>0</v>
      </c>
      <c r="I1938" s="102" t="s">
        <v>126</v>
      </c>
      <c r="J1938" s="102" t="s">
        <v>30</v>
      </c>
    </row>
    <row r="1939" ht="22.5" customHeight="1" spans="1:10">
      <c r="A1939" s="104" t="s">
        <v>1614</v>
      </c>
      <c r="B1939" s="99" t="s">
        <v>1615</v>
      </c>
      <c r="C1939" s="99" t="s">
        <v>1612</v>
      </c>
      <c r="D1939" s="105">
        <v>3</v>
      </c>
      <c r="E1939" s="106">
        <f>SUM(H1939:H1941)/D1939</f>
        <v>0</v>
      </c>
      <c r="F1939" s="98" t="s">
        <v>14</v>
      </c>
      <c r="G1939" s="99" t="s">
        <v>15</v>
      </c>
      <c r="H1939" s="100">
        <v>0</v>
      </c>
      <c r="I1939" s="99" t="s">
        <v>72</v>
      </c>
      <c r="J1939" s="99" t="s">
        <v>30</v>
      </c>
    </row>
    <row r="1940" ht="22.5" customHeight="1" spans="1:10">
      <c r="A1940" s="104"/>
      <c r="B1940" s="99"/>
      <c r="C1940" s="99"/>
      <c r="D1940" s="105"/>
      <c r="E1940" s="106"/>
      <c r="F1940" s="101" t="s">
        <v>18</v>
      </c>
      <c r="G1940" s="102" t="s">
        <v>19</v>
      </c>
      <c r="H1940" s="103">
        <v>0</v>
      </c>
      <c r="I1940" s="102"/>
      <c r="J1940" s="102" t="s">
        <v>30</v>
      </c>
    </row>
    <row r="1941" ht="22.5" customHeight="1" spans="1:10">
      <c r="A1941" s="104"/>
      <c r="B1941" s="99"/>
      <c r="C1941" s="99"/>
      <c r="D1941" s="105"/>
      <c r="E1941" s="106"/>
      <c r="F1941" s="98" t="s">
        <v>35</v>
      </c>
      <c r="G1941" s="99" t="s">
        <v>36</v>
      </c>
      <c r="H1941" s="100">
        <v>0</v>
      </c>
      <c r="I1941" s="99" t="s">
        <v>164</v>
      </c>
      <c r="J1941" s="99" t="s">
        <v>30</v>
      </c>
    </row>
    <row r="1942" ht="22.5" customHeight="1" spans="1:10">
      <c r="A1942" s="107" t="s">
        <v>1616</v>
      </c>
      <c r="B1942" s="108" t="s">
        <v>1617</v>
      </c>
      <c r="C1942" s="108" t="s">
        <v>1612</v>
      </c>
      <c r="D1942" s="110">
        <v>7</v>
      </c>
      <c r="E1942" s="111">
        <f>SUM(H1942:H1948)/D1942</f>
        <v>0</v>
      </c>
      <c r="F1942" s="101" t="s">
        <v>14</v>
      </c>
      <c r="G1942" s="102" t="s">
        <v>15</v>
      </c>
      <c r="H1942" s="103">
        <v>0</v>
      </c>
      <c r="I1942" s="102" t="s">
        <v>72</v>
      </c>
      <c r="J1942" s="102" t="s">
        <v>30</v>
      </c>
    </row>
    <row r="1943" ht="22.5" customHeight="1" spans="1:10">
      <c r="A1943" s="107"/>
      <c r="B1943" s="108"/>
      <c r="C1943" s="108"/>
      <c r="D1943" s="110"/>
      <c r="E1943" s="111"/>
      <c r="F1943" s="98" t="s">
        <v>18</v>
      </c>
      <c r="G1943" s="99" t="s">
        <v>19</v>
      </c>
      <c r="H1943" s="100">
        <v>0</v>
      </c>
      <c r="I1943" s="99"/>
      <c r="J1943" s="99" t="s">
        <v>30</v>
      </c>
    </row>
    <row r="1944" ht="22.5" customHeight="1" spans="1:10">
      <c r="A1944" s="107"/>
      <c r="B1944" s="108"/>
      <c r="C1944" s="108"/>
      <c r="D1944" s="110"/>
      <c r="E1944" s="111"/>
      <c r="F1944" s="101" t="s">
        <v>73</v>
      </c>
      <c r="G1944" s="102" t="s">
        <v>74</v>
      </c>
      <c r="H1944" s="103">
        <v>0</v>
      </c>
      <c r="I1944" s="102"/>
      <c r="J1944" s="102" t="s">
        <v>30</v>
      </c>
    </row>
    <row r="1945" ht="22.5" customHeight="1" spans="1:10">
      <c r="A1945" s="107"/>
      <c r="B1945" s="108"/>
      <c r="C1945" s="108"/>
      <c r="D1945" s="110"/>
      <c r="E1945" s="111"/>
      <c r="F1945" s="98" t="s">
        <v>43</v>
      </c>
      <c r="G1945" s="99" t="s">
        <v>44</v>
      </c>
      <c r="H1945" s="100">
        <v>0</v>
      </c>
      <c r="I1945" s="99"/>
      <c r="J1945" s="99" t="s">
        <v>30</v>
      </c>
    </row>
    <row r="1946" ht="22.5" customHeight="1" spans="1:10">
      <c r="A1946" s="107"/>
      <c r="B1946" s="108"/>
      <c r="C1946" s="108"/>
      <c r="D1946" s="110"/>
      <c r="E1946" s="111"/>
      <c r="F1946" s="101" t="s">
        <v>22</v>
      </c>
      <c r="G1946" s="102" t="s">
        <v>23</v>
      </c>
      <c r="H1946" s="103">
        <v>0</v>
      </c>
      <c r="I1946" s="102"/>
      <c r="J1946" s="102" t="s">
        <v>30</v>
      </c>
    </row>
    <row r="1947" ht="22.5" customHeight="1" spans="1:10">
      <c r="A1947" s="107"/>
      <c r="B1947" s="108"/>
      <c r="C1947" s="108"/>
      <c r="D1947" s="110"/>
      <c r="E1947" s="111"/>
      <c r="F1947" s="98" t="s">
        <v>24</v>
      </c>
      <c r="G1947" s="99" t="s">
        <v>1618</v>
      </c>
      <c r="H1947" s="100">
        <v>0</v>
      </c>
      <c r="I1947" s="99"/>
      <c r="J1947" s="99" t="s">
        <v>30</v>
      </c>
    </row>
    <row r="1948" ht="22.5" customHeight="1" spans="1:10">
      <c r="A1948" s="107"/>
      <c r="B1948" s="108"/>
      <c r="C1948" s="108"/>
      <c r="D1948" s="110"/>
      <c r="E1948" s="111"/>
      <c r="F1948" s="101" t="s">
        <v>24</v>
      </c>
      <c r="G1948" s="102" t="s">
        <v>1619</v>
      </c>
      <c r="H1948" s="103">
        <v>0</v>
      </c>
      <c r="I1948" s="102"/>
      <c r="J1948" s="102" t="s">
        <v>30</v>
      </c>
    </row>
    <row r="1949" ht="22.5" customHeight="1" spans="1:10">
      <c r="A1949" s="104" t="s">
        <v>1620</v>
      </c>
      <c r="B1949" s="99" t="s">
        <v>1621</v>
      </c>
      <c r="C1949" s="99" t="s">
        <v>33</v>
      </c>
      <c r="D1949" s="105">
        <v>3</v>
      </c>
      <c r="E1949" s="106">
        <f>SUM(H1949:H1951)/D1949</f>
        <v>0</v>
      </c>
      <c r="F1949" s="98" t="s">
        <v>14</v>
      </c>
      <c r="G1949" s="99" t="s">
        <v>15</v>
      </c>
      <c r="H1949" s="100">
        <v>0</v>
      </c>
      <c r="I1949" s="99" t="s">
        <v>1622</v>
      </c>
      <c r="J1949" s="99" t="s">
        <v>30</v>
      </c>
    </row>
    <row r="1950" ht="22.5" customHeight="1" spans="1:10">
      <c r="A1950" s="104"/>
      <c r="B1950" s="99"/>
      <c r="C1950" s="99"/>
      <c r="D1950" s="105"/>
      <c r="E1950" s="106"/>
      <c r="F1950" s="101" t="s">
        <v>18</v>
      </c>
      <c r="G1950" s="102" t="s">
        <v>19</v>
      </c>
      <c r="H1950" s="103">
        <v>0</v>
      </c>
      <c r="I1950" s="102"/>
      <c r="J1950" s="102" t="s">
        <v>30</v>
      </c>
    </row>
    <row r="1951" ht="22.5" customHeight="1" spans="1:10">
      <c r="A1951" s="104"/>
      <c r="B1951" s="99"/>
      <c r="C1951" s="99"/>
      <c r="D1951" s="105"/>
      <c r="E1951" s="106"/>
      <c r="F1951" s="98" t="s">
        <v>35</v>
      </c>
      <c r="G1951" s="99" t="s">
        <v>36</v>
      </c>
      <c r="H1951" s="100">
        <v>0</v>
      </c>
      <c r="I1951" s="99" t="s">
        <v>350</v>
      </c>
      <c r="J1951" s="99" t="s">
        <v>30</v>
      </c>
    </row>
    <row r="1952" ht="22.5" customHeight="1" spans="1:10">
      <c r="A1952" s="107" t="s">
        <v>1623</v>
      </c>
      <c r="B1952" s="108" t="s">
        <v>1624</v>
      </c>
      <c r="C1952" s="108" t="s">
        <v>33</v>
      </c>
      <c r="D1952" s="110">
        <v>3</v>
      </c>
      <c r="E1952" s="111">
        <f>SUM(H1952:H1954)/D1952</f>
        <v>0</v>
      </c>
      <c r="F1952" s="101" t="s">
        <v>14</v>
      </c>
      <c r="G1952" s="102" t="s">
        <v>15</v>
      </c>
      <c r="H1952" s="103">
        <v>0</v>
      </c>
      <c r="I1952" s="102" t="s">
        <v>72</v>
      </c>
      <c r="J1952" s="102" t="s">
        <v>30</v>
      </c>
    </row>
    <row r="1953" ht="22.5" customHeight="1" spans="1:10">
      <c r="A1953" s="107"/>
      <c r="B1953" s="108"/>
      <c r="C1953" s="108"/>
      <c r="D1953" s="110"/>
      <c r="E1953" s="111"/>
      <c r="F1953" s="98" t="s">
        <v>18</v>
      </c>
      <c r="G1953" s="99" t="s">
        <v>19</v>
      </c>
      <c r="H1953" s="100">
        <v>0</v>
      </c>
      <c r="I1953" s="99"/>
      <c r="J1953" s="99" t="s">
        <v>30</v>
      </c>
    </row>
    <row r="1954" ht="22.5" customHeight="1" spans="1:10">
      <c r="A1954" s="107"/>
      <c r="B1954" s="108"/>
      <c r="C1954" s="108"/>
      <c r="D1954" s="110"/>
      <c r="E1954" s="111"/>
      <c r="F1954" s="101" t="s">
        <v>35</v>
      </c>
      <c r="G1954" s="102" t="s">
        <v>36</v>
      </c>
      <c r="H1954" s="103">
        <v>0</v>
      </c>
      <c r="I1954" s="102" t="s">
        <v>164</v>
      </c>
      <c r="J1954" s="102" t="s">
        <v>30</v>
      </c>
    </row>
    <row r="1955" ht="22.5" customHeight="1" spans="1:10">
      <c r="A1955" s="104" t="s">
        <v>1625</v>
      </c>
      <c r="B1955" s="99" t="s">
        <v>1626</v>
      </c>
      <c r="C1955" s="99" t="s">
        <v>33</v>
      </c>
      <c r="D1955" s="105">
        <v>7</v>
      </c>
      <c r="E1955" s="106">
        <f>SUM(H1955:H1961)/D1955</f>
        <v>0</v>
      </c>
      <c r="F1955" s="98" t="s">
        <v>14</v>
      </c>
      <c r="G1955" s="99" t="s">
        <v>15</v>
      </c>
      <c r="H1955" s="100">
        <v>0</v>
      </c>
      <c r="I1955" s="99" t="s">
        <v>72</v>
      </c>
      <c r="J1955" s="99" t="s">
        <v>30</v>
      </c>
    </row>
    <row r="1956" ht="22.5" customHeight="1" spans="1:10">
      <c r="A1956" s="104"/>
      <c r="B1956" s="99"/>
      <c r="C1956" s="99"/>
      <c r="D1956" s="105"/>
      <c r="E1956" s="106"/>
      <c r="F1956" s="101" t="s">
        <v>18</v>
      </c>
      <c r="G1956" s="102" t="s">
        <v>19</v>
      </c>
      <c r="H1956" s="103">
        <v>0</v>
      </c>
      <c r="I1956" s="102"/>
      <c r="J1956" s="102" t="s">
        <v>30</v>
      </c>
    </row>
    <row r="1957" ht="22.5" customHeight="1" spans="1:10">
      <c r="A1957" s="104"/>
      <c r="B1957" s="99"/>
      <c r="C1957" s="99"/>
      <c r="D1957" s="105"/>
      <c r="E1957" s="106"/>
      <c r="F1957" s="98" t="s">
        <v>73</v>
      </c>
      <c r="G1957" s="99" t="s">
        <v>74</v>
      </c>
      <c r="H1957" s="100">
        <v>0</v>
      </c>
      <c r="I1957" s="99"/>
      <c r="J1957" s="99" t="s">
        <v>30</v>
      </c>
    </row>
    <row r="1958" ht="22.5" customHeight="1" spans="1:10">
      <c r="A1958" s="104"/>
      <c r="B1958" s="99"/>
      <c r="C1958" s="99"/>
      <c r="D1958" s="105"/>
      <c r="E1958" s="106"/>
      <c r="F1958" s="101" t="s">
        <v>43</v>
      </c>
      <c r="G1958" s="102" t="s">
        <v>44</v>
      </c>
      <c r="H1958" s="103">
        <v>0</v>
      </c>
      <c r="I1958" s="102"/>
      <c r="J1958" s="102" t="s">
        <v>30</v>
      </c>
    </row>
    <row r="1959" ht="22.5" customHeight="1" spans="1:10">
      <c r="A1959" s="104"/>
      <c r="B1959" s="99"/>
      <c r="C1959" s="99"/>
      <c r="D1959" s="105"/>
      <c r="E1959" s="106"/>
      <c r="F1959" s="98" t="s">
        <v>22</v>
      </c>
      <c r="G1959" s="99" t="s">
        <v>23</v>
      </c>
      <c r="H1959" s="100">
        <v>0</v>
      </c>
      <c r="I1959" s="99"/>
      <c r="J1959" s="99" t="s">
        <v>30</v>
      </c>
    </row>
    <row r="1960" ht="22.5" customHeight="1" spans="1:10">
      <c r="A1960" s="104"/>
      <c r="B1960" s="99"/>
      <c r="C1960" s="99"/>
      <c r="D1960" s="105"/>
      <c r="E1960" s="106"/>
      <c r="F1960" s="101" t="s">
        <v>24</v>
      </c>
      <c r="G1960" s="102" t="s">
        <v>1627</v>
      </c>
      <c r="H1960" s="103">
        <v>0</v>
      </c>
      <c r="I1960" s="102"/>
      <c r="J1960" s="102" t="s">
        <v>30</v>
      </c>
    </row>
    <row r="1961" ht="22.5" customHeight="1" spans="1:10">
      <c r="A1961" s="104"/>
      <c r="B1961" s="99"/>
      <c r="C1961" s="99"/>
      <c r="D1961" s="105"/>
      <c r="E1961" s="106"/>
      <c r="F1961" s="98" t="s">
        <v>24</v>
      </c>
      <c r="G1961" s="99" t="s">
        <v>1628</v>
      </c>
      <c r="H1961" s="100">
        <v>0</v>
      </c>
      <c r="I1961" s="99"/>
      <c r="J1961" s="99" t="s">
        <v>30</v>
      </c>
    </row>
    <row r="1962" ht="22.5" customHeight="1" spans="1:10">
      <c r="A1962" s="107" t="s">
        <v>1629</v>
      </c>
      <c r="B1962" s="108" t="s">
        <v>1630</v>
      </c>
      <c r="C1962" s="108" t="s">
        <v>332</v>
      </c>
      <c r="D1962" s="110">
        <v>3</v>
      </c>
      <c r="E1962" s="111">
        <f>SUM(H1962:H1964)/D1962</f>
        <v>0</v>
      </c>
      <c r="F1962" s="101" t="s">
        <v>14</v>
      </c>
      <c r="G1962" s="102" t="s">
        <v>15</v>
      </c>
      <c r="H1962" s="103">
        <v>0</v>
      </c>
      <c r="I1962" s="102" t="s">
        <v>1631</v>
      </c>
      <c r="J1962" s="102" t="s">
        <v>30</v>
      </c>
    </row>
    <row r="1963" ht="22.5" customHeight="1" spans="1:10">
      <c r="A1963" s="107"/>
      <c r="B1963" s="108"/>
      <c r="C1963" s="108"/>
      <c r="D1963" s="110"/>
      <c r="E1963" s="111"/>
      <c r="F1963" s="98" t="s">
        <v>18</v>
      </c>
      <c r="G1963" s="99" t="s">
        <v>19</v>
      </c>
      <c r="H1963" s="100">
        <v>0</v>
      </c>
      <c r="I1963" s="99"/>
      <c r="J1963" s="99" t="s">
        <v>30</v>
      </c>
    </row>
    <row r="1964" ht="22.5" customHeight="1" spans="1:10">
      <c r="A1964" s="107"/>
      <c r="B1964" s="108"/>
      <c r="C1964" s="108"/>
      <c r="D1964" s="110"/>
      <c r="E1964" s="111"/>
      <c r="F1964" s="101" t="s">
        <v>35</v>
      </c>
      <c r="G1964" s="102" t="s">
        <v>36</v>
      </c>
      <c r="H1964" s="103">
        <v>0</v>
      </c>
      <c r="I1964" s="102" t="s">
        <v>1632</v>
      </c>
      <c r="J1964" s="102" t="s">
        <v>30</v>
      </c>
    </row>
    <row r="1965" ht="22.5" customHeight="1" spans="1:10">
      <c r="A1965" s="104" t="s">
        <v>1633</v>
      </c>
      <c r="B1965" s="99" t="s">
        <v>1634</v>
      </c>
      <c r="C1965" s="99" t="s">
        <v>332</v>
      </c>
      <c r="D1965" s="105">
        <v>3</v>
      </c>
      <c r="E1965" s="106">
        <f>SUM(H1965:H1967)/D1965</f>
        <v>0</v>
      </c>
      <c r="F1965" s="98" t="s">
        <v>14</v>
      </c>
      <c r="G1965" s="99" t="s">
        <v>15</v>
      </c>
      <c r="H1965" s="100">
        <v>0</v>
      </c>
      <c r="I1965" s="99" t="s">
        <v>1635</v>
      </c>
      <c r="J1965" s="99" t="s">
        <v>30</v>
      </c>
    </row>
    <row r="1966" ht="22.5" customHeight="1" spans="1:10">
      <c r="A1966" s="104"/>
      <c r="B1966" s="99"/>
      <c r="C1966" s="99"/>
      <c r="D1966" s="105"/>
      <c r="E1966" s="106"/>
      <c r="F1966" s="101" t="s">
        <v>18</v>
      </c>
      <c r="G1966" s="102" t="s">
        <v>19</v>
      </c>
      <c r="H1966" s="103">
        <v>0</v>
      </c>
      <c r="I1966" s="102"/>
      <c r="J1966" s="102" t="s">
        <v>30</v>
      </c>
    </row>
    <row r="1967" ht="22.5" customHeight="1" spans="1:10">
      <c r="A1967" s="104"/>
      <c r="B1967" s="99"/>
      <c r="C1967" s="99"/>
      <c r="D1967" s="105"/>
      <c r="E1967" s="106"/>
      <c r="F1967" s="98" t="s">
        <v>35</v>
      </c>
      <c r="G1967" s="99" t="s">
        <v>36</v>
      </c>
      <c r="H1967" s="100">
        <v>0</v>
      </c>
      <c r="I1967" s="99" t="s">
        <v>164</v>
      </c>
      <c r="J1967" s="99" t="s">
        <v>30</v>
      </c>
    </row>
    <row r="1968" ht="22.5" customHeight="1" spans="1:10">
      <c r="A1968" s="107" t="s">
        <v>1636</v>
      </c>
      <c r="B1968" s="108" t="s">
        <v>1637</v>
      </c>
      <c r="C1968" s="108" t="s">
        <v>332</v>
      </c>
      <c r="D1968" s="110">
        <v>7</v>
      </c>
      <c r="E1968" s="111">
        <f>SUM(H1968:H1974)/D1968</f>
        <v>0</v>
      </c>
      <c r="F1968" s="101" t="s">
        <v>14</v>
      </c>
      <c r="G1968" s="102" t="s">
        <v>15</v>
      </c>
      <c r="H1968" s="103">
        <v>0</v>
      </c>
      <c r="I1968" s="102" t="s">
        <v>1638</v>
      </c>
      <c r="J1968" s="102" t="s">
        <v>30</v>
      </c>
    </row>
    <row r="1969" ht="22.5" customHeight="1" spans="1:10">
      <c r="A1969" s="107"/>
      <c r="B1969" s="108"/>
      <c r="C1969" s="108"/>
      <c r="D1969" s="110"/>
      <c r="E1969" s="111"/>
      <c r="F1969" s="98" t="s">
        <v>18</v>
      </c>
      <c r="G1969" s="99" t="s">
        <v>19</v>
      </c>
      <c r="H1969" s="100">
        <v>0</v>
      </c>
      <c r="I1969" s="99"/>
      <c r="J1969" s="99" t="s">
        <v>30</v>
      </c>
    </row>
    <row r="1970" ht="22.5" customHeight="1" spans="1:10">
      <c r="A1970" s="107"/>
      <c r="B1970" s="108"/>
      <c r="C1970" s="108"/>
      <c r="D1970" s="110"/>
      <c r="E1970" s="111"/>
      <c r="F1970" s="101" t="s">
        <v>73</v>
      </c>
      <c r="G1970" s="102" t="s">
        <v>74</v>
      </c>
      <c r="H1970" s="103">
        <v>0</v>
      </c>
      <c r="I1970" s="102"/>
      <c r="J1970" s="102" t="s">
        <v>30</v>
      </c>
    </row>
    <row r="1971" ht="22.5" customHeight="1" spans="1:10">
      <c r="A1971" s="107"/>
      <c r="B1971" s="108"/>
      <c r="C1971" s="108"/>
      <c r="D1971" s="110"/>
      <c r="E1971" s="111"/>
      <c r="F1971" s="98" t="s">
        <v>43</v>
      </c>
      <c r="G1971" s="99" t="s">
        <v>44</v>
      </c>
      <c r="H1971" s="100">
        <v>0</v>
      </c>
      <c r="I1971" s="99"/>
      <c r="J1971" s="99" t="s">
        <v>30</v>
      </c>
    </row>
    <row r="1972" ht="22.5" customHeight="1" spans="1:10">
      <c r="A1972" s="107"/>
      <c r="B1972" s="108"/>
      <c r="C1972" s="108"/>
      <c r="D1972" s="110"/>
      <c r="E1972" s="111"/>
      <c r="F1972" s="101" t="s">
        <v>22</v>
      </c>
      <c r="G1972" s="102" t="s">
        <v>23</v>
      </c>
      <c r="H1972" s="103">
        <v>0</v>
      </c>
      <c r="I1972" s="102"/>
      <c r="J1972" s="102" t="s">
        <v>30</v>
      </c>
    </row>
    <row r="1973" ht="22.5" customHeight="1" spans="1:10">
      <c r="A1973" s="107"/>
      <c r="B1973" s="108"/>
      <c r="C1973" s="108"/>
      <c r="D1973" s="110"/>
      <c r="E1973" s="111"/>
      <c r="F1973" s="98" t="s">
        <v>24</v>
      </c>
      <c r="G1973" s="99" t="s">
        <v>1639</v>
      </c>
      <c r="H1973" s="100">
        <v>0</v>
      </c>
      <c r="I1973" s="99"/>
      <c r="J1973" s="99" t="s">
        <v>30</v>
      </c>
    </row>
    <row r="1974" ht="22.5" customHeight="1" spans="1:10">
      <c r="A1974" s="107"/>
      <c r="B1974" s="108"/>
      <c r="C1974" s="108"/>
      <c r="D1974" s="110"/>
      <c r="E1974" s="111"/>
      <c r="F1974" s="101" t="s">
        <v>24</v>
      </c>
      <c r="G1974" s="102" t="s">
        <v>1640</v>
      </c>
      <c r="H1974" s="103">
        <v>0</v>
      </c>
      <c r="I1974" s="102"/>
      <c r="J1974" s="102" t="s">
        <v>30</v>
      </c>
    </row>
    <row r="1975" ht="22.5" customHeight="1" spans="1:10">
      <c r="A1975" s="104" t="s">
        <v>1641</v>
      </c>
      <c r="B1975" s="99" t="s">
        <v>1642</v>
      </c>
      <c r="C1975" s="99" t="s">
        <v>622</v>
      </c>
      <c r="D1975" s="105">
        <v>3</v>
      </c>
      <c r="E1975" s="106">
        <f>SUM(H1975:H1977)/D1975</f>
        <v>0</v>
      </c>
      <c r="F1975" s="98" t="s">
        <v>14</v>
      </c>
      <c r="G1975" s="99" t="s">
        <v>15</v>
      </c>
      <c r="H1975" s="100">
        <v>0</v>
      </c>
      <c r="I1975" s="99" t="s">
        <v>72</v>
      </c>
      <c r="J1975" s="99" t="s">
        <v>30</v>
      </c>
    </row>
    <row r="1976" ht="22.5" customHeight="1" spans="1:10">
      <c r="A1976" s="104"/>
      <c r="B1976" s="99"/>
      <c r="C1976" s="99"/>
      <c r="D1976" s="105"/>
      <c r="E1976" s="106"/>
      <c r="F1976" s="101" t="s">
        <v>18</v>
      </c>
      <c r="G1976" s="102" t="s">
        <v>19</v>
      </c>
      <c r="H1976" s="103">
        <v>0</v>
      </c>
      <c r="I1976" s="102"/>
      <c r="J1976" s="102" t="s">
        <v>30</v>
      </c>
    </row>
    <row r="1977" ht="22.5" customHeight="1" spans="1:10">
      <c r="A1977" s="104"/>
      <c r="B1977" s="99"/>
      <c r="C1977" s="99"/>
      <c r="D1977" s="105"/>
      <c r="E1977" s="106"/>
      <c r="F1977" s="98" t="s">
        <v>35</v>
      </c>
      <c r="G1977" s="99" t="s">
        <v>36</v>
      </c>
      <c r="H1977" s="100">
        <v>0</v>
      </c>
      <c r="I1977" s="99" t="s">
        <v>40</v>
      </c>
      <c r="J1977" s="99" t="s">
        <v>30</v>
      </c>
    </row>
    <row r="1978" ht="22.5" customHeight="1" spans="1:10">
      <c r="A1978" s="107" t="s">
        <v>1643</v>
      </c>
      <c r="B1978" s="108" t="s">
        <v>1644</v>
      </c>
      <c r="C1978" s="108" t="s">
        <v>622</v>
      </c>
      <c r="D1978" s="110">
        <v>3</v>
      </c>
      <c r="E1978" s="111">
        <f>SUM(H1978:H1980)/D1978</f>
        <v>0</v>
      </c>
      <c r="F1978" s="101" t="s">
        <v>14</v>
      </c>
      <c r="G1978" s="102" t="s">
        <v>15</v>
      </c>
      <c r="H1978" s="103">
        <v>0</v>
      </c>
      <c r="I1978" s="102" t="s">
        <v>72</v>
      </c>
      <c r="J1978" s="102" t="s">
        <v>30</v>
      </c>
    </row>
    <row r="1979" ht="22.5" customHeight="1" spans="1:10">
      <c r="A1979" s="107"/>
      <c r="B1979" s="108"/>
      <c r="C1979" s="108"/>
      <c r="D1979" s="110"/>
      <c r="E1979" s="111"/>
      <c r="F1979" s="98" t="s">
        <v>18</v>
      </c>
      <c r="G1979" s="99" t="s">
        <v>19</v>
      </c>
      <c r="H1979" s="100">
        <v>0</v>
      </c>
      <c r="I1979" s="99"/>
      <c r="J1979" s="99" t="s">
        <v>30</v>
      </c>
    </row>
    <row r="1980" ht="22.5" customHeight="1" spans="1:10">
      <c r="A1980" s="107"/>
      <c r="B1980" s="108"/>
      <c r="C1980" s="108"/>
      <c r="D1980" s="110"/>
      <c r="E1980" s="111"/>
      <c r="F1980" s="101" t="s">
        <v>35</v>
      </c>
      <c r="G1980" s="102" t="s">
        <v>36</v>
      </c>
      <c r="H1980" s="103">
        <v>0</v>
      </c>
      <c r="I1980" s="102" t="s">
        <v>260</v>
      </c>
      <c r="J1980" s="102" t="s">
        <v>30</v>
      </c>
    </row>
    <row r="1981" ht="22.5" customHeight="1" spans="1:10">
      <c r="A1981" s="104" t="s">
        <v>1645</v>
      </c>
      <c r="B1981" s="99" t="s">
        <v>1646</v>
      </c>
      <c r="C1981" s="99" t="s">
        <v>622</v>
      </c>
      <c r="D1981" s="105">
        <v>7</v>
      </c>
      <c r="E1981" s="106">
        <f>SUM(H1981:H1987)/D1981</f>
        <v>0</v>
      </c>
      <c r="F1981" s="98" t="s">
        <v>14</v>
      </c>
      <c r="G1981" s="99" t="s">
        <v>15</v>
      </c>
      <c r="H1981" s="100">
        <v>0</v>
      </c>
      <c r="I1981" s="99" t="s">
        <v>72</v>
      </c>
      <c r="J1981" s="99" t="s">
        <v>30</v>
      </c>
    </row>
    <row r="1982" ht="22.5" customHeight="1" spans="1:10">
      <c r="A1982" s="104"/>
      <c r="B1982" s="99"/>
      <c r="C1982" s="99"/>
      <c r="D1982" s="105"/>
      <c r="E1982" s="106"/>
      <c r="F1982" s="101" t="s">
        <v>18</v>
      </c>
      <c r="G1982" s="102" t="s">
        <v>19</v>
      </c>
      <c r="H1982" s="103">
        <v>0</v>
      </c>
      <c r="I1982" s="102"/>
      <c r="J1982" s="102" t="s">
        <v>30</v>
      </c>
    </row>
    <row r="1983" ht="22.5" customHeight="1" spans="1:10">
      <c r="A1983" s="104"/>
      <c r="B1983" s="99"/>
      <c r="C1983" s="99"/>
      <c r="D1983" s="105"/>
      <c r="E1983" s="106"/>
      <c r="F1983" s="98" t="s">
        <v>73</v>
      </c>
      <c r="G1983" s="99" t="s">
        <v>74</v>
      </c>
      <c r="H1983" s="100">
        <v>0</v>
      </c>
      <c r="I1983" s="99"/>
      <c r="J1983" s="99" t="s">
        <v>30</v>
      </c>
    </row>
    <row r="1984" ht="22.5" customHeight="1" spans="1:10">
      <c r="A1984" s="104"/>
      <c r="B1984" s="99"/>
      <c r="C1984" s="99"/>
      <c r="D1984" s="105"/>
      <c r="E1984" s="106"/>
      <c r="F1984" s="101" t="s">
        <v>43</v>
      </c>
      <c r="G1984" s="102" t="s">
        <v>44</v>
      </c>
      <c r="H1984" s="103">
        <v>0</v>
      </c>
      <c r="I1984" s="102"/>
      <c r="J1984" s="102" t="s">
        <v>30</v>
      </c>
    </row>
    <row r="1985" ht="22.5" customHeight="1" spans="1:10">
      <c r="A1985" s="104"/>
      <c r="B1985" s="99"/>
      <c r="C1985" s="99"/>
      <c r="D1985" s="105"/>
      <c r="E1985" s="106"/>
      <c r="F1985" s="98" t="s">
        <v>22</v>
      </c>
      <c r="G1985" s="99" t="s">
        <v>23</v>
      </c>
      <c r="H1985" s="100">
        <v>0</v>
      </c>
      <c r="I1985" s="99"/>
      <c r="J1985" s="99" t="s">
        <v>30</v>
      </c>
    </row>
    <row r="1986" ht="22.5" customHeight="1" spans="1:10">
      <c r="A1986" s="104"/>
      <c r="B1986" s="99"/>
      <c r="C1986" s="99"/>
      <c r="D1986" s="105"/>
      <c r="E1986" s="106"/>
      <c r="F1986" s="101" t="s">
        <v>24</v>
      </c>
      <c r="G1986" s="102" t="s">
        <v>1647</v>
      </c>
      <c r="H1986" s="103">
        <v>0</v>
      </c>
      <c r="I1986" s="102"/>
      <c r="J1986" s="102" t="s">
        <v>30</v>
      </c>
    </row>
    <row r="1987" ht="22.5" customHeight="1" spans="1:10">
      <c r="A1987" s="104"/>
      <c r="B1987" s="99"/>
      <c r="C1987" s="99"/>
      <c r="D1987" s="105"/>
      <c r="E1987" s="106"/>
      <c r="F1987" s="98" t="s">
        <v>24</v>
      </c>
      <c r="G1987" s="99" t="s">
        <v>1648</v>
      </c>
      <c r="H1987" s="100">
        <v>0</v>
      </c>
      <c r="I1987" s="99"/>
      <c r="J1987" s="99" t="s">
        <v>30</v>
      </c>
    </row>
    <row r="1988" ht="22.5" customHeight="1" spans="1:10">
      <c r="A1988" s="107" t="s">
        <v>1649</v>
      </c>
      <c r="B1988" s="108" t="s">
        <v>1650</v>
      </c>
      <c r="C1988" s="108" t="s">
        <v>50</v>
      </c>
      <c r="D1988" s="110">
        <v>3</v>
      </c>
      <c r="E1988" s="111">
        <f>SUM(H1988:H1990)/D1988</f>
        <v>0</v>
      </c>
      <c r="F1988" s="101" t="s">
        <v>14</v>
      </c>
      <c r="G1988" s="102" t="s">
        <v>15</v>
      </c>
      <c r="H1988" s="103">
        <v>0</v>
      </c>
      <c r="I1988" s="102" t="s">
        <v>1651</v>
      </c>
      <c r="J1988" s="102" t="s">
        <v>30</v>
      </c>
    </row>
    <row r="1989" ht="22.5" customHeight="1" spans="1:10">
      <c r="A1989" s="107"/>
      <c r="B1989" s="108"/>
      <c r="C1989" s="108"/>
      <c r="D1989" s="110"/>
      <c r="E1989" s="111"/>
      <c r="F1989" s="98" t="s">
        <v>18</v>
      </c>
      <c r="G1989" s="99" t="s">
        <v>19</v>
      </c>
      <c r="H1989" s="100">
        <v>0</v>
      </c>
      <c r="I1989" s="99"/>
      <c r="J1989" s="99" t="s">
        <v>30</v>
      </c>
    </row>
    <row r="1990" ht="22.5" customHeight="1" spans="1:10">
      <c r="A1990" s="107"/>
      <c r="B1990" s="108"/>
      <c r="C1990" s="108"/>
      <c r="D1990" s="110"/>
      <c r="E1990" s="111"/>
      <c r="F1990" s="101" t="s">
        <v>35</v>
      </c>
      <c r="G1990" s="102" t="s">
        <v>36</v>
      </c>
      <c r="H1990" s="103">
        <v>0</v>
      </c>
      <c r="I1990" s="102" t="s">
        <v>350</v>
      </c>
      <c r="J1990" s="102" t="s">
        <v>30</v>
      </c>
    </row>
    <row r="1991" ht="22.5" customHeight="1" spans="1:10">
      <c r="A1991" s="104" t="s">
        <v>1652</v>
      </c>
      <c r="B1991" s="99" t="s">
        <v>1653</v>
      </c>
      <c r="C1991" s="99" t="s">
        <v>50</v>
      </c>
      <c r="D1991" s="105">
        <v>3</v>
      </c>
      <c r="E1991" s="106">
        <f>SUM(H1991:H1993)/D1991</f>
        <v>0</v>
      </c>
      <c r="F1991" s="98" t="s">
        <v>14</v>
      </c>
      <c r="G1991" s="99" t="s">
        <v>15</v>
      </c>
      <c r="H1991" s="100">
        <v>0</v>
      </c>
      <c r="I1991" s="99" t="s">
        <v>72</v>
      </c>
      <c r="J1991" s="99" t="s">
        <v>30</v>
      </c>
    </row>
    <row r="1992" ht="22.5" customHeight="1" spans="1:10">
      <c r="A1992" s="104"/>
      <c r="B1992" s="99"/>
      <c r="C1992" s="99"/>
      <c r="D1992" s="105"/>
      <c r="E1992" s="106"/>
      <c r="F1992" s="101" t="s">
        <v>18</v>
      </c>
      <c r="G1992" s="102" t="s">
        <v>19</v>
      </c>
      <c r="H1992" s="103">
        <v>0</v>
      </c>
      <c r="I1992" s="102"/>
      <c r="J1992" s="102" t="s">
        <v>30</v>
      </c>
    </row>
    <row r="1993" ht="22.5" customHeight="1" spans="1:10">
      <c r="A1993" s="104"/>
      <c r="B1993" s="99"/>
      <c r="C1993" s="99"/>
      <c r="D1993" s="105"/>
      <c r="E1993" s="106"/>
      <c r="F1993" s="98" t="s">
        <v>35</v>
      </c>
      <c r="G1993" s="99" t="s">
        <v>36</v>
      </c>
      <c r="H1993" s="100">
        <v>0</v>
      </c>
      <c r="I1993" s="99" t="s">
        <v>164</v>
      </c>
      <c r="J1993" s="99" t="s">
        <v>30</v>
      </c>
    </row>
    <row r="1994" ht="22.5" customHeight="1" spans="1:10">
      <c r="A1994" s="107" t="s">
        <v>1654</v>
      </c>
      <c r="B1994" s="108" t="s">
        <v>1655</v>
      </c>
      <c r="C1994" s="108" t="s">
        <v>50</v>
      </c>
      <c r="D1994" s="110">
        <v>7</v>
      </c>
      <c r="E1994" s="111">
        <f>SUM(H1994:H2000)/D1994</f>
        <v>0</v>
      </c>
      <c r="F1994" s="101" t="s">
        <v>14</v>
      </c>
      <c r="G1994" s="102" t="s">
        <v>15</v>
      </c>
      <c r="H1994" s="103">
        <v>0</v>
      </c>
      <c r="I1994" s="102" t="s">
        <v>72</v>
      </c>
      <c r="J1994" s="102" t="s">
        <v>30</v>
      </c>
    </row>
    <row r="1995" ht="22.5" customHeight="1" spans="1:10">
      <c r="A1995" s="107"/>
      <c r="B1995" s="108"/>
      <c r="C1995" s="108"/>
      <c r="D1995" s="110"/>
      <c r="E1995" s="111"/>
      <c r="F1995" s="98" t="s">
        <v>18</v>
      </c>
      <c r="G1995" s="99" t="s">
        <v>19</v>
      </c>
      <c r="H1995" s="100">
        <v>0</v>
      </c>
      <c r="I1995" s="99"/>
      <c r="J1995" s="99" t="s">
        <v>30</v>
      </c>
    </row>
    <row r="1996" ht="22.5" customHeight="1" spans="1:10">
      <c r="A1996" s="107"/>
      <c r="B1996" s="108"/>
      <c r="C1996" s="108"/>
      <c r="D1996" s="110"/>
      <c r="E1996" s="111"/>
      <c r="F1996" s="101" t="s">
        <v>73</v>
      </c>
      <c r="G1996" s="102" t="s">
        <v>74</v>
      </c>
      <c r="H1996" s="103">
        <v>0</v>
      </c>
      <c r="I1996" s="102"/>
      <c r="J1996" s="102" t="s">
        <v>30</v>
      </c>
    </row>
    <row r="1997" ht="22.5" customHeight="1" spans="1:10">
      <c r="A1997" s="107"/>
      <c r="B1997" s="108"/>
      <c r="C1997" s="108"/>
      <c r="D1997" s="110"/>
      <c r="E1997" s="111"/>
      <c r="F1997" s="98" t="s">
        <v>43</v>
      </c>
      <c r="G1997" s="99" t="s">
        <v>44</v>
      </c>
      <c r="H1997" s="100">
        <v>0</v>
      </c>
      <c r="I1997" s="99"/>
      <c r="J1997" s="99" t="s">
        <v>30</v>
      </c>
    </row>
    <row r="1998" ht="22.5" customHeight="1" spans="1:10">
      <c r="A1998" s="107"/>
      <c r="B1998" s="108"/>
      <c r="C1998" s="108"/>
      <c r="D1998" s="110"/>
      <c r="E1998" s="111"/>
      <c r="F1998" s="101" t="s">
        <v>22</v>
      </c>
      <c r="G1998" s="102" t="s">
        <v>23</v>
      </c>
      <c r="H1998" s="103">
        <v>0</v>
      </c>
      <c r="I1998" s="102"/>
      <c r="J1998" s="102" t="s">
        <v>30</v>
      </c>
    </row>
    <row r="1999" ht="22.5" customHeight="1" spans="1:10">
      <c r="A1999" s="107"/>
      <c r="B1999" s="108"/>
      <c r="C1999" s="108"/>
      <c r="D1999" s="110"/>
      <c r="E1999" s="111"/>
      <c r="F1999" s="98" t="s">
        <v>24</v>
      </c>
      <c r="G1999" s="99" t="s">
        <v>1656</v>
      </c>
      <c r="H1999" s="100">
        <v>0</v>
      </c>
      <c r="I1999" s="99"/>
      <c r="J1999" s="99" t="s">
        <v>30</v>
      </c>
    </row>
    <row r="2000" ht="22.5" customHeight="1" spans="1:10">
      <c r="A2000" s="107"/>
      <c r="B2000" s="108"/>
      <c r="C2000" s="108"/>
      <c r="D2000" s="110"/>
      <c r="E2000" s="111"/>
      <c r="F2000" s="101" t="s">
        <v>24</v>
      </c>
      <c r="G2000" s="102" t="s">
        <v>1657</v>
      </c>
      <c r="H2000" s="103">
        <v>0</v>
      </c>
      <c r="I2000" s="102"/>
      <c r="J2000" s="102" t="s">
        <v>30</v>
      </c>
    </row>
    <row r="2001" ht="39" customHeight="1" spans="1:10">
      <c r="A2001" s="104" t="s">
        <v>1658</v>
      </c>
      <c r="B2001" s="99" t="s">
        <v>1659</v>
      </c>
      <c r="C2001" s="99" t="s">
        <v>71</v>
      </c>
      <c r="D2001" s="105">
        <v>3</v>
      </c>
      <c r="E2001" s="106">
        <f>SUM(H2001:H2003)/D2001</f>
        <v>0</v>
      </c>
      <c r="F2001" s="98" t="s">
        <v>14</v>
      </c>
      <c r="G2001" s="99" t="s">
        <v>15</v>
      </c>
      <c r="H2001" s="100">
        <v>0</v>
      </c>
      <c r="I2001" s="99" t="s">
        <v>1660</v>
      </c>
      <c r="J2001" s="99" t="s">
        <v>30</v>
      </c>
    </row>
    <row r="2002" ht="22.5" customHeight="1" spans="1:10">
      <c r="A2002" s="104"/>
      <c r="B2002" s="99"/>
      <c r="C2002" s="99"/>
      <c r="D2002" s="105"/>
      <c r="E2002" s="106"/>
      <c r="F2002" s="101" t="s">
        <v>18</v>
      </c>
      <c r="G2002" s="102" t="s">
        <v>19</v>
      </c>
      <c r="H2002" s="103">
        <v>0</v>
      </c>
      <c r="I2002" s="102"/>
      <c r="J2002" s="102" t="s">
        <v>30</v>
      </c>
    </row>
    <row r="2003" ht="22.5" customHeight="1" spans="1:10">
      <c r="A2003" s="104"/>
      <c r="B2003" s="99"/>
      <c r="C2003" s="99"/>
      <c r="D2003" s="105"/>
      <c r="E2003" s="106"/>
      <c r="F2003" s="98" t="s">
        <v>35</v>
      </c>
      <c r="G2003" s="99" t="s">
        <v>36</v>
      </c>
      <c r="H2003" s="100">
        <v>0</v>
      </c>
      <c r="I2003" s="99" t="s">
        <v>40</v>
      </c>
      <c r="J2003" s="99" t="s">
        <v>30</v>
      </c>
    </row>
    <row r="2004" ht="39" customHeight="1" spans="1:10">
      <c r="A2004" s="107" t="s">
        <v>1661</v>
      </c>
      <c r="B2004" s="108" t="s">
        <v>1662</v>
      </c>
      <c r="C2004" s="108" t="s">
        <v>71</v>
      </c>
      <c r="D2004" s="110">
        <v>6</v>
      </c>
      <c r="E2004" s="111">
        <f>SUM(H2004:H2009)/D2004</f>
        <v>0</v>
      </c>
      <c r="F2004" s="101" t="s">
        <v>14</v>
      </c>
      <c r="G2004" s="102" t="s">
        <v>15</v>
      </c>
      <c r="H2004" s="103">
        <v>0</v>
      </c>
      <c r="I2004" s="102" t="s">
        <v>1660</v>
      </c>
      <c r="J2004" s="102" t="s">
        <v>30</v>
      </c>
    </row>
    <row r="2005" ht="22.5" customHeight="1" spans="1:10">
      <c r="A2005" s="107"/>
      <c r="B2005" s="108"/>
      <c r="C2005" s="108"/>
      <c r="D2005" s="110"/>
      <c r="E2005" s="111"/>
      <c r="F2005" s="98" t="s">
        <v>18</v>
      </c>
      <c r="G2005" s="99" t="s">
        <v>19</v>
      </c>
      <c r="H2005" s="100">
        <v>0</v>
      </c>
      <c r="I2005" s="99"/>
      <c r="J2005" s="99" t="s">
        <v>30</v>
      </c>
    </row>
    <row r="2006" ht="22.5" customHeight="1" spans="1:10">
      <c r="A2006" s="107"/>
      <c r="B2006" s="108"/>
      <c r="C2006" s="108"/>
      <c r="D2006" s="110"/>
      <c r="E2006" s="111"/>
      <c r="F2006" s="101" t="s">
        <v>43</v>
      </c>
      <c r="G2006" s="102" t="s">
        <v>44</v>
      </c>
      <c r="H2006" s="103">
        <v>0</v>
      </c>
      <c r="I2006" s="102"/>
      <c r="J2006" s="102" t="s">
        <v>30</v>
      </c>
    </row>
    <row r="2007" ht="22.5" customHeight="1" spans="1:10">
      <c r="A2007" s="107"/>
      <c r="B2007" s="108"/>
      <c r="C2007" s="108"/>
      <c r="D2007" s="110"/>
      <c r="E2007" s="111"/>
      <c r="F2007" s="98" t="s">
        <v>22</v>
      </c>
      <c r="G2007" s="99" t="s">
        <v>23</v>
      </c>
      <c r="H2007" s="100">
        <v>0</v>
      </c>
      <c r="I2007" s="99"/>
      <c r="J2007" s="99" t="s">
        <v>30</v>
      </c>
    </row>
    <row r="2008" ht="22.5" customHeight="1" spans="1:10">
      <c r="A2008" s="107"/>
      <c r="B2008" s="108"/>
      <c r="C2008" s="108"/>
      <c r="D2008" s="110"/>
      <c r="E2008" s="111"/>
      <c r="F2008" s="101" t="s">
        <v>24</v>
      </c>
      <c r="G2008" s="102" t="s">
        <v>1663</v>
      </c>
      <c r="H2008" s="103">
        <v>0</v>
      </c>
      <c r="I2008" s="102"/>
      <c r="J2008" s="102" t="s">
        <v>30</v>
      </c>
    </row>
    <row r="2009" ht="22.5" customHeight="1" spans="1:10">
      <c r="A2009" s="107"/>
      <c r="B2009" s="108"/>
      <c r="C2009" s="108"/>
      <c r="D2009" s="110"/>
      <c r="E2009" s="111"/>
      <c r="F2009" s="98" t="s">
        <v>24</v>
      </c>
      <c r="G2009" s="99" t="s">
        <v>1664</v>
      </c>
      <c r="H2009" s="100">
        <v>0</v>
      </c>
      <c r="I2009" s="99"/>
      <c r="J2009" s="99" t="s">
        <v>30</v>
      </c>
    </row>
    <row r="2010" ht="22.5" customHeight="1" spans="1:10">
      <c r="A2010" s="104" t="s">
        <v>1665</v>
      </c>
      <c r="B2010" s="99" t="s">
        <v>1666</v>
      </c>
      <c r="C2010" s="99" t="s">
        <v>1667</v>
      </c>
      <c r="D2010" s="105">
        <v>3</v>
      </c>
      <c r="E2010" s="106">
        <f>SUM(H2010:H2012)/D2010</f>
        <v>0</v>
      </c>
      <c r="F2010" s="101" t="s">
        <v>14</v>
      </c>
      <c r="G2010" s="102" t="s">
        <v>15</v>
      </c>
      <c r="H2010" s="103">
        <v>0</v>
      </c>
      <c r="I2010" s="102" t="s">
        <v>1668</v>
      </c>
      <c r="J2010" s="102" t="s">
        <v>30</v>
      </c>
    </row>
    <row r="2011" ht="22.5" customHeight="1" spans="1:10">
      <c r="A2011" s="104"/>
      <c r="B2011" s="99"/>
      <c r="C2011" s="99"/>
      <c r="D2011" s="105"/>
      <c r="E2011" s="106"/>
      <c r="F2011" s="98" t="s">
        <v>18</v>
      </c>
      <c r="G2011" s="99" t="s">
        <v>19</v>
      </c>
      <c r="H2011" s="100">
        <v>0</v>
      </c>
      <c r="I2011" s="99"/>
      <c r="J2011" s="99" t="s">
        <v>30</v>
      </c>
    </row>
    <row r="2012" ht="22.5" customHeight="1" spans="1:10">
      <c r="A2012" s="104"/>
      <c r="B2012" s="99"/>
      <c r="C2012" s="99"/>
      <c r="D2012" s="105"/>
      <c r="E2012" s="106"/>
      <c r="F2012" s="101" t="s">
        <v>35</v>
      </c>
      <c r="G2012" s="102" t="s">
        <v>36</v>
      </c>
      <c r="H2012" s="103">
        <v>0</v>
      </c>
      <c r="I2012" s="102" t="s">
        <v>53</v>
      </c>
      <c r="J2012" s="102" t="s">
        <v>30</v>
      </c>
    </row>
    <row r="2013" ht="22.5" customHeight="1" spans="1:10">
      <c r="A2013" s="107" t="s">
        <v>1669</v>
      </c>
      <c r="B2013" s="108" t="s">
        <v>1670</v>
      </c>
      <c r="C2013" s="108" t="s">
        <v>1667</v>
      </c>
      <c r="D2013" s="110">
        <v>6</v>
      </c>
      <c r="E2013" s="111">
        <f>SUM(H2013:H2018)/D2013</f>
        <v>0</v>
      </c>
      <c r="F2013" s="98" t="s">
        <v>14</v>
      </c>
      <c r="G2013" s="99" t="s">
        <v>15</v>
      </c>
      <c r="H2013" s="100">
        <v>0</v>
      </c>
      <c r="I2013" s="99" t="s">
        <v>1668</v>
      </c>
      <c r="J2013" s="99" t="s">
        <v>30</v>
      </c>
    </row>
    <row r="2014" ht="22.5" customHeight="1" spans="1:10">
      <c r="A2014" s="107"/>
      <c r="B2014" s="108"/>
      <c r="C2014" s="108"/>
      <c r="D2014" s="110"/>
      <c r="E2014" s="111"/>
      <c r="F2014" s="101" t="s">
        <v>18</v>
      </c>
      <c r="G2014" s="102" t="s">
        <v>19</v>
      </c>
      <c r="H2014" s="103">
        <v>0</v>
      </c>
      <c r="I2014" s="102"/>
      <c r="J2014" s="102" t="s">
        <v>30</v>
      </c>
    </row>
    <row r="2015" ht="22.5" customHeight="1" spans="1:10">
      <c r="A2015" s="107"/>
      <c r="B2015" s="108"/>
      <c r="C2015" s="108"/>
      <c r="D2015" s="110"/>
      <c r="E2015" s="111"/>
      <c r="F2015" s="98" t="s">
        <v>43</v>
      </c>
      <c r="G2015" s="99" t="s">
        <v>44</v>
      </c>
      <c r="H2015" s="100">
        <v>0</v>
      </c>
      <c r="I2015" s="99"/>
      <c r="J2015" s="99" t="s">
        <v>30</v>
      </c>
    </row>
    <row r="2016" ht="22.5" customHeight="1" spans="1:10">
      <c r="A2016" s="107"/>
      <c r="B2016" s="108"/>
      <c r="C2016" s="108"/>
      <c r="D2016" s="110"/>
      <c r="E2016" s="111"/>
      <c r="F2016" s="101" t="s">
        <v>22</v>
      </c>
      <c r="G2016" s="102" t="s">
        <v>23</v>
      </c>
      <c r="H2016" s="103">
        <v>0</v>
      </c>
      <c r="I2016" s="102"/>
      <c r="J2016" s="102" t="s">
        <v>30</v>
      </c>
    </row>
    <row r="2017" ht="22.5" customHeight="1" spans="1:10">
      <c r="A2017" s="107"/>
      <c r="B2017" s="108"/>
      <c r="C2017" s="108"/>
      <c r="D2017" s="110"/>
      <c r="E2017" s="111"/>
      <c r="F2017" s="98" t="s">
        <v>24</v>
      </c>
      <c r="G2017" s="99" t="s">
        <v>1671</v>
      </c>
      <c r="H2017" s="100">
        <v>0</v>
      </c>
      <c r="I2017" s="99"/>
      <c r="J2017" s="99" t="s">
        <v>30</v>
      </c>
    </row>
    <row r="2018" ht="22.5" customHeight="1" spans="1:10">
      <c r="A2018" s="107"/>
      <c r="B2018" s="108"/>
      <c r="C2018" s="108"/>
      <c r="D2018" s="110"/>
      <c r="E2018" s="111"/>
      <c r="F2018" s="101" t="s">
        <v>24</v>
      </c>
      <c r="G2018" s="102" t="s">
        <v>1672</v>
      </c>
      <c r="H2018" s="103">
        <v>0</v>
      </c>
      <c r="I2018" s="102"/>
      <c r="J2018" s="102" t="s">
        <v>30</v>
      </c>
    </row>
    <row r="2019" ht="22.5" customHeight="1" spans="1:10">
      <c r="A2019" s="104" t="s">
        <v>1673</v>
      </c>
      <c r="B2019" s="99" t="s">
        <v>1674</v>
      </c>
      <c r="C2019" s="99" t="s">
        <v>1675</v>
      </c>
      <c r="D2019" s="105">
        <v>3</v>
      </c>
      <c r="E2019" s="106">
        <f>SUM(H2019:H2021)/D2019</f>
        <v>0</v>
      </c>
      <c r="F2019" s="98" t="s">
        <v>14</v>
      </c>
      <c r="G2019" s="99" t="s">
        <v>15</v>
      </c>
      <c r="H2019" s="100">
        <v>0</v>
      </c>
      <c r="I2019" s="99" t="s">
        <v>72</v>
      </c>
      <c r="J2019" s="99" t="s">
        <v>30</v>
      </c>
    </row>
    <row r="2020" ht="22.5" customHeight="1" spans="1:10">
      <c r="A2020" s="104"/>
      <c r="B2020" s="99"/>
      <c r="C2020" s="99"/>
      <c r="D2020" s="105"/>
      <c r="E2020" s="106"/>
      <c r="F2020" s="101" t="s">
        <v>18</v>
      </c>
      <c r="G2020" s="102" t="s">
        <v>19</v>
      </c>
      <c r="H2020" s="103">
        <v>0</v>
      </c>
      <c r="I2020" s="102"/>
      <c r="J2020" s="102" t="s">
        <v>30</v>
      </c>
    </row>
    <row r="2021" ht="22.5" customHeight="1" spans="1:10">
      <c r="A2021" s="104"/>
      <c r="B2021" s="99"/>
      <c r="C2021" s="99"/>
      <c r="D2021" s="105"/>
      <c r="E2021" s="106"/>
      <c r="F2021" s="98" t="s">
        <v>35</v>
      </c>
      <c r="G2021" s="99" t="s">
        <v>36</v>
      </c>
      <c r="H2021" s="100">
        <v>0</v>
      </c>
      <c r="I2021" s="99" t="s">
        <v>350</v>
      </c>
      <c r="J2021" s="99" t="s">
        <v>30</v>
      </c>
    </row>
    <row r="2022" ht="22.5" customHeight="1" spans="1:10">
      <c r="A2022" s="107" t="s">
        <v>1676</v>
      </c>
      <c r="B2022" s="108" t="s">
        <v>1677</v>
      </c>
      <c r="C2022" s="108" t="s">
        <v>1675</v>
      </c>
      <c r="D2022" s="110">
        <v>3</v>
      </c>
      <c r="E2022" s="111">
        <f>SUM(H2022:H2024)/D2022</f>
        <v>0</v>
      </c>
      <c r="F2022" s="101" t="s">
        <v>14</v>
      </c>
      <c r="G2022" s="102" t="s">
        <v>15</v>
      </c>
      <c r="H2022" s="103">
        <v>0</v>
      </c>
      <c r="I2022" s="102" t="s">
        <v>72</v>
      </c>
      <c r="J2022" s="102" t="s">
        <v>30</v>
      </c>
    </row>
    <row r="2023" ht="22.5" customHeight="1" spans="1:10">
      <c r="A2023" s="107"/>
      <c r="B2023" s="108"/>
      <c r="C2023" s="108"/>
      <c r="D2023" s="110"/>
      <c r="E2023" s="111"/>
      <c r="F2023" s="98" t="s">
        <v>18</v>
      </c>
      <c r="G2023" s="99" t="s">
        <v>19</v>
      </c>
      <c r="H2023" s="100">
        <v>0</v>
      </c>
      <c r="I2023" s="99"/>
      <c r="J2023" s="99" t="s">
        <v>30</v>
      </c>
    </row>
    <row r="2024" ht="22.5" customHeight="1" spans="1:10">
      <c r="A2024" s="107"/>
      <c r="B2024" s="108"/>
      <c r="C2024" s="108"/>
      <c r="D2024" s="110"/>
      <c r="E2024" s="111"/>
      <c r="F2024" s="101" t="s">
        <v>35</v>
      </c>
      <c r="G2024" s="102" t="s">
        <v>36</v>
      </c>
      <c r="H2024" s="103">
        <v>0</v>
      </c>
      <c r="I2024" s="102" t="s">
        <v>270</v>
      </c>
      <c r="J2024" s="102" t="s">
        <v>30</v>
      </c>
    </row>
    <row r="2025" ht="22.5" customHeight="1" spans="1:10">
      <c r="A2025" s="104" t="s">
        <v>1678</v>
      </c>
      <c r="B2025" s="99" t="s">
        <v>1679</v>
      </c>
      <c r="C2025" s="99" t="s">
        <v>1675</v>
      </c>
      <c r="D2025" s="105">
        <v>7</v>
      </c>
      <c r="E2025" s="106">
        <f>SUM(H2025:H2031)/D2025</f>
        <v>0</v>
      </c>
      <c r="F2025" s="98" t="s">
        <v>14</v>
      </c>
      <c r="G2025" s="99" t="s">
        <v>15</v>
      </c>
      <c r="H2025" s="100">
        <v>0</v>
      </c>
      <c r="I2025" s="99" t="s">
        <v>72</v>
      </c>
      <c r="J2025" s="99" t="s">
        <v>30</v>
      </c>
    </row>
    <row r="2026" ht="22.5" customHeight="1" spans="1:10">
      <c r="A2026" s="104"/>
      <c r="B2026" s="99"/>
      <c r="C2026" s="99"/>
      <c r="D2026" s="105"/>
      <c r="E2026" s="106"/>
      <c r="F2026" s="101" t="s">
        <v>18</v>
      </c>
      <c r="G2026" s="102" t="s">
        <v>19</v>
      </c>
      <c r="H2026" s="103">
        <v>0</v>
      </c>
      <c r="I2026" s="102"/>
      <c r="J2026" s="102" t="s">
        <v>30</v>
      </c>
    </row>
    <row r="2027" ht="22.5" customHeight="1" spans="1:10">
      <c r="A2027" s="104"/>
      <c r="B2027" s="99"/>
      <c r="C2027" s="99"/>
      <c r="D2027" s="105"/>
      <c r="E2027" s="106"/>
      <c r="F2027" s="98" t="s">
        <v>73</v>
      </c>
      <c r="G2027" s="99" t="s">
        <v>74</v>
      </c>
      <c r="H2027" s="100">
        <v>0</v>
      </c>
      <c r="I2027" s="99"/>
      <c r="J2027" s="99" t="s">
        <v>30</v>
      </c>
    </row>
    <row r="2028" ht="22.5" customHeight="1" spans="1:10">
      <c r="A2028" s="104"/>
      <c r="B2028" s="99"/>
      <c r="C2028" s="99"/>
      <c r="D2028" s="105"/>
      <c r="E2028" s="106"/>
      <c r="F2028" s="101" t="s">
        <v>43</v>
      </c>
      <c r="G2028" s="102" t="s">
        <v>44</v>
      </c>
      <c r="H2028" s="103">
        <v>0</v>
      </c>
      <c r="I2028" s="102"/>
      <c r="J2028" s="102" t="s">
        <v>30</v>
      </c>
    </row>
    <row r="2029" ht="22.5" customHeight="1" spans="1:10">
      <c r="A2029" s="104"/>
      <c r="B2029" s="99"/>
      <c r="C2029" s="99"/>
      <c r="D2029" s="105"/>
      <c r="E2029" s="106"/>
      <c r="F2029" s="98" t="s">
        <v>22</v>
      </c>
      <c r="G2029" s="99" t="s">
        <v>23</v>
      </c>
      <c r="H2029" s="100">
        <v>0</v>
      </c>
      <c r="I2029" s="99"/>
      <c r="J2029" s="99" t="s">
        <v>30</v>
      </c>
    </row>
    <row r="2030" ht="22.5" customHeight="1" spans="1:10">
      <c r="A2030" s="104"/>
      <c r="B2030" s="99"/>
      <c r="C2030" s="99"/>
      <c r="D2030" s="105"/>
      <c r="E2030" s="106"/>
      <c r="F2030" s="101" t="s">
        <v>24</v>
      </c>
      <c r="G2030" s="102" t="s">
        <v>1680</v>
      </c>
      <c r="H2030" s="103">
        <v>0</v>
      </c>
      <c r="I2030" s="102"/>
      <c r="J2030" s="102" t="s">
        <v>30</v>
      </c>
    </row>
    <row r="2031" ht="22.5" customHeight="1" spans="1:10">
      <c r="A2031" s="104"/>
      <c r="B2031" s="99"/>
      <c r="C2031" s="99"/>
      <c r="D2031" s="105"/>
      <c r="E2031" s="106"/>
      <c r="F2031" s="98" t="s">
        <v>24</v>
      </c>
      <c r="G2031" s="99" t="s">
        <v>1681</v>
      </c>
      <c r="H2031" s="100">
        <v>0</v>
      </c>
      <c r="I2031" s="99"/>
      <c r="J2031" s="99" t="s">
        <v>30</v>
      </c>
    </row>
    <row r="2032" ht="22.5" customHeight="1" spans="1:10">
      <c r="A2032" s="107" t="s">
        <v>1682</v>
      </c>
      <c r="B2032" s="108" t="s">
        <v>1683</v>
      </c>
      <c r="C2032" s="108" t="s">
        <v>108</v>
      </c>
      <c r="D2032" s="110">
        <v>3</v>
      </c>
      <c r="E2032" s="111">
        <f>SUM(H2032:H2034)/D2032</f>
        <v>0</v>
      </c>
      <c r="F2032" s="101" t="s">
        <v>14</v>
      </c>
      <c r="G2032" s="102" t="s">
        <v>15</v>
      </c>
      <c r="H2032" s="103">
        <v>0</v>
      </c>
      <c r="I2032" s="102" t="s">
        <v>72</v>
      </c>
      <c r="J2032" s="102" t="s">
        <v>30</v>
      </c>
    </row>
    <row r="2033" ht="22.5" customHeight="1" spans="1:10">
      <c r="A2033" s="107"/>
      <c r="B2033" s="108"/>
      <c r="C2033" s="108"/>
      <c r="D2033" s="110"/>
      <c r="E2033" s="111"/>
      <c r="F2033" s="98" t="s">
        <v>18</v>
      </c>
      <c r="G2033" s="99" t="s">
        <v>19</v>
      </c>
      <c r="H2033" s="100">
        <v>0</v>
      </c>
      <c r="I2033" s="99"/>
      <c r="J2033" s="99" t="s">
        <v>30</v>
      </c>
    </row>
    <row r="2034" ht="22.5" customHeight="1" spans="1:10">
      <c r="A2034" s="107"/>
      <c r="B2034" s="108"/>
      <c r="C2034" s="108"/>
      <c r="D2034" s="110"/>
      <c r="E2034" s="111"/>
      <c r="F2034" s="101" t="s">
        <v>35</v>
      </c>
      <c r="G2034" s="102" t="s">
        <v>36</v>
      </c>
      <c r="H2034" s="103">
        <v>0</v>
      </c>
      <c r="I2034" s="102" t="s">
        <v>1684</v>
      </c>
      <c r="J2034" s="102" t="s">
        <v>30</v>
      </c>
    </row>
    <row r="2035" ht="22.5" customHeight="1" spans="1:10">
      <c r="A2035" s="104" t="s">
        <v>1685</v>
      </c>
      <c r="B2035" s="99" t="s">
        <v>1686</v>
      </c>
      <c r="C2035" s="99" t="s">
        <v>108</v>
      </c>
      <c r="D2035" s="105">
        <v>3</v>
      </c>
      <c r="E2035" s="106">
        <f>SUM(H2035:H2037)/D2035</f>
        <v>0</v>
      </c>
      <c r="F2035" s="98" t="s">
        <v>14</v>
      </c>
      <c r="G2035" s="99" t="s">
        <v>15</v>
      </c>
      <c r="H2035" s="100">
        <v>0</v>
      </c>
      <c r="I2035" s="99" t="s">
        <v>72</v>
      </c>
      <c r="J2035" s="99" t="s">
        <v>30</v>
      </c>
    </row>
    <row r="2036" ht="22.5" customHeight="1" spans="1:10">
      <c r="A2036" s="104"/>
      <c r="B2036" s="99"/>
      <c r="C2036" s="99"/>
      <c r="D2036" s="105"/>
      <c r="E2036" s="106"/>
      <c r="F2036" s="101" t="s">
        <v>18</v>
      </c>
      <c r="G2036" s="102" t="s">
        <v>19</v>
      </c>
      <c r="H2036" s="103">
        <v>0</v>
      </c>
      <c r="I2036" s="102"/>
      <c r="J2036" s="102" t="s">
        <v>30</v>
      </c>
    </row>
    <row r="2037" ht="22.5" customHeight="1" spans="1:10">
      <c r="A2037" s="104"/>
      <c r="B2037" s="99"/>
      <c r="C2037" s="99"/>
      <c r="D2037" s="105"/>
      <c r="E2037" s="106"/>
      <c r="F2037" s="98" t="s">
        <v>35</v>
      </c>
      <c r="G2037" s="99" t="s">
        <v>36</v>
      </c>
      <c r="H2037" s="100">
        <v>0</v>
      </c>
      <c r="I2037" s="99" t="s">
        <v>1687</v>
      </c>
      <c r="J2037" s="99" t="s">
        <v>30</v>
      </c>
    </row>
    <row r="2038" ht="22.5" customHeight="1" spans="1:10">
      <c r="A2038" s="107" t="s">
        <v>1688</v>
      </c>
      <c r="B2038" s="108" t="s">
        <v>1689</v>
      </c>
      <c r="C2038" s="108" t="s">
        <v>437</v>
      </c>
      <c r="D2038" s="110">
        <v>7</v>
      </c>
      <c r="E2038" s="111">
        <f>SUM(H2038:H2044)/D2038</f>
        <v>0</v>
      </c>
      <c r="F2038" s="101" t="s">
        <v>14</v>
      </c>
      <c r="G2038" s="102" t="s">
        <v>15</v>
      </c>
      <c r="H2038" s="103">
        <v>0</v>
      </c>
      <c r="I2038" s="102" t="s">
        <v>72</v>
      </c>
      <c r="J2038" s="102" t="s">
        <v>30</v>
      </c>
    </row>
    <row r="2039" ht="22.5" customHeight="1" spans="1:10">
      <c r="A2039" s="107"/>
      <c r="B2039" s="108"/>
      <c r="C2039" s="108"/>
      <c r="D2039" s="110"/>
      <c r="E2039" s="111"/>
      <c r="F2039" s="98" t="s">
        <v>18</v>
      </c>
      <c r="G2039" s="99" t="s">
        <v>19</v>
      </c>
      <c r="H2039" s="100">
        <v>0</v>
      </c>
      <c r="I2039" s="99"/>
      <c r="J2039" s="99" t="s">
        <v>30</v>
      </c>
    </row>
    <row r="2040" ht="22.5" customHeight="1" spans="1:10">
      <c r="A2040" s="107"/>
      <c r="B2040" s="108"/>
      <c r="C2040" s="108"/>
      <c r="D2040" s="110"/>
      <c r="E2040" s="111"/>
      <c r="F2040" s="101" t="s">
        <v>73</v>
      </c>
      <c r="G2040" s="102" t="s">
        <v>74</v>
      </c>
      <c r="H2040" s="103">
        <v>0</v>
      </c>
      <c r="I2040" s="102"/>
      <c r="J2040" s="102" t="s">
        <v>30</v>
      </c>
    </row>
    <row r="2041" ht="22.5" customHeight="1" spans="1:10">
      <c r="A2041" s="107"/>
      <c r="B2041" s="108"/>
      <c r="C2041" s="108"/>
      <c r="D2041" s="110"/>
      <c r="E2041" s="111"/>
      <c r="F2041" s="98" t="s">
        <v>43</v>
      </c>
      <c r="G2041" s="99" t="s">
        <v>44</v>
      </c>
      <c r="H2041" s="100">
        <v>0</v>
      </c>
      <c r="I2041" s="99"/>
      <c r="J2041" s="99" t="s">
        <v>30</v>
      </c>
    </row>
    <row r="2042" ht="22.5" customHeight="1" spans="1:10">
      <c r="A2042" s="107"/>
      <c r="B2042" s="108"/>
      <c r="C2042" s="108"/>
      <c r="D2042" s="110"/>
      <c r="E2042" s="111"/>
      <c r="F2042" s="101" t="s">
        <v>22</v>
      </c>
      <c r="G2042" s="102" t="s">
        <v>23</v>
      </c>
      <c r="H2042" s="103">
        <v>0</v>
      </c>
      <c r="I2042" s="102"/>
      <c r="J2042" s="102" t="s">
        <v>30</v>
      </c>
    </row>
    <row r="2043" ht="22.5" customHeight="1" spans="1:10">
      <c r="A2043" s="107"/>
      <c r="B2043" s="108"/>
      <c r="C2043" s="108"/>
      <c r="D2043" s="110"/>
      <c r="E2043" s="111"/>
      <c r="F2043" s="98" t="s">
        <v>24</v>
      </c>
      <c r="G2043" s="99" t="s">
        <v>1690</v>
      </c>
      <c r="H2043" s="100">
        <v>0</v>
      </c>
      <c r="I2043" s="99"/>
      <c r="J2043" s="99" t="s">
        <v>30</v>
      </c>
    </row>
    <row r="2044" ht="22.5" customHeight="1" spans="1:10">
      <c r="A2044" s="107"/>
      <c r="B2044" s="108"/>
      <c r="C2044" s="108"/>
      <c r="D2044" s="110"/>
      <c r="E2044" s="111"/>
      <c r="F2044" s="101" t="s">
        <v>24</v>
      </c>
      <c r="G2044" s="102" t="s">
        <v>1691</v>
      </c>
      <c r="H2044" s="103">
        <v>0</v>
      </c>
      <c r="I2044" s="102"/>
      <c r="J2044" s="102" t="s">
        <v>30</v>
      </c>
    </row>
    <row r="2045" ht="22.5" customHeight="1" spans="1:10">
      <c r="A2045" s="104" t="s">
        <v>1692</v>
      </c>
      <c r="B2045" s="99" t="s">
        <v>1693</v>
      </c>
      <c r="C2045" s="99" t="s">
        <v>1694</v>
      </c>
      <c r="D2045" s="105">
        <v>3</v>
      </c>
      <c r="E2045" s="106">
        <f>SUM(H2045:H2047)/D2045</f>
        <v>0</v>
      </c>
      <c r="F2045" s="98" t="s">
        <v>14</v>
      </c>
      <c r="G2045" s="99" t="s">
        <v>15</v>
      </c>
      <c r="H2045" s="100">
        <v>0</v>
      </c>
      <c r="I2045" s="99" t="s">
        <v>72</v>
      </c>
      <c r="J2045" s="99" t="s">
        <v>30</v>
      </c>
    </row>
    <row r="2046" ht="22.5" customHeight="1" spans="1:10">
      <c r="A2046" s="104"/>
      <c r="B2046" s="99"/>
      <c r="C2046" s="99"/>
      <c r="D2046" s="105"/>
      <c r="E2046" s="106"/>
      <c r="F2046" s="101" t="s">
        <v>18</v>
      </c>
      <c r="G2046" s="102" t="s">
        <v>19</v>
      </c>
      <c r="H2046" s="103">
        <v>0</v>
      </c>
      <c r="I2046" s="102"/>
      <c r="J2046" s="102" t="s">
        <v>30</v>
      </c>
    </row>
    <row r="2047" ht="22.5" customHeight="1" spans="1:10">
      <c r="A2047" s="104"/>
      <c r="B2047" s="99"/>
      <c r="C2047" s="99"/>
      <c r="D2047" s="105"/>
      <c r="E2047" s="106"/>
      <c r="F2047" s="98" t="s">
        <v>35</v>
      </c>
      <c r="G2047" s="99" t="s">
        <v>36</v>
      </c>
      <c r="H2047" s="100">
        <v>0</v>
      </c>
      <c r="I2047" s="99" t="s">
        <v>115</v>
      </c>
      <c r="J2047" s="99" t="s">
        <v>30</v>
      </c>
    </row>
    <row r="2048" ht="22.5" customHeight="1" spans="1:10">
      <c r="A2048" s="107" t="s">
        <v>1695</v>
      </c>
      <c r="B2048" s="108" t="s">
        <v>1696</v>
      </c>
      <c r="C2048" s="108" t="s">
        <v>1694</v>
      </c>
      <c r="D2048" s="110">
        <v>3</v>
      </c>
      <c r="E2048" s="111">
        <f>SUM(H2048:H2050)/D2048</f>
        <v>0</v>
      </c>
      <c r="F2048" s="101" t="s">
        <v>14</v>
      </c>
      <c r="G2048" s="102" t="s">
        <v>15</v>
      </c>
      <c r="H2048" s="103">
        <v>0</v>
      </c>
      <c r="I2048" s="102" t="s">
        <v>72</v>
      </c>
      <c r="J2048" s="102" t="s">
        <v>30</v>
      </c>
    </row>
    <row r="2049" ht="22.5" customHeight="1" spans="1:10">
      <c r="A2049" s="107"/>
      <c r="B2049" s="108"/>
      <c r="C2049" s="108"/>
      <c r="D2049" s="110"/>
      <c r="E2049" s="111"/>
      <c r="F2049" s="98" t="s">
        <v>18</v>
      </c>
      <c r="G2049" s="99" t="s">
        <v>19</v>
      </c>
      <c r="H2049" s="100">
        <v>0</v>
      </c>
      <c r="I2049" s="99"/>
      <c r="J2049" s="99" t="s">
        <v>30</v>
      </c>
    </row>
    <row r="2050" ht="22.5" customHeight="1" spans="1:10">
      <c r="A2050" s="107"/>
      <c r="B2050" s="108"/>
      <c r="C2050" s="108"/>
      <c r="D2050" s="110"/>
      <c r="E2050" s="111"/>
      <c r="F2050" s="101" t="s">
        <v>35</v>
      </c>
      <c r="G2050" s="102" t="s">
        <v>36</v>
      </c>
      <c r="H2050" s="103">
        <v>0</v>
      </c>
      <c r="I2050" s="102" t="s">
        <v>501</v>
      </c>
      <c r="J2050" s="102" t="s">
        <v>30</v>
      </c>
    </row>
    <row r="2051" ht="22.5" customHeight="1" spans="1:10">
      <c r="A2051" s="104" t="s">
        <v>1697</v>
      </c>
      <c r="B2051" s="99" t="s">
        <v>1698</v>
      </c>
      <c r="C2051" s="99" t="s">
        <v>1694</v>
      </c>
      <c r="D2051" s="105">
        <v>7</v>
      </c>
      <c r="E2051" s="106">
        <f>SUM(H2051:H2057)/D2051</f>
        <v>0</v>
      </c>
      <c r="F2051" s="98" t="s">
        <v>14</v>
      </c>
      <c r="G2051" s="99" t="s">
        <v>15</v>
      </c>
      <c r="H2051" s="100">
        <v>0</v>
      </c>
      <c r="I2051" s="99" t="s">
        <v>72</v>
      </c>
      <c r="J2051" s="99" t="s">
        <v>30</v>
      </c>
    </row>
    <row r="2052" ht="22.5" customHeight="1" spans="1:10">
      <c r="A2052" s="104"/>
      <c r="B2052" s="99"/>
      <c r="C2052" s="99"/>
      <c r="D2052" s="105"/>
      <c r="E2052" s="106"/>
      <c r="F2052" s="101" t="s">
        <v>18</v>
      </c>
      <c r="G2052" s="102" t="s">
        <v>19</v>
      </c>
      <c r="H2052" s="103">
        <v>0</v>
      </c>
      <c r="I2052" s="102"/>
      <c r="J2052" s="102" t="s">
        <v>30</v>
      </c>
    </row>
    <row r="2053" ht="22.5" customHeight="1" spans="1:10">
      <c r="A2053" s="104"/>
      <c r="B2053" s="99"/>
      <c r="C2053" s="99"/>
      <c r="D2053" s="105"/>
      <c r="E2053" s="106"/>
      <c r="F2053" s="98" t="s">
        <v>73</v>
      </c>
      <c r="G2053" s="99" t="s">
        <v>74</v>
      </c>
      <c r="H2053" s="100">
        <v>0</v>
      </c>
      <c r="I2053" s="99"/>
      <c r="J2053" s="99" t="s">
        <v>30</v>
      </c>
    </row>
    <row r="2054" ht="22.5" customHeight="1" spans="1:10">
      <c r="A2054" s="104"/>
      <c r="B2054" s="99"/>
      <c r="C2054" s="99"/>
      <c r="D2054" s="105"/>
      <c r="E2054" s="106"/>
      <c r="F2054" s="101" t="s">
        <v>43</v>
      </c>
      <c r="G2054" s="102" t="s">
        <v>44</v>
      </c>
      <c r="H2054" s="103">
        <v>0</v>
      </c>
      <c r="I2054" s="102"/>
      <c r="J2054" s="102" t="s">
        <v>30</v>
      </c>
    </row>
    <row r="2055" ht="22.5" customHeight="1" spans="1:10">
      <c r="A2055" s="104"/>
      <c r="B2055" s="99"/>
      <c r="C2055" s="99"/>
      <c r="D2055" s="105"/>
      <c r="E2055" s="106"/>
      <c r="F2055" s="98" t="s">
        <v>22</v>
      </c>
      <c r="G2055" s="99" t="s">
        <v>23</v>
      </c>
      <c r="H2055" s="100">
        <v>0</v>
      </c>
      <c r="I2055" s="99"/>
      <c r="J2055" s="99" t="s">
        <v>30</v>
      </c>
    </row>
    <row r="2056" ht="22.5" customHeight="1" spans="1:10">
      <c r="A2056" s="104"/>
      <c r="B2056" s="99"/>
      <c r="C2056" s="99"/>
      <c r="D2056" s="105"/>
      <c r="E2056" s="106"/>
      <c r="F2056" s="101" t="s">
        <v>24</v>
      </c>
      <c r="G2056" s="102" t="s">
        <v>1699</v>
      </c>
      <c r="H2056" s="103">
        <v>0</v>
      </c>
      <c r="I2056" s="102"/>
      <c r="J2056" s="102" t="s">
        <v>30</v>
      </c>
    </row>
    <row r="2057" ht="22.5" customHeight="1" spans="1:10">
      <c r="A2057" s="104"/>
      <c r="B2057" s="99"/>
      <c r="C2057" s="99"/>
      <c r="D2057" s="105"/>
      <c r="E2057" s="106"/>
      <c r="F2057" s="98" t="s">
        <v>24</v>
      </c>
      <c r="G2057" s="99" t="s">
        <v>1700</v>
      </c>
      <c r="H2057" s="100">
        <v>0</v>
      </c>
      <c r="I2057" s="99"/>
      <c r="J2057" s="99" t="s">
        <v>30</v>
      </c>
    </row>
    <row r="2058" ht="39" customHeight="1" spans="1:10">
      <c r="A2058" s="107" t="s">
        <v>1701</v>
      </c>
      <c r="B2058" s="108" t="s">
        <v>1702</v>
      </c>
      <c r="C2058" s="108" t="s">
        <v>1703</v>
      </c>
      <c r="D2058" s="110">
        <v>7</v>
      </c>
      <c r="E2058" s="111">
        <f>SUM(H2058:H2064)/D2058</f>
        <v>0</v>
      </c>
      <c r="F2058" s="101" t="s">
        <v>14</v>
      </c>
      <c r="G2058" s="102" t="s">
        <v>15</v>
      </c>
      <c r="H2058" s="103">
        <v>0</v>
      </c>
      <c r="I2058" s="102" t="s">
        <v>1704</v>
      </c>
      <c r="J2058" s="102" t="s">
        <v>30</v>
      </c>
    </row>
    <row r="2059" ht="22.5" customHeight="1" spans="1:10">
      <c r="A2059" s="107"/>
      <c r="B2059" s="108"/>
      <c r="C2059" s="108"/>
      <c r="D2059" s="110"/>
      <c r="E2059" s="111"/>
      <c r="F2059" s="98" t="s">
        <v>18</v>
      </c>
      <c r="G2059" s="99" t="s">
        <v>19</v>
      </c>
      <c r="H2059" s="100">
        <v>0</v>
      </c>
      <c r="I2059" s="99"/>
      <c r="J2059" s="99" t="s">
        <v>30</v>
      </c>
    </row>
    <row r="2060" ht="22.5" customHeight="1" spans="1:10">
      <c r="A2060" s="107"/>
      <c r="B2060" s="108"/>
      <c r="C2060" s="108"/>
      <c r="D2060" s="110"/>
      <c r="E2060" s="111"/>
      <c r="F2060" s="101" t="s">
        <v>73</v>
      </c>
      <c r="G2060" s="102" t="s">
        <v>74</v>
      </c>
      <c r="H2060" s="103">
        <v>0</v>
      </c>
      <c r="I2060" s="102"/>
      <c r="J2060" s="102" t="s">
        <v>30</v>
      </c>
    </row>
    <row r="2061" ht="22.5" customHeight="1" spans="1:10">
      <c r="A2061" s="107"/>
      <c r="B2061" s="108"/>
      <c r="C2061" s="108"/>
      <c r="D2061" s="110"/>
      <c r="E2061" s="111"/>
      <c r="F2061" s="98" t="s">
        <v>43</v>
      </c>
      <c r="G2061" s="99" t="s">
        <v>44</v>
      </c>
      <c r="H2061" s="100">
        <v>0</v>
      </c>
      <c r="I2061" s="99"/>
      <c r="J2061" s="99" t="s">
        <v>30</v>
      </c>
    </row>
    <row r="2062" ht="22.5" customHeight="1" spans="1:10">
      <c r="A2062" s="107"/>
      <c r="B2062" s="108"/>
      <c r="C2062" s="108"/>
      <c r="D2062" s="110"/>
      <c r="E2062" s="111"/>
      <c r="F2062" s="101" t="s">
        <v>22</v>
      </c>
      <c r="G2062" s="102" t="s">
        <v>23</v>
      </c>
      <c r="H2062" s="103">
        <v>0</v>
      </c>
      <c r="I2062" s="102"/>
      <c r="J2062" s="102" t="s">
        <v>30</v>
      </c>
    </row>
    <row r="2063" ht="22.5" customHeight="1" spans="1:10">
      <c r="A2063" s="107"/>
      <c r="B2063" s="108"/>
      <c r="C2063" s="108"/>
      <c r="D2063" s="110"/>
      <c r="E2063" s="111"/>
      <c r="F2063" s="98" t="s">
        <v>24</v>
      </c>
      <c r="G2063" s="99" t="s">
        <v>1705</v>
      </c>
      <c r="H2063" s="100">
        <v>0</v>
      </c>
      <c r="I2063" s="99"/>
      <c r="J2063" s="99" t="s">
        <v>30</v>
      </c>
    </row>
    <row r="2064" ht="22.5" customHeight="1" spans="1:10">
      <c r="A2064" s="107"/>
      <c r="B2064" s="108"/>
      <c r="C2064" s="108"/>
      <c r="D2064" s="110"/>
      <c r="E2064" s="111"/>
      <c r="F2064" s="101" t="s">
        <v>24</v>
      </c>
      <c r="G2064" s="102" t="s">
        <v>1706</v>
      </c>
      <c r="H2064" s="103">
        <v>0</v>
      </c>
      <c r="I2064" s="102"/>
      <c r="J2064" s="102" t="s">
        <v>30</v>
      </c>
    </row>
    <row r="2065" ht="22.5" customHeight="1" spans="1:10">
      <c r="A2065" s="104" t="s">
        <v>1707</v>
      </c>
      <c r="B2065" s="99" t="s">
        <v>1708</v>
      </c>
      <c r="C2065" s="99" t="s">
        <v>384</v>
      </c>
      <c r="D2065" s="105">
        <v>3</v>
      </c>
      <c r="E2065" s="106">
        <f>SUM(H2065:H2067)/D2065</f>
        <v>0</v>
      </c>
      <c r="F2065" s="98" t="s">
        <v>14</v>
      </c>
      <c r="G2065" s="99" t="s">
        <v>15</v>
      </c>
      <c r="H2065" s="100">
        <v>0</v>
      </c>
      <c r="I2065" s="99" t="s">
        <v>1709</v>
      </c>
      <c r="J2065" s="99" t="s">
        <v>30</v>
      </c>
    </row>
    <row r="2066" ht="22.5" customHeight="1" spans="1:10">
      <c r="A2066" s="104"/>
      <c r="B2066" s="99"/>
      <c r="C2066" s="99"/>
      <c r="D2066" s="105"/>
      <c r="E2066" s="106"/>
      <c r="F2066" s="101" t="s">
        <v>18</v>
      </c>
      <c r="G2066" s="102" t="s">
        <v>19</v>
      </c>
      <c r="H2066" s="103">
        <v>0</v>
      </c>
      <c r="I2066" s="102"/>
      <c r="J2066" s="102" t="s">
        <v>30</v>
      </c>
    </row>
    <row r="2067" ht="22.5" customHeight="1" spans="1:10">
      <c r="A2067" s="104"/>
      <c r="B2067" s="99"/>
      <c r="C2067" s="99"/>
      <c r="D2067" s="105"/>
      <c r="E2067" s="106"/>
      <c r="F2067" s="98" t="s">
        <v>35</v>
      </c>
      <c r="G2067" s="99" t="s">
        <v>36</v>
      </c>
      <c r="H2067" s="100">
        <v>0</v>
      </c>
      <c r="I2067" s="99" t="s">
        <v>53</v>
      </c>
      <c r="J2067" s="99" t="s">
        <v>30</v>
      </c>
    </row>
    <row r="2068" ht="22.5" customHeight="1" spans="1:10">
      <c r="A2068" s="107" t="s">
        <v>1710</v>
      </c>
      <c r="B2068" s="108" t="s">
        <v>1711</v>
      </c>
      <c r="C2068" s="108" t="s">
        <v>384</v>
      </c>
      <c r="D2068" s="110">
        <v>7</v>
      </c>
      <c r="E2068" s="111">
        <f>SUM(H2068:H2074)/D2068</f>
        <v>0</v>
      </c>
      <c r="F2068" s="101" t="s">
        <v>14</v>
      </c>
      <c r="G2068" s="102" t="s">
        <v>15</v>
      </c>
      <c r="H2068" s="103">
        <v>0</v>
      </c>
      <c r="I2068" s="102" t="s">
        <v>72</v>
      </c>
      <c r="J2068" s="102" t="s">
        <v>30</v>
      </c>
    </row>
    <row r="2069" ht="22.5" customHeight="1" spans="1:10">
      <c r="A2069" s="107"/>
      <c r="B2069" s="108"/>
      <c r="C2069" s="108"/>
      <c r="D2069" s="110"/>
      <c r="E2069" s="111"/>
      <c r="F2069" s="98" t="s">
        <v>18</v>
      </c>
      <c r="G2069" s="99" t="s">
        <v>19</v>
      </c>
      <c r="H2069" s="100">
        <v>0</v>
      </c>
      <c r="I2069" s="99"/>
      <c r="J2069" s="99" t="s">
        <v>30</v>
      </c>
    </row>
    <row r="2070" ht="22.5" customHeight="1" spans="1:10">
      <c r="A2070" s="107"/>
      <c r="B2070" s="108"/>
      <c r="C2070" s="108"/>
      <c r="D2070" s="110"/>
      <c r="E2070" s="111"/>
      <c r="F2070" s="101" t="s">
        <v>73</v>
      </c>
      <c r="G2070" s="102" t="s">
        <v>74</v>
      </c>
      <c r="H2070" s="103">
        <v>0</v>
      </c>
      <c r="I2070" s="102"/>
      <c r="J2070" s="102" t="s">
        <v>30</v>
      </c>
    </row>
    <row r="2071" ht="22.5" customHeight="1" spans="1:10">
      <c r="A2071" s="107"/>
      <c r="B2071" s="108"/>
      <c r="C2071" s="108"/>
      <c r="D2071" s="110"/>
      <c r="E2071" s="111"/>
      <c r="F2071" s="98" t="s">
        <v>43</v>
      </c>
      <c r="G2071" s="99" t="s">
        <v>44</v>
      </c>
      <c r="H2071" s="100">
        <v>0</v>
      </c>
      <c r="I2071" s="99"/>
      <c r="J2071" s="99" t="s">
        <v>30</v>
      </c>
    </row>
    <row r="2072" ht="22.5" customHeight="1" spans="1:10">
      <c r="A2072" s="107"/>
      <c r="B2072" s="108"/>
      <c r="C2072" s="108"/>
      <c r="D2072" s="110"/>
      <c r="E2072" s="111"/>
      <c r="F2072" s="101" t="s">
        <v>22</v>
      </c>
      <c r="G2072" s="102" t="s">
        <v>23</v>
      </c>
      <c r="H2072" s="103">
        <v>0</v>
      </c>
      <c r="I2072" s="102"/>
      <c r="J2072" s="102" t="s">
        <v>30</v>
      </c>
    </row>
    <row r="2073" ht="22.5" customHeight="1" spans="1:10">
      <c r="A2073" s="107"/>
      <c r="B2073" s="108"/>
      <c r="C2073" s="108"/>
      <c r="D2073" s="110"/>
      <c r="E2073" s="111"/>
      <c r="F2073" s="98" t="s">
        <v>24</v>
      </c>
      <c r="G2073" s="99" t="s">
        <v>1712</v>
      </c>
      <c r="H2073" s="100">
        <v>0</v>
      </c>
      <c r="I2073" s="99"/>
      <c r="J2073" s="99" t="s">
        <v>30</v>
      </c>
    </row>
    <row r="2074" ht="22.5" customHeight="1" spans="1:10">
      <c r="A2074" s="107"/>
      <c r="B2074" s="108"/>
      <c r="C2074" s="108"/>
      <c r="D2074" s="110"/>
      <c r="E2074" s="111"/>
      <c r="F2074" s="101" t="s">
        <v>24</v>
      </c>
      <c r="G2074" s="102" t="s">
        <v>1713</v>
      </c>
      <c r="H2074" s="103">
        <v>0</v>
      </c>
      <c r="I2074" s="102"/>
      <c r="J2074" s="102" t="s">
        <v>30</v>
      </c>
    </row>
    <row r="2075" ht="72" customHeight="1" spans="1:10">
      <c r="A2075" s="104" t="s">
        <v>1714</v>
      </c>
      <c r="B2075" s="99" t="s">
        <v>1715</v>
      </c>
      <c r="C2075" s="99" t="s">
        <v>931</v>
      </c>
      <c r="D2075" s="105">
        <v>3</v>
      </c>
      <c r="E2075" s="106">
        <f>SUM(H2075:H2077)/D2075</f>
        <v>0</v>
      </c>
      <c r="F2075" s="98" t="s">
        <v>14</v>
      </c>
      <c r="G2075" s="99" t="s">
        <v>15</v>
      </c>
      <c r="H2075" s="100">
        <v>0</v>
      </c>
      <c r="I2075" s="99" t="s">
        <v>1716</v>
      </c>
      <c r="J2075" s="99" t="s">
        <v>30</v>
      </c>
    </row>
    <row r="2076" ht="22.5" customHeight="1" spans="1:10">
      <c r="A2076" s="104"/>
      <c r="B2076" s="99"/>
      <c r="C2076" s="99"/>
      <c r="D2076" s="105"/>
      <c r="E2076" s="106"/>
      <c r="F2076" s="101" t="s">
        <v>18</v>
      </c>
      <c r="G2076" s="102" t="s">
        <v>19</v>
      </c>
      <c r="H2076" s="103">
        <v>0</v>
      </c>
      <c r="I2076" s="102"/>
      <c r="J2076" s="102" t="s">
        <v>30</v>
      </c>
    </row>
    <row r="2077" ht="22.5" customHeight="1" spans="1:10">
      <c r="A2077" s="104"/>
      <c r="B2077" s="99"/>
      <c r="C2077" s="99"/>
      <c r="D2077" s="105"/>
      <c r="E2077" s="106"/>
      <c r="F2077" s="98" t="s">
        <v>35</v>
      </c>
      <c r="G2077" s="99" t="s">
        <v>36</v>
      </c>
      <c r="H2077" s="100">
        <v>0</v>
      </c>
      <c r="I2077" s="99" t="s">
        <v>1717</v>
      </c>
      <c r="J2077" s="99" t="s">
        <v>30</v>
      </c>
    </row>
    <row r="2078" ht="22.5" customHeight="1" spans="1:10">
      <c r="A2078" s="107" t="s">
        <v>1718</v>
      </c>
      <c r="B2078" s="108" t="s">
        <v>1719</v>
      </c>
      <c r="C2078" s="108" t="s">
        <v>931</v>
      </c>
      <c r="D2078" s="110">
        <v>6</v>
      </c>
      <c r="E2078" s="111">
        <f>SUM(H2078:H2083)/D2078</f>
        <v>0</v>
      </c>
      <c r="F2078" s="101" t="s">
        <v>14</v>
      </c>
      <c r="G2078" s="102" t="s">
        <v>15</v>
      </c>
      <c r="H2078" s="103">
        <v>0</v>
      </c>
      <c r="I2078" s="102" t="s">
        <v>1720</v>
      </c>
      <c r="J2078" s="102" t="s">
        <v>30</v>
      </c>
    </row>
    <row r="2079" ht="22.5" customHeight="1" spans="1:10">
      <c r="A2079" s="107"/>
      <c r="B2079" s="108"/>
      <c r="C2079" s="108"/>
      <c r="D2079" s="110"/>
      <c r="E2079" s="111"/>
      <c r="F2079" s="98" t="s">
        <v>18</v>
      </c>
      <c r="G2079" s="99" t="s">
        <v>19</v>
      </c>
      <c r="H2079" s="100">
        <v>0</v>
      </c>
      <c r="I2079" s="99"/>
      <c r="J2079" s="99" t="s">
        <v>30</v>
      </c>
    </row>
    <row r="2080" ht="22.5" customHeight="1" spans="1:10">
      <c r="A2080" s="107"/>
      <c r="B2080" s="108"/>
      <c r="C2080" s="108"/>
      <c r="D2080" s="110"/>
      <c r="E2080" s="111"/>
      <c r="F2080" s="101" t="s">
        <v>43</v>
      </c>
      <c r="G2080" s="102" t="s">
        <v>44</v>
      </c>
      <c r="H2080" s="103">
        <v>0</v>
      </c>
      <c r="I2080" s="102"/>
      <c r="J2080" s="102" t="s">
        <v>30</v>
      </c>
    </row>
    <row r="2081" ht="22.5" customHeight="1" spans="1:10">
      <c r="A2081" s="107"/>
      <c r="B2081" s="108"/>
      <c r="C2081" s="108"/>
      <c r="D2081" s="110"/>
      <c r="E2081" s="111"/>
      <c r="F2081" s="98" t="s">
        <v>22</v>
      </c>
      <c r="G2081" s="99" t="s">
        <v>23</v>
      </c>
      <c r="H2081" s="100">
        <v>0</v>
      </c>
      <c r="I2081" s="99"/>
      <c r="J2081" s="99" t="s">
        <v>30</v>
      </c>
    </row>
    <row r="2082" ht="22.5" customHeight="1" spans="1:10">
      <c r="A2082" s="107"/>
      <c r="B2082" s="108"/>
      <c r="C2082" s="108"/>
      <c r="D2082" s="110"/>
      <c r="E2082" s="111"/>
      <c r="F2082" s="101" t="s">
        <v>24</v>
      </c>
      <c r="G2082" s="102" t="s">
        <v>1721</v>
      </c>
      <c r="H2082" s="103">
        <v>0</v>
      </c>
      <c r="I2082" s="102"/>
      <c r="J2082" s="102" t="s">
        <v>30</v>
      </c>
    </row>
    <row r="2083" ht="22.5" customHeight="1" spans="1:10">
      <c r="A2083" s="107"/>
      <c r="B2083" s="108"/>
      <c r="C2083" s="108"/>
      <c r="D2083" s="110"/>
      <c r="E2083" s="111"/>
      <c r="F2083" s="98" t="s">
        <v>24</v>
      </c>
      <c r="G2083" s="99" t="s">
        <v>1722</v>
      </c>
      <c r="H2083" s="100">
        <v>0</v>
      </c>
      <c r="I2083" s="99"/>
      <c r="J2083" s="99" t="s">
        <v>30</v>
      </c>
    </row>
    <row r="2084" ht="39" customHeight="1" spans="1:10">
      <c r="A2084" s="104" t="s">
        <v>1723</v>
      </c>
      <c r="B2084" s="99" t="s">
        <v>1724</v>
      </c>
      <c r="C2084" s="99" t="s">
        <v>1725</v>
      </c>
      <c r="D2084" s="105">
        <v>3</v>
      </c>
      <c r="E2084" s="106">
        <f>SUM(H2084:H2086)/D2084</f>
        <v>0</v>
      </c>
      <c r="F2084" s="101" t="s">
        <v>14</v>
      </c>
      <c r="G2084" s="102" t="s">
        <v>15</v>
      </c>
      <c r="H2084" s="103">
        <v>0</v>
      </c>
      <c r="I2084" s="102" t="s">
        <v>1726</v>
      </c>
      <c r="J2084" s="102" t="s">
        <v>30</v>
      </c>
    </row>
    <row r="2085" ht="22.5" customHeight="1" spans="1:10">
      <c r="A2085" s="104"/>
      <c r="B2085" s="99"/>
      <c r="C2085" s="99"/>
      <c r="D2085" s="105"/>
      <c r="E2085" s="106"/>
      <c r="F2085" s="98" t="s">
        <v>18</v>
      </c>
      <c r="G2085" s="99" t="s">
        <v>19</v>
      </c>
      <c r="H2085" s="100">
        <v>0</v>
      </c>
      <c r="I2085" s="99"/>
      <c r="J2085" s="99" t="s">
        <v>30</v>
      </c>
    </row>
    <row r="2086" ht="22.5" customHeight="1" spans="1:10">
      <c r="A2086" s="104"/>
      <c r="B2086" s="99"/>
      <c r="C2086" s="99"/>
      <c r="D2086" s="105"/>
      <c r="E2086" s="106"/>
      <c r="F2086" s="101" t="s">
        <v>35</v>
      </c>
      <c r="G2086" s="102" t="s">
        <v>36</v>
      </c>
      <c r="H2086" s="103">
        <v>0</v>
      </c>
      <c r="I2086" s="102" t="s">
        <v>684</v>
      </c>
      <c r="J2086" s="102" t="s">
        <v>30</v>
      </c>
    </row>
    <row r="2087" ht="22.5" customHeight="1" spans="1:10">
      <c r="A2087" s="107" t="s">
        <v>1727</v>
      </c>
      <c r="B2087" s="108" t="s">
        <v>1728</v>
      </c>
      <c r="C2087" s="108" t="s">
        <v>1725</v>
      </c>
      <c r="D2087" s="110"/>
      <c r="E2087" s="111"/>
      <c r="F2087" s="98" t="s">
        <v>14</v>
      </c>
      <c r="G2087" s="99" t="s">
        <v>15</v>
      </c>
      <c r="H2087" s="100">
        <v>0</v>
      </c>
      <c r="I2087" s="99" t="s">
        <v>1729</v>
      </c>
      <c r="J2087" s="99" t="s">
        <v>30</v>
      </c>
    </row>
    <row r="2088" ht="22.5" customHeight="1" spans="1:10">
      <c r="A2088" s="107"/>
      <c r="B2088" s="108"/>
      <c r="C2088" s="108"/>
      <c r="D2088" s="110"/>
      <c r="E2088" s="111"/>
      <c r="F2088" s="101" t="s">
        <v>18</v>
      </c>
      <c r="G2088" s="102" t="s">
        <v>19</v>
      </c>
      <c r="H2088" s="103">
        <v>0</v>
      </c>
      <c r="I2088" s="102"/>
      <c r="J2088" s="102" t="s">
        <v>30</v>
      </c>
    </row>
    <row r="2089" ht="39" customHeight="1" spans="1:10">
      <c r="A2089" s="107"/>
      <c r="B2089" s="108"/>
      <c r="C2089" s="108"/>
      <c r="D2089" s="110"/>
      <c r="E2089" s="111"/>
      <c r="F2089" s="98" t="s">
        <v>35</v>
      </c>
      <c r="G2089" s="99" t="s">
        <v>36</v>
      </c>
      <c r="H2089" s="100">
        <v>0</v>
      </c>
      <c r="I2089" s="99" t="s">
        <v>1730</v>
      </c>
      <c r="J2089" s="99" t="s">
        <v>30</v>
      </c>
    </row>
    <row r="2090" ht="22.5" customHeight="1" spans="1:10">
      <c r="A2090" s="104" t="s">
        <v>1731</v>
      </c>
      <c r="B2090" s="99" t="s">
        <v>1732</v>
      </c>
      <c r="C2090" s="99" t="s">
        <v>1725</v>
      </c>
      <c r="D2090" s="105"/>
      <c r="E2090" s="106"/>
      <c r="F2090" s="101"/>
      <c r="G2090" s="102"/>
      <c r="H2090" s="103">
        <v>0</v>
      </c>
      <c r="I2090" s="102"/>
      <c r="J2090" s="102" t="s">
        <v>30</v>
      </c>
    </row>
    <row r="2091" ht="22.5" customHeight="1" spans="1:10">
      <c r="A2091" s="104"/>
      <c r="B2091" s="99"/>
      <c r="C2091" s="99"/>
      <c r="D2091" s="105"/>
      <c r="E2091" s="106"/>
      <c r="F2091" s="98"/>
      <c r="G2091" s="99"/>
      <c r="H2091" s="100">
        <v>0</v>
      </c>
      <c r="I2091" s="99"/>
      <c r="J2091" s="99" t="s">
        <v>30</v>
      </c>
    </row>
    <row r="2092" ht="22.5" customHeight="1" spans="1:10">
      <c r="A2092" s="104"/>
      <c r="B2092" s="99"/>
      <c r="C2092" s="99"/>
      <c r="D2092" s="105"/>
      <c r="E2092" s="106"/>
      <c r="F2092" s="101"/>
      <c r="G2092" s="102"/>
      <c r="H2092" s="103">
        <v>0</v>
      </c>
      <c r="I2092" s="102"/>
      <c r="J2092" s="102" t="s">
        <v>30</v>
      </c>
    </row>
    <row r="2093" ht="22.5" customHeight="1" spans="1:10">
      <c r="A2093" s="107" t="s">
        <v>1733</v>
      </c>
      <c r="B2093" s="108" t="s">
        <v>1734</v>
      </c>
      <c r="C2093" s="108" t="s">
        <v>1735</v>
      </c>
      <c r="D2093" s="110"/>
      <c r="E2093" s="111"/>
      <c r="F2093" s="98"/>
      <c r="G2093" s="99"/>
      <c r="H2093" s="100">
        <v>0</v>
      </c>
      <c r="I2093" s="99"/>
      <c r="J2093" s="99" t="s">
        <v>30</v>
      </c>
    </row>
    <row r="2094" ht="22.5" customHeight="1" spans="1:10">
      <c r="A2094" s="107"/>
      <c r="B2094" s="108"/>
      <c r="C2094" s="108"/>
      <c r="D2094" s="110"/>
      <c r="E2094" s="111"/>
      <c r="F2094" s="101"/>
      <c r="G2094" s="102"/>
      <c r="H2094" s="103">
        <v>0</v>
      </c>
      <c r="I2094" s="102"/>
      <c r="J2094" s="102" t="s">
        <v>30</v>
      </c>
    </row>
    <row r="2095" ht="22.5" customHeight="1" spans="1:10">
      <c r="A2095" s="107"/>
      <c r="B2095" s="108"/>
      <c r="C2095" s="108"/>
      <c r="D2095" s="110"/>
      <c r="E2095" s="111"/>
      <c r="F2095" s="98"/>
      <c r="G2095" s="99"/>
      <c r="H2095" s="100">
        <v>0</v>
      </c>
      <c r="I2095" s="99"/>
      <c r="J2095" s="99" t="s">
        <v>30</v>
      </c>
    </row>
    <row r="2096" ht="22.5" customHeight="1" spans="1:10">
      <c r="A2096" s="104" t="s">
        <v>1736</v>
      </c>
      <c r="B2096" s="99" t="s">
        <v>1737</v>
      </c>
      <c r="C2096" s="99" t="s">
        <v>664</v>
      </c>
      <c r="D2096" s="105">
        <v>3</v>
      </c>
      <c r="E2096" s="106">
        <f>SUM(H2096:H2098)/D2096</f>
        <v>0</v>
      </c>
      <c r="F2096" s="101" t="s">
        <v>14</v>
      </c>
      <c r="G2096" s="102" t="s">
        <v>15</v>
      </c>
      <c r="H2096" s="103">
        <v>0</v>
      </c>
      <c r="I2096" s="102" t="s">
        <v>1738</v>
      </c>
      <c r="J2096" s="102" t="s">
        <v>30</v>
      </c>
    </row>
    <row r="2097" ht="22.5" customHeight="1" spans="1:10">
      <c r="A2097" s="104"/>
      <c r="B2097" s="99"/>
      <c r="C2097" s="99"/>
      <c r="D2097" s="105"/>
      <c r="E2097" s="106"/>
      <c r="F2097" s="98" t="s">
        <v>18</v>
      </c>
      <c r="G2097" s="99" t="s">
        <v>19</v>
      </c>
      <c r="H2097" s="100">
        <v>0</v>
      </c>
      <c r="I2097" s="99"/>
      <c r="J2097" s="99" t="s">
        <v>30</v>
      </c>
    </row>
    <row r="2098" ht="22.5" customHeight="1" spans="1:10">
      <c r="A2098" s="104"/>
      <c r="B2098" s="99"/>
      <c r="C2098" s="99"/>
      <c r="D2098" s="105"/>
      <c r="E2098" s="106"/>
      <c r="F2098" s="101" t="s">
        <v>35</v>
      </c>
      <c r="G2098" s="102" t="s">
        <v>36</v>
      </c>
      <c r="H2098" s="103">
        <v>0</v>
      </c>
      <c r="I2098" s="102" t="s">
        <v>1739</v>
      </c>
      <c r="J2098" s="102" t="s">
        <v>30</v>
      </c>
    </row>
    <row r="2099" ht="22.5" customHeight="1" spans="1:10">
      <c r="A2099" s="107" t="s">
        <v>1740</v>
      </c>
      <c r="B2099" s="108" t="s">
        <v>1741</v>
      </c>
      <c r="C2099" s="108" t="s">
        <v>664</v>
      </c>
      <c r="D2099" s="110">
        <v>6</v>
      </c>
      <c r="E2099" s="111">
        <f>SUM(H2099:H2104)/D2099</f>
        <v>0</v>
      </c>
      <c r="F2099" s="98" t="s">
        <v>14</v>
      </c>
      <c r="G2099" s="99" t="s">
        <v>15</v>
      </c>
      <c r="H2099" s="100">
        <v>0</v>
      </c>
      <c r="I2099" s="99" t="s">
        <v>1742</v>
      </c>
      <c r="J2099" s="99" t="s">
        <v>30</v>
      </c>
    </row>
    <row r="2100" ht="22.5" customHeight="1" spans="1:10">
      <c r="A2100" s="107"/>
      <c r="B2100" s="108"/>
      <c r="C2100" s="108"/>
      <c r="D2100" s="110"/>
      <c r="E2100" s="111"/>
      <c r="F2100" s="101" t="s">
        <v>18</v>
      </c>
      <c r="G2100" s="102" t="s">
        <v>19</v>
      </c>
      <c r="H2100" s="103">
        <v>0</v>
      </c>
      <c r="I2100" s="102"/>
      <c r="J2100" s="102" t="s">
        <v>30</v>
      </c>
    </row>
    <row r="2101" ht="22.5" customHeight="1" spans="1:10">
      <c r="A2101" s="107"/>
      <c r="B2101" s="108"/>
      <c r="C2101" s="108"/>
      <c r="D2101" s="110"/>
      <c r="E2101" s="111"/>
      <c r="F2101" s="98" t="s">
        <v>43</v>
      </c>
      <c r="G2101" s="99" t="s">
        <v>44</v>
      </c>
      <c r="H2101" s="100">
        <v>0</v>
      </c>
      <c r="I2101" s="99"/>
      <c r="J2101" s="99" t="s">
        <v>30</v>
      </c>
    </row>
    <row r="2102" ht="22.5" customHeight="1" spans="1:10">
      <c r="A2102" s="107"/>
      <c r="B2102" s="108"/>
      <c r="C2102" s="108"/>
      <c r="D2102" s="110"/>
      <c r="E2102" s="111"/>
      <c r="F2102" s="101" t="s">
        <v>22</v>
      </c>
      <c r="G2102" s="102" t="s">
        <v>23</v>
      </c>
      <c r="H2102" s="103">
        <v>0</v>
      </c>
      <c r="I2102" s="102"/>
      <c r="J2102" s="102" t="s">
        <v>30</v>
      </c>
    </row>
    <row r="2103" ht="22.5" customHeight="1" spans="1:10">
      <c r="A2103" s="107"/>
      <c r="B2103" s="108"/>
      <c r="C2103" s="108"/>
      <c r="D2103" s="110"/>
      <c r="E2103" s="111"/>
      <c r="F2103" s="98" t="s">
        <v>24</v>
      </c>
      <c r="G2103" s="99" t="s">
        <v>1743</v>
      </c>
      <c r="H2103" s="100">
        <v>0</v>
      </c>
      <c r="I2103" s="99"/>
      <c r="J2103" s="99" t="s">
        <v>30</v>
      </c>
    </row>
    <row r="2104" ht="22.5" customHeight="1" spans="1:10">
      <c r="A2104" s="107"/>
      <c r="B2104" s="108"/>
      <c r="C2104" s="108"/>
      <c r="D2104" s="110"/>
      <c r="E2104" s="111"/>
      <c r="F2104" s="101" t="s">
        <v>24</v>
      </c>
      <c r="G2104" s="102" t="s">
        <v>1744</v>
      </c>
      <c r="H2104" s="103">
        <v>0</v>
      </c>
      <c r="I2104" s="102"/>
      <c r="J2104" s="102" t="s">
        <v>30</v>
      </c>
    </row>
    <row r="2105" ht="22.5" customHeight="1" spans="1:10">
      <c r="A2105" s="104" t="s">
        <v>1745</v>
      </c>
      <c r="B2105" s="99" t="s">
        <v>1746</v>
      </c>
      <c r="C2105" s="99" t="s">
        <v>1747</v>
      </c>
      <c r="D2105" s="105">
        <v>3</v>
      </c>
      <c r="E2105" s="106">
        <f>SUM(H2105:H2107)/D2105</f>
        <v>0</v>
      </c>
      <c r="F2105" s="98" t="s">
        <v>14</v>
      </c>
      <c r="G2105" s="99" t="s">
        <v>15</v>
      </c>
      <c r="H2105" s="100">
        <v>0</v>
      </c>
      <c r="I2105" s="99" t="s">
        <v>1738</v>
      </c>
      <c r="J2105" s="99" t="s">
        <v>30</v>
      </c>
    </row>
    <row r="2106" ht="22.5" customHeight="1" spans="1:10">
      <c r="A2106" s="104"/>
      <c r="B2106" s="99"/>
      <c r="C2106" s="99"/>
      <c r="D2106" s="105"/>
      <c r="E2106" s="106"/>
      <c r="F2106" s="101" t="s">
        <v>18</v>
      </c>
      <c r="G2106" s="102" t="s">
        <v>19</v>
      </c>
      <c r="H2106" s="103">
        <v>0</v>
      </c>
      <c r="I2106" s="102"/>
      <c r="J2106" s="102" t="s">
        <v>30</v>
      </c>
    </row>
    <row r="2107" ht="22.5" customHeight="1" spans="1:10">
      <c r="A2107" s="104"/>
      <c r="B2107" s="99"/>
      <c r="C2107" s="99"/>
      <c r="D2107" s="105"/>
      <c r="E2107" s="106"/>
      <c r="F2107" s="98" t="s">
        <v>35</v>
      </c>
      <c r="G2107" s="99" t="s">
        <v>36</v>
      </c>
      <c r="H2107" s="100">
        <v>0</v>
      </c>
      <c r="I2107" s="99" t="s">
        <v>1748</v>
      </c>
      <c r="J2107" s="99" t="s">
        <v>30</v>
      </c>
    </row>
    <row r="2108" ht="22.5" customHeight="1" spans="1:10">
      <c r="A2108" s="107" t="s">
        <v>1749</v>
      </c>
      <c r="B2108" s="108" t="s">
        <v>1750</v>
      </c>
      <c r="C2108" s="108" t="s">
        <v>1747</v>
      </c>
      <c r="D2108" s="110">
        <v>6</v>
      </c>
      <c r="E2108" s="111">
        <f>SUM(H2108:H2113)/D2108</f>
        <v>0</v>
      </c>
      <c r="F2108" s="101" t="s">
        <v>14</v>
      </c>
      <c r="G2108" s="102" t="s">
        <v>15</v>
      </c>
      <c r="H2108" s="103">
        <v>0</v>
      </c>
      <c r="I2108" s="102" t="s">
        <v>1751</v>
      </c>
      <c r="J2108" s="102" t="s">
        <v>30</v>
      </c>
    </row>
    <row r="2109" ht="22.5" customHeight="1" spans="1:10">
      <c r="A2109" s="107"/>
      <c r="B2109" s="108"/>
      <c r="C2109" s="108"/>
      <c r="D2109" s="110"/>
      <c r="E2109" s="111"/>
      <c r="F2109" s="98" t="s">
        <v>18</v>
      </c>
      <c r="G2109" s="99" t="s">
        <v>19</v>
      </c>
      <c r="H2109" s="100">
        <v>0</v>
      </c>
      <c r="I2109" s="99"/>
      <c r="J2109" s="99" t="s">
        <v>30</v>
      </c>
    </row>
    <row r="2110" ht="22.5" customHeight="1" spans="1:10">
      <c r="A2110" s="107"/>
      <c r="B2110" s="108"/>
      <c r="C2110" s="108"/>
      <c r="D2110" s="110"/>
      <c r="E2110" s="111"/>
      <c r="F2110" s="101" t="s">
        <v>43</v>
      </c>
      <c r="G2110" s="102" t="s">
        <v>44</v>
      </c>
      <c r="H2110" s="103">
        <v>0</v>
      </c>
      <c r="I2110" s="102"/>
      <c r="J2110" s="102" t="s">
        <v>30</v>
      </c>
    </row>
    <row r="2111" ht="22.5" customHeight="1" spans="1:10">
      <c r="A2111" s="107"/>
      <c r="B2111" s="108"/>
      <c r="C2111" s="108"/>
      <c r="D2111" s="110"/>
      <c r="E2111" s="111"/>
      <c r="F2111" s="98" t="s">
        <v>22</v>
      </c>
      <c r="G2111" s="99" t="s">
        <v>23</v>
      </c>
      <c r="H2111" s="100">
        <v>0</v>
      </c>
      <c r="I2111" s="99"/>
      <c r="J2111" s="99" t="s">
        <v>30</v>
      </c>
    </row>
    <row r="2112" ht="22.5" customHeight="1" spans="1:10">
      <c r="A2112" s="107"/>
      <c r="B2112" s="108"/>
      <c r="C2112" s="108"/>
      <c r="D2112" s="110"/>
      <c r="E2112" s="111"/>
      <c r="F2112" s="101" t="s">
        <v>24</v>
      </c>
      <c r="G2112" s="102" t="s">
        <v>1752</v>
      </c>
      <c r="H2112" s="103">
        <v>0</v>
      </c>
      <c r="I2112" s="102"/>
      <c r="J2112" s="102" t="s">
        <v>30</v>
      </c>
    </row>
    <row r="2113" ht="22.5" customHeight="1" spans="1:10">
      <c r="A2113" s="107"/>
      <c r="B2113" s="108"/>
      <c r="C2113" s="108"/>
      <c r="D2113" s="110"/>
      <c r="E2113" s="111"/>
      <c r="F2113" s="98" t="s">
        <v>24</v>
      </c>
      <c r="G2113" s="99" t="s">
        <v>1753</v>
      </c>
      <c r="H2113" s="100">
        <v>0</v>
      </c>
      <c r="I2113" s="99"/>
      <c r="J2113" s="99" t="s">
        <v>30</v>
      </c>
    </row>
    <row r="2114" ht="39" customHeight="1" spans="1:10">
      <c r="A2114" s="104" t="s">
        <v>1754</v>
      </c>
      <c r="B2114" s="99" t="s">
        <v>1755</v>
      </c>
      <c r="C2114" s="99" t="s">
        <v>384</v>
      </c>
      <c r="D2114" s="105">
        <v>3</v>
      </c>
      <c r="E2114" s="106">
        <f>SUM(H2114:H2116)/D2114</f>
        <v>0</v>
      </c>
      <c r="F2114" s="101" t="s">
        <v>14</v>
      </c>
      <c r="G2114" s="102" t="s">
        <v>15</v>
      </c>
      <c r="H2114" s="103">
        <v>0</v>
      </c>
      <c r="I2114" s="102" t="s">
        <v>1756</v>
      </c>
      <c r="J2114" s="102" t="s">
        <v>30</v>
      </c>
    </row>
    <row r="2115" ht="22.5" customHeight="1" spans="1:10">
      <c r="A2115" s="104"/>
      <c r="B2115" s="99"/>
      <c r="C2115" s="99"/>
      <c r="D2115" s="105"/>
      <c r="E2115" s="106"/>
      <c r="F2115" s="98" t="s">
        <v>18</v>
      </c>
      <c r="G2115" s="99" t="s">
        <v>19</v>
      </c>
      <c r="H2115" s="100">
        <v>0</v>
      </c>
      <c r="I2115" s="99"/>
      <c r="J2115" s="99" t="s">
        <v>30</v>
      </c>
    </row>
    <row r="2116" ht="22.5" customHeight="1" spans="1:10">
      <c r="A2116" s="104"/>
      <c r="B2116" s="99"/>
      <c r="C2116" s="99"/>
      <c r="D2116" s="105"/>
      <c r="E2116" s="106"/>
      <c r="F2116" s="101" t="s">
        <v>35</v>
      </c>
      <c r="G2116" s="102" t="s">
        <v>36</v>
      </c>
      <c r="H2116" s="103">
        <v>0</v>
      </c>
      <c r="I2116" s="102" t="s">
        <v>40</v>
      </c>
      <c r="J2116" s="102" t="s">
        <v>30</v>
      </c>
    </row>
    <row r="2117" ht="39" customHeight="1" spans="1:10">
      <c r="A2117" s="107" t="s">
        <v>1757</v>
      </c>
      <c r="B2117" s="108" t="s">
        <v>1758</v>
      </c>
      <c r="C2117" s="108" t="s">
        <v>940</v>
      </c>
      <c r="D2117" s="110">
        <v>3</v>
      </c>
      <c r="E2117" s="111">
        <f>SUM(H2117:H2119)/D2117</f>
        <v>0</v>
      </c>
      <c r="F2117" s="98" t="s">
        <v>14</v>
      </c>
      <c r="G2117" s="99" t="s">
        <v>15</v>
      </c>
      <c r="H2117" s="100">
        <v>0</v>
      </c>
      <c r="I2117" s="99" t="s">
        <v>1756</v>
      </c>
      <c r="J2117" s="99" t="s">
        <v>30</v>
      </c>
    </row>
    <row r="2118" ht="22.5" customHeight="1" spans="1:10">
      <c r="A2118" s="107"/>
      <c r="B2118" s="108"/>
      <c r="C2118" s="108"/>
      <c r="D2118" s="110"/>
      <c r="E2118" s="111"/>
      <c r="F2118" s="101" t="s">
        <v>18</v>
      </c>
      <c r="G2118" s="102" t="s">
        <v>19</v>
      </c>
      <c r="H2118" s="103">
        <v>0</v>
      </c>
      <c r="I2118" s="102"/>
      <c r="J2118" s="102" t="s">
        <v>30</v>
      </c>
    </row>
    <row r="2119" ht="22.5" customHeight="1" spans="1:10">
      <c r="A2119" s="107"/>
      <c r="B2119" s="108"/>
      <c r="C2119" s="108"/>
      <c r="D2119" s="110"/>
      <c r="E2119" s="111"/>
      <c r="F2119" s="98" t="s">
        <v>35</v>
      </c>
      <c r="G2119" s="99" t="s">
        <v>36</v>
      </c>
      <c r="H2119" s="100">
        <v>0</v>
      </c>
      <c r="I2119" s="99" t="s">
        <v>501</v>
      </c>
      <c r="J2119" s="99" t="s">
        <v>30</v>
      </c>
    </row>
    <row r="2120" ht="39" customHeight="1" spans="1:10">
      <c r="A2120" s="104" t="s">
        <v>1759</v>
      </c>
      <c r="B2120" s="99" t="s">
        <v>1760</v>
      </c>
      <c r="C2120" s="99" t="s">
        <v>940</v>
      </c>
      <c r="D2120" s="105">
        <v>7</v>
      </c>
      <c r="E2120" s="106">
        <f>SUM(H2120:H2126)/D2120</f>
        <v>0</v>
      </c>
      <c r="F2120" s="101" t="s">
        <v>14</v>
      </c>
      <c r="G2120" s="102" t="s">
        <v>15</v>
      </c>
      <c r="H2120" s="103">
        <v>0</v>
      </c>
      <c r="I2120" s="102" t="s">
        <v>1756</v>
      </c>
      <c r="J2120" s="102" t="s">
        <v>30</v>
      </c>
    </row>
    <row r="2121" ht="22.5" customHeight="1" spans="1:10">
      <c r="A2121" s="104"/>
      <c r="B2121" s="99"/>
      <c r="C2121" s="99"/>
      <c r="D2121" s="105"/>
      <c r="E2121" s="106"/>
      <c r="F2121" s="98" t="s">
        <v>18</v>
      </c>
      <c r="G2121" s="99" t="s">
        <v>19</v>
      </c>
      <c r="H2121" s="100">
        <v>0</v>
      </c>
      <c r="I2121" s="99"/>
      <c r="J2121" s="99" t="s">
        <v>30</v>
      </c>
    </row>
    <row r="2122" ht="22.5" customHeight="1" spans="1:10">
      <c r="A2122" s="104"/>
      <c r="B2122" s="99"/>
      <c r="C2122" s="99"/>
      <c r="D2122" s="105"/>
      <c r="E2122" s="106"/>
      <c r="F2122" s="101" t="s">
        <v>43</v>
      </c>
      <c r="G2122" s="102" t="s">
        <v>44</v>
      </c>
      <c r="H2122" s="103">
        <v>0</v>
      </c>
      <c r="I2122" s="102"/>
      <c r="J2122" s="102" t="s">
        <v>30</v>
      </c>
    </row>
    <row r="2123" ht="22.5" customHeight="1" spans="1:10">
      <c r="A2123" s="104"/>
      <c r="B2123" s="99"/>
      <c r="C2123" s="99"/>
      <c r="D2123" s="105"/>
      <c r="E2123" s="106"/>
      <c r="F2123" s="98" t="s">
        <v>170</v>
      </c>
      <c r="G2123" s="99" t="s">
        <v>171</v>
      </c>
      <c r="H2123" s="100">
        <v>0</v>
      </c>
      <c r="I2123" s="99" t="s">
        <v>356</v>
      </c>
      <c r="J2123" s="99" t="s">
        <v>30</v>
      </c>
    </row>
    <row r="2124" ht="22.5" customHeight="1" spans="1:10">
      <c r="A2124" s="104"/>
      <c r="B2124" s="99"/>
      <c r="C2124" s="99"/>
      <c r="D2124" s="105"/>
      <c r="E2124" s="106"/>
      <c r="F2124" s="101" t="s">
        <v>22</v>
      </c>
      <c r="G2124" s="102" t="s">
        <v>23</v>
      </c>
      <c r="H2124" s="103">
        <v>0</v>
      </c>
      <c r="I2124" s="102"/>
      <c r="J2124" s="102" t="s">
        <v>30</v>
      </c>
    </row>
    <row r="2125" ht="22.5" customHeight="1" spans="1:10">
      <c r="A2125" s="104"/>
      <c r="B2125" s="99"/>
      <c r="C2125" s="99"/>
      <c r="D2125" s="105"/>
      <c r="E2125" s="106"/>
      <c r="F2125" s="98" t="s">
        <v>24</v>
      </c>
      <c r="G2125" s="99" t="s">
        <v>1761</v>
      </c>
      <c r="H2125" s="100">
        <v>0</v>
      </c>
      <c r="I2125" s="99"/>
      <c r="J2125" s="99" t="s">
        <v>30</v>
      </c>
    </row>
    <row r="2126" ht="22.5" customHeight="1" spans="1:10">
      <c r="A2126" s="104"/>
      <c r="B2126" s="99"/>
      <c r="C2126" s="99"/>
      <c r="D2126" s="105"/>
      <c r="E2126" s="106"/>
      <c r="F2126" s="101" t="s">
        <v>24</v>
      </c>
      <c r="G2126" s="102" t="s">
        <v>1762</v>
      </c>
      <c r="H2126" s="103">
        <v>0</v>
      </c>
      <c r="I2126" s="102"/>
      <c r="J2126" s="102" t="s">
        <v>30</v>
      </c>
    </row>
    <row r="2127" ht="39" customHeight="1" spans="1:10">
      <c r="A2127" s="107" t="s">
        <v>1763</v>
      </c>
      <c r="B2127" s="108" t="s">
        <v>1764</v>
      </c>
      <c r="C2127" s="108" t="s">
        <v>1765</v>
      </c>
      <c r="D2127" s="110">
        <v>3</v>
      </c>
      <c r="E2127" s="111">
        <f>SUM(H2127:H2129)/D2127</f>
        <v>0</v>
      </c>
      <c r="F2127" s="98" t="s">
        <v>14</v>
      </c>
      <c r="G2127" s="99" t="s">
        <v>15</v>
      </c>
      <c r="H2127" s="100">
        <v>0</v>
      </c>
      <c r="I2127" s="99" t="s">
        <v>1756</v>
      </c>
      <c r="J2127" s="99" t="s">
        <v>30</v>
      </c>
    </row>
    <row r="2128" ht="22.5" customHeight="1" spans="1:10">
      <c r="A2128" s="107"/>
      <c r="B2128" s="108"/>
      <c r="C2128" s="108"/>
      <c r="D2128" s="110"/>
      <c r="E2128" s="111"/>
      <c r="F2128" s="101" t="s">
        <v>18</v>
      </c>
      <c r="G2128" s="102" t="s">
        <v>19</v>
      </c>
      <c r="H2128" s="103">
        <v>0</v>
      </c>
      <c r="I2128" s="102"/>
      <c r="J2128" s="102" t="s">
        <v>30</v>
      </c>
    </row>
    <row r="2129" ht="22.5" customHeight="1" spans="1:10">
      <c r="A2129" s="107"/>
      <c r="B2129" s="108"/>
      <c r="C2129" s="108"/>
      <c r="D2129" s="110"/>
      <c r="E2129" s="111"/>
      <c r="F2129" s="98" t="s">
        <v>35</v>
      </c>
      <c r="G2129" s="99" t="s">
        <v>36</v>
      </c>
      <c r="H2129" s="100">
        <v>0</v>
      </c>
      <c r="I2129" s="99" t="s">
        <v>40</v>
      </c>
      <c r="J2129" s="99" t="s">
        <v>30</v>
      </c>
    </row>
    <row r="2130" ht="39" customHeight="1" spans="1:10">
      <c r="A2130" s="104" t="s">
        <v>1766</v>
      </c>
      <c r="B2130" s="99" t="s">
        <v>1767</v>
      </c>
      <c r="C2130" s="99" t="s">
        <v>1765</v>
      </c>
      <c r="D2130" s="105">
        <v>7</v>
      </c>
      <c r="E2130" s="106">
        <f>SUM(H2130:H2136)/D2130</f>
        <v>0</v>
      </c>
      <c r="F2130" s="101" t="s">
        <v>14</v>
      </c>
      <c r="G2130" s="102" t="s">
        <v>15</v>
      </c>
      <c r="H2130" s="103">
        <v>0</v>
      </c>
      <c r="I2130" s="102" t="s">
        <v>1756</v>
      </c>
      <c r="J2130" s="102" t="s">
        <v>30</v>
      </c>
    </row>
    <row r="2131" ht="22.5" customHeight="1" spans="1:10">
      <c r="A2131" s="104"/>
      <c r="B2131" s="99"/>
      <c r="C2131" s="99"/>
      <c r="D2131" s="105"/>
      <c r="E2131" s="106"/>
      <c r="F2131" s="98" t="s">
        <v>18</v>
      </c>
      <c r="G2131" s="99" t="s">
        <v>19</v>
      </c>
      <c r="H2131" s="100">
        <v>0</v>
      </c>
      <c r="I2131" s="99"/>
      <c r="J2131" s="99" t="s">
        <v>30</v>
      </c>
    </row>
    <row r="2132" ht="22.5" customHeight="1" spans="1:10">
      <c r="A2132" s="104"/>
      <c r="B2132" s="99"/>
      <c r="C2132" s="99"/>
      <c r="D2132" s="105"/>
      <c r="E2132" s="106"/>
      <c r="F2132" s="101" t="s">
        <v>43</v>
      </c>
      <c r="G2132" s="102" t="s">
        <v>44</v>
      </c>
      <c r="H2132" s="103">
        <v>0</v>
      </c>
      <c r="I2132" s="102"/>
      <c r="J2132" s="102" t="s">
        <v>30</v>
      </c>
    </row>
    <row r="2133" ht="22.5" customHeight="1" spans="1:10">
      <c r="A2133" s="104"/>
      <c r="B2133" s="99"/>
      <c r="C2133" s="99"/>
      <c r="D2133" s="105"/>
      <c r="E2133" s="106"/>
      <c r="F2133" s="98" t="s">
        <v>170</v>
      </c>
      <c r="G2133" s="99" t="s">
        <v>171</v>
      </c>
      <c r="H2133" s="100">
        <v>0</v>
      </c>
      <c r="I2133" s="99" t="s">
        <v>356</v>
      </c>
      <c r="J2133" s="99" t="s">
        <v>30</v>
      </c>
    </row>
    <row r="2134" ht="22.5" customHeight="1" spans="1:10">
      <c r="A2134" s="104"/>
      <c r="B2134" s="99"/>
      <c r="C2134" s="99"/>
      <c r="D2134" s="105"/>
      <c r="E2134" s="106"/>
      <c r="F2134" s="101" t="s">
        <v>22</v>
      </c>
      <c r="G2134" s="102" t="s">
        <v>23</v>
      </c>
      <c r="H2134" s="103">
        <v>0</v>
      </c>
      <c r="I2134" s="102"/>
      <c r="J2134" s="102" t="s">
        <v>30</v>
      </c>
    </row>
    <row r="2135" ht="22.5" customHeight="1" spans="1:10">
      <c r="A2135" s="104"/>
      <c r="B2135" s="99"/>
      <c r="C2135" s="99"/>
      <c r="D2135" s="105"/>
      <c r="E2135" s="106"/>
      <c r="F2135" s="98" t="s">
        <v>24</v>
      </c>
      <c r="G2135" s="99" t="s">
        <v>1768</v>
      </c>
      <c r="H2135" s="100">
        <v>0</v>
      </c>
      <c r="I2135" s="99"/>
      <c r="J2135" s="99" t="s">
        <v>30</v>
      </c>
    </row>
    <row r="2136" ht="22.5" customHeight="1" spans="1:10">
      <c r="A2136" s="104"/>
      <c r="B2136" s="99"/>
      <c r="C2136" s="99"/>
      <c r="D2136" s="105"/>
      <c r="E2136" s="106"/>
      <c r="F2136" s="101" t="s">
        <v>24</v>
      </c>
      <c r="G2136" s="102" t="s">
        <v>1769</v>
      </c>
      <c r="H2136" s="103">
        <v>0</v>
      </c>
      <c r="I2136" s="102"/>
      <c r="J2136" s="102" t="s">
        <v>30</v>
      </c>
    </row>
    <row r="2137" ht="39" customHeight="1" spans="1:10">
      <c r="A2137" s="107" t="s">
        <v>1770</v>
      </c>
      <c r="B2137" s="108" t="s">
        <v>1771</v>
      </c>
      <c r="C2137" s="108" t="s">
        <v>61</v>
      </c>
      <c r="D2137" s="110">
        <v>3</v>
      </c>
      <c r="E2137" s="111">
        <f>SUM(H2137:H2139)/D2137</f>
        <v>0</v>
      </c>
      <c r="F2137" s="98" t="s">
        <v>14</v>
      </c>
      <c r="G2137" s="99" t="s">
        <v>15</v>
      </c>
      <c r="H2137" s="100">
        <v>0</v>
      </c>
      <c r="I2137" s="99" t="s">
        <v>1756</v>
      </c>
      <c r="J2137" s="99" t="s">
        <v>30</v>
      </c>
    </row>
    <row r="2138" ht="22.5" customHeight="1" spans="1:10">
      <c r="A2138" s="107"/>
      <c r="B2138" s="108"/>
      <c r="C2138" s="108"/>
      <c r="D2138" s="110"/>
      <c r="E2138" s="111"/>
      <c r="F2138" s="101" t="s">
        <v>18</v>
      </c>
      <c r="G2138" s="102" t="s">
        <v>19</v>
      </c>
      <c r="H2138" s="103">
        <v>0</v>
      </c>
      <c r="I2138" s="102"/>
      <c r="J2138" s="102" t="s">
        <v>30</v>
      </c>
    </row>
    <row r="2139" ht="22.5" customHeight="1" spans="1:10">
      <c r="A2139" s="107"/>
      <c r="B2139" s="108"/>
      <c r="C2139" s="108"/>
      <c r="D2139" s="110"/>
      <c r="E2139" s="111"/>
      <c r="F2139" s="98" t="s">
        <v>35</v>
      </c>
      <c r="G2139" s="99" t="s">
        <v>36</v>
      </c>
      <c r="H2139" s="100">
        <v>0</v>
      </c>
      <c r="I2139" s="99" t="s">
        <v>1772</v>
      </c>
      <c r="J2139" s="99" t="s">
        <v>30</v>
      </c>
    </row>
    <row r="2140" ht="39" customHeight="1" spans="1:10">
      <c r="A2140" s="104" t="s">
        <v>1773</v>
      </c>
      <c r="B2140" s="99" t="s">
        <v>1774</v>
      </c>
      <c r="C2140" s="99" t="s">
        <v>61</v>
      </c>
      <c r="D2140" s="105">
        <v>3</v>
      </c>
      <c r="E2140" s="106">
        <f>SUM(H2140:H2142)/D2140</f>
        <v>0</v>
      </c>
      <c r="F2140" s="101" t="s">
        <v>14</v>
      </c>
      <c r="G2140" s="102" t="s">
        <v>15</v>
      </c>
      <c r="H2140" s="103">
        <v>0</v>
      </c>
      <c r="I2140" s="102" t="s">
        <v>1756</v>
      </c>
      <c r="J2140" s="102" t="s">
        <v>30</v>
      </c>
    </row>
    <row r="2141" ht="22.5" customHeight="1" spans="1:10">
      <c r="A2141" s="104"/>
      <c r="B2141" s="99"/>
      <c r="C2141" s="99"/>
      <c r="D2141" s="105"/>
      <c r="E2141" s="106"/>
      <c r="F2141" s="98" t="s">
        <v>18</v>
      </c>
      <c r="G2141" s="99" t="s">
        <v>19</v>
      </c>
      <c r="H2141" s="100">
        <v>0</v>
      </c>
      <c r="I2141" s="99"/>
      <c r="J2141" s="99" t="s">
        <v>30</v>
      </c>
    </row>
    <row r="2142" ht="22.5" customHeight="1" spans="1:10">
      <c r="A2142" s="104"/>
      <c r="B2142" s="99"/>
      <c r="C2142" s="99"/>
      <c r="D2142" s="105"/>
      <c r="E2142" s="106"/>
      <c r="F2142" s="101" t="s">
        <v>35</v>
      </c>
      <c r="G2142" s="102" t="s">
        <v>36</v>
      </c>
      <c r="H2142" s="103">
        <v>0</v>
      </c>
      <c r="I2142" s="102" t="s">
        <v>164</v>
      </c>
      <c r="J2142" s="102" t="s">
        <v>30</v>
      </c>
    </row>
    <row r="2143" ht="39" customHeight="1" spans="1:10">
      <c r="A2143" s="107" t="s">
        <v>1775</v>
      </c>
      <c r="B2143" s="108" t="s">
        <v>1776</v>
      </c>
      <c r="C2143" s="108" t="s">
        <v>715</v>
      </c>
      <c r="D2143" s="110">
        <v>7</v>
      </c>
      <c r="E2143" s="111">
        <f>SUM(H2143:H2149)/D2143</f>
        <v>0</v>
      </c>
      <c r="F2143" s="98" t="s">
        <v>14</v>
      </c>
      <c r="G2143" s="99" t="s">
        <v>15</v>
      </c>
      <c r="H2143" s="100">
        <v>0</v>
      </c>
      <c r="I2143" s="99" t="s">
        <v>1756</v>
      </c>
      <c r="J2143" s="99" t="s">
        <v>30</v>
      </c>
    </row>
    <row r="2144" ht="22.5" customHeight="1" spans="1:10">
      <c r="A2144" s="107"/>
      <c r="B2144" s="108"/>
      <c r="C2144" s="108"/>
      <c r="D2144" s="110"/>
      <c r="E2144" s="111"/>
      <c r="F2144" s="101" t="s">
        <v>18</v>
      </c>
      <c r="G2144" s="102" t="s">
        <v>19</v>
      </c>
      <c r="H2144" s="103">
        <v>0</v>
      </c>
      <c r="I2144" s="102"/>
      <c r="J2144" s="102" t="s">
        <v>30</v>
      </c>
    </row>
    <row r="2145" ht="22.5" customHeight="1" spans="1:10">
      <c r="A2145" s="107"/>
      <c r="B2145" s="108"/>
      <c r="C2145" s="108"/>
      <c r="D2145" s="110"/>
      <c r="E2145" s="111"/>
      <c r="F2145" s="98" t="s">
        <v>43</v>
      </c>
      <c r="G2145" s="99" t="s">
        <v>44</v>
      </c>
      <c r="H2145" s="100">
        <v>0</v>
      </c>
      <c r="I2145" s="99"/>
      <c r="J2145" s="99" t="s">
        <v>30</v>
      </c>
    </row>
    <row r="2146" ht="22.5" customHeight="1" spans="1:10">
      <c r="A2146" s="107"/>
      <c r="B2146" s="108"/>
      <c r="C2146" s="108"/>
      <c r="D2146" s="110"/>
      <c r="E2146" s="111"/>
      <c r="F2146" s="101" t="s">
        <v>170</v>
      </c>
      <c r="G2146" s="102" t="s">
        <v>171</v>
      </c>
      <c r="H2146" s="103">
        <v>0</v>
      </c>
      <c r="I2146" s="102" t="s">
        <v>356</v>
      </c>
      <c r="J2146" s="102" t="s">
        <v>30</v>
      </c>
    </row>
    <row r="2147" ht="22.5" customHeight="1" spans="1:10">
      <c r="A2147" s="107"/>
      <c r="B2147" s="108"/>
      <c r="C2147" s="108"/>
      <c r="D2147" s="110"/>
      <c r="E2147" s="111"/>
      <c r="F2147" s="98" t="s">
        <v>22</v>
      </c>
      <c r="G2147" s="99" t="s">
        <v>23</v>
      </c>
      <c r="H2147" s="100">
        <v>0</v>
      </c>
      <c r="I2147" s="99"/>
      <c r="J2147" s="99" t="s">
        <v>30</v>
      </c>
    </row>
    <row r="2148" ht="22.5" customHeight="1" spans="1:10">
      <c r="A2148" s="107"/>
      <c r="B2148" s="108"/>
      <c r="C2148" s="108"/>
      <c r="D2148" s="110"/>
      <c r="E2148" s="111"/>
      <c r="F2148" s="101" t="s">
        <v>24</v>
      </c>
      <c r="G2148" s="102" t="s">
        <v>1777</v>
      </c>
      <c r="H2148" s="103">
        <v>0</v>
      </c>
      <c r="I2148" s="102"/>
      <c r="J2148" s="102" t="s">
        <v>30</v>
      </c>
    </row>
    <row r="2149" ht="22.5" customHeight="1" spans="1:10">
      <c r="A2149" s="107"/>
      <c r="B2149" s="108"/>
      <c r="C2149" s="108"/>
      <c r="D2149" s="110"/>
      <c r="E2149" s="111"/>
      <c r="F2149" s="98" t="s">
        <v>24</v>
      </c>
      <c r="G2149" s="99" t="s">
        <v>1778</v>
      </c>
      <c r="H2149" s="100">
        <v>0</v>
      </c>
      <c r="I2149" s="99"/>
      <c r="J2149" s="99" t="s">
        <v>30</v>
      </c>
    </row>
    <row r="2150" ht="39" customHeight="1" spans="1:10">
      <c r="A2150" s="104" t="s">
        <v>1779</v>
      </c>
      <c r="B2150" s="99" t="s">
        <v>1780</v>
      </c>
      <c r="C2150" s="99" t="s">
        <v>413</v>
      </c>
      <c r="D2150" s="105">
        <v>3</v>
      </c>
      <c r="E2150" s="106">
        <f>SUM(H2150:H2152)/D2150</f>
        <v>0</v>
      </c>
      <c r="F2150" s="101" t="s">
        <v>14</v>
      </c>
      <c r="G2150" s="102" t="s">
        <v>15</v>
      </c>
      <c r="H2150" s="103">
        <v>0</v>
      </c>
      <c r="I2150" s="102" t="s">
        <v>1756</v>
      </c>
      <c r="J2150" s="102" t="s">
        <v>30</v>
      </c>
    </row>
    <row r="2151" ht="22.5" customHeight="1" spans="1:10">
      <c r="A2151" s="104"/>
      <c r="B2151" s="99"/>
      <c r="C2151" s="99"/>
      <c r="D2151" s="105"/>
      <c r="E2151" s="106"/>
      <c r="F2151" s="98" t="s">
        <v>18</v>
      </c>
      <c r="G2151" s="99" t="s">
        <v>19</v>
      </c>
      <c r="H2151" s="100">
        <v>0</v>
      </c>
      <c r="I2151" s="99"/>
      <c r="J2151" s="99" t="s">
        <v>30</v>
      </c>
    </row>
    <row r="2152" ht="22.5" customHeight="1" spans="1:10">
      <c r="A2152" s="104"/>
      <c r="B2152" s="99"/>
      <c r="C2152" s="99"/>
      <c r="D2152" s="105"/>
      <c r="E2152" s="106"/>
      <c r="F2152" s="101" t="s">
        <v>35</v>
      </c>
      <c r="G2152" s="102" t="s">
        <v>36</v>
      </c>
      <c r="H2152" s="103">
        <v>0</v>
      </c>
      <c r="I2152" s="102" t="s">
        <v>53</v>
      </c>
      <c r="J2152" s="102" t="s">
        <v>30</v>
      </c>
    </row>
    <row r="2153" ht="39" customHeight="1" spans="1:10">
      <c r="A2153" s="107" t="s">
        <v>1781</v>
      </c>
      <c r="B2153" s="108" t="s">
        <v>1782</v>
      </c>
      <c r="C2153" s="108" t="s">
        <v>413</v>
      </c>
      <c r="D2153" s="110">
        <v>7</v>
      </c>
      <c r="E2153" s="111">
        <f>SUM(H2153:H2159)/D2153</f>
        <v>0</v>
      </c>
      <c r="F2153" s="98" t="s">
        <v>14</v>
      </c>
      <c r="G2153" s="99" t="s">
        <v>15</v>
      </c>
      <c r="H2153" s="100">
        <v>0</v>
      </c>
      <c r="I2153" s="99" t="s">
        <v>1756</v>
      </c>
      <c r="J2153" s="99" t="s">
        <v>30</v>
      </c>
    </row>
    <row r="2154" ht="22.5" customHeight="1" spans="1:10">
      <c r="A2154" s="107"/>
      <c r="B2154" s="108"/>
      <c r="C2154" s="108"/>
      <c r="D2154" s="110"/>
      <c r="E2154" s="111"/>
      <c r="F2154" s="101" t="s">
        <v>18</v>
      </c>
      <c r="G2154" s="102" t="s">
        <v>19</v>
      </c>
      <c r="H2154" s="103">
        <v>0</v>
      </c>
      <c r="I2154" s="102"/>
      <c r="J2154" s="102" t="s">
        <v>30</v>
      </c>
    </row>
    <row r="2155" ht="22.5" customHeight="1" spans="1:10">
      <c r="A2155" s="107"/>
      <c r="B2155" s="108"/>
      <c r="C2155" s="108"/>
      <c r="D2155" s="110"/>
      <c r="E2155" s="111"/>
      <c r="F2155" s="98" t="s">
        <v>43</v>
      </c>
      <c r="G2155" s="99" t="s">
        <v>44</v>
      </c>
      <c r="H2155" s="100">
        <v>0</v>
      </c>
      <c r="I2155" s="99"/>
      <c r="J2155" s="99" t="s">
        <v>30</v>
      </c>
    </row>
    <row r="2156" ht="22.5" customHeight="1" spans="1:10">
      <c r="A2156" s="107"/>
      <c r="B2156" s="108"/>
      <c r="C2156" s="108"/>
      <c r="D2156" s="110"/>
      <c r="E2156" s="111"/>
      <c r="F2156" s="101" t="s">
        <v>170</v>
      </c>
      <c r="G2156" s="102" t="s">
        <v>171</v>
      </c>
      <c r="H2156" s="103">
        <v>0</v>
      </c>
      <c r="I2156" s="102" t="s">
        <v>356</v>
      </c>
      <c r="J2156" s="102" t="s">
        <v>30</v>
      </c>
    </row>
    <row r="2157" ht="22.5" customHeight="1" spans="1:10">
      <c r="A2157" s="107"/>
      <c r="B2157" s="108"/>
      <c r="C2157" s="108"/>
      <c r="D2157" s="110"/>
      <c r="E2157" s="111"/>
      <c r="F2157" s="98" t="s">
        <v>22</v>
      </c>
      <c r="G2157" s="99" t="s">
        <v>23</v>
      </c>
      <c r="H2157" s="100">
        <v>0</v>
      </c>
      <c r="I2157" s="99"/>
      <c r="J2157" s="99" t="s">
        <v>30</v>
      </c>
    </row>
    <row r="2158" ht="22.5" customHeight="1" spans="1:10">
      <c r="A2158" s="107"/>
      <c r="B2158" s="108"/>
      <c r="C2158" s="108"/>
      <c r="D2158" s="110"/>
      <c r="E2158" s="111"/>
      <c r="F2158" s="101" t="s">
        <v>24</v>
      </c>
      <c r="G2158" s="102" t="s">
        <v>1783</v>
      </c>
      <c r="H2158" s="103">
        <v>0</v>
      </c>
      <c r="I2158" s="102"/>
      <c r="J2158" s="102" t="s">
        <v>30</v>
      </c>
    </row>
    <row r="2159" ht="22.5" customHeight="1" spans="1:10">
      <c r="A2159" s="107"/>
      <c r="B2159" s="108"/>
      <c r="C2159" s="108"/>
      <c r="D2159" s="110"/>
      <c r="E2159" s="111"/>
      <c r="F2159" s="98" t="s">
        <v>24</v>
      </c>
      <c r="G2159" s="99" t="s">
        <v>1784</v>
      </c>
      <c r="H2159" s="100">
        <v>0</v>
      </c>
      <c r="I2159" s="99"/>
      <c r="J2159" s="99" t="s">
        <v>30</v>
      </c>
    </row>
    <row r="2160" ht="39" customHeight="1" spans="1:10">
      <c r="A2160" s="104" t="s">
        <v>1785</v>
      </c>
      <c r="B2160" s="99" t="s">
        <v>1786</v>
      </c>
      <c r="C2160" s="99" t="s">
        <v>1787</v>
      </c>
      <c r="D2160" s="105">
        <v>3</v>
      </c>
      <c r="E2160" s="106">
        <f>SUM(H2160:H2162)/D2160</f>
        <v>0</v>
      </c>
      <c r="F2160" s="101" t="s">
        <v>14</v>
      </c>
      <c r="G2160" s="102" t="s">
        <v>15</v>
      </c>
      <c r="H2160" s="103">
        <v>0</v>
      </c>
      <c r="I2160" s="102" t="s">
        <v>1756</v>
      </c>
      <c r="J2160" s="102" t="s">
        <v>30</v>
      </c>
    </row>
    <row r="2161" ht="22.5" customHeight="1" spans="1:10">
      <c r="A2161" s="104"/>
      <c r="B2161" s="99"/>
      <c r="C2161" s="99"/>
      <c r="D2161" s="105"/>
      <c r="E2161" s="106"/>
      <c r="F2161" s="98" t="s">
        <v>18</v>
      </c>
      <c r="G2161" s="99" t="s">
        <v>19</v>
      </c>
      <c r="H2161" s="100">
        <v>0</v>
      </c>
      <c r="I2161" s="99"/>
      <c r="J2161" s="99" t="s">
        <v>30</v>
      </c>
    </row>
    <row r="2162" ht="22.5" customHeight="1" spans="1:10">
      <c r="A2162" s="104"/>
      <c r="B2162" s="99"/>
      <c r="C2162" s="99"/>
      <c r="D2162" s="105"/>
      <c r="E2162" s="106"/>
      <c r="F2162" s="101" t="s">
        <v>35</v>
      </c>
      <c r="G2162" s="102" t="s">
        <v>36</v>
      </c>
      <c r="H2162" s="103">
        <v>0</v>
      </c>
      <c r="I2162" s="102" t="s">
        <v>53</v>
      </c>
      <c r="J2162" s="102" t="s">
        <v>30</v>
      </c>
    </row>
    <row r="2163" ht="39" customHeight="1" spans="1:10">
      <c r="A2163" s="107" t="s">
        <v>1788</v>
      </c>
      <c r="B2163" s="108" t="s">
        <v>1789</v>
      </c>
      <c r="C2163" s="108" t="s">
        <v>1787</v>
      </c>
      <c r="D2163" s="110">
        <v>7</v>
      </c>
      <c r="E2163" s="111">
        <f>SUM(H2163:H2169)/D2163</f>
        <v>0</v>
      </c>
      <c r="F2163" s="98" t="s">
        <v>14</v>
      </c>
      <c r="G2163" s="99" t="s">
        <v>15</v>
      </c>
      <c r="H2163" s="100">
        <v>0</v>
      </c>
      <c r="I2163" s="99" t="s">
        <v>1756</v>
      </c>
      <c r="J2163" s="99" t="s">
        <v>30</v>
      </c>
    </row>
    <row r="2164" ht="22.5" customHeight="1" spans="1:10">
      <c r="A2164" s="107"/>
      <c r="B2164" s="108"/>
      <c r="C2164" s="108"/>
      <c r="D2164" s="110"/>
      <c r="E2164" s="111"/>
      <c r="F2164" s="101" t="s">
        <v>18</v>
      </c>
      <c r="G2164" s="102" t="s">
        <v>19</v>
      </c>
      <c r="H2164" s="103">
        <v>0</v>
      </c>
      <c r="I2164" s="102"/>
      <c r="J2164" s="102" t="s">
        <v>30</v>
      </c>
    </row>
    <row r="2165" ht="22.5" customHeight="1" spans="1:10">
      <c r="A2165" s="107"/>
      <c r="B2165" s="108"/>
      <c r="C2165" s="108"/>
      <c r="D2165" s="110"/>
      <c r="E2165" s="111"/>
      <c r="F2165" s="98" t="s">
        <v>43</v>
      </c>
      <c r="G2165" s="99" t="s">
        <v>44</v>
      </c>
      <c r="H2165" s="100">
        <v>0</v>
      </c>
      <c r="I2165" s="99"/>
      <c r="J2165" s="99" t="s">
        <v>30</v>
      </c>
    </row>
    <row r="2166" ht="22.5" customHeight="1" spans="1:10">
      <c r="A2166" s="107"/>
      <c r="B2166" s="108"/>
      <c r="C2166" s="108"/>
      <c r="D2166" s="110"/>
      <c r="E2166" s="111"/>
      <c r="F2166" s="101" t="s">
        <v>170</v>
      </c>
      <c r="G2166" s="102" t="s">
        <v>171</v>
      </c>
      <c r="H2166" s="103">
        <v>0</v>
      </c>
      <c r="I2166" s="102" t="s">
        <v>356</v>
      </c>
      <c r="J2166" s="102" t="s">
        <v>30</v>
      </c>
    </row>
    <row r="2167" ht="22.5" customHeight="1" spans="1:10">
      <c r="A2167" s="107"/>
      <c r="B2167" s="108"/>
      <c r="C2167" s="108"/>
      <c r="D2167" s="110"/>
      <c r="E2167" s="111"/>
      <c r="F2167" s="98" t="s">
        <v>22</v>
      </c>
      <c r="G2167" s="99" t="s">
        <v>23</v>
      </c>
      <c r="H2167" s="100">
        <v>0</v>
      </c>
      <c r="I2167" s="99"/>
      <c r="J2167" s="99" t="s">
        <v>30</v>
      </c>
    </row>
    <row r="2168" ht="22.5" customHeight="1" spans="1:10">
      <c r="A2168" s="107"/>
      <c r="B2168" s="108"/>
      <c r="C2168" s="108"/>
      <c r="D2168" s="110"/>
      <c r="E2168" s="111"/>
      <c r="F2168" s="101" t="s">
        <v>24</v>
      </c>
      <c r="G2168" s="102" t="s">
        <v>1790</v>
      </c>
      <c r="H2168" s="103">
        <v>0</v>
      </c>
      <c r="I2168" s="102"/>
      <c r="J2168" s="102" t="s">
        <v>30</v>
      </c>
    </row>
    <row r="2169" ht="22.5" customHeight="1" spans="1:10">
      <c r="A2169" s="107"/>
      <c r="B2169" s="108"/>
      <c r="C2169" s="108"/>
      <c r="D2169" s="110"/>
      <c r="E2169" s="111"/>
      <c r="F2169" s="98" t="s">
        <v>24</v>
      </c>
      <c r="G2169" s="99" t="s">
        <v>1791</v>
      </c>
      <c r="H2169" s="100">
        <v>0</v>
      </c>
      <c r="I2169" s="99"/>
      <c r="J2169" s="99" t="s">
        <v>30</v>
      </c>
    </row>
    <row r="2170" ht="39" customHeight="1" spans="1:10">
      <c r="A2170" s="104" t="s">
        <v>1792</v>
      </c>
      <c r="B2170" s="99" t="s">
        <v>1793</v>
      </c>
      <c r="C2170" s="99" t="s">
        <v>129</v>
      </c>
      <c r="D2170" s="105">
        <v>3</v>
      </c>
      <c r="E2170" s="106">
        <f>SUM(H2170:H2172)/D2170</f>
        <v>0</v>
      </c>
      <c r="F2170" s="101" t="s">
        <v>14</v>
      </c>
      <c r="G2170" s="102" t="s">
        <v>15</v>
      </c>
      <c r="H2170" s="103">
        <v>0</v>
      </c>
      <c r="I2170" s="102" t="s">
        <v>1756</v>
      </c>
      <c r="J2170" s="102" t="s">
        <v>30</v>
      </c>
    </row>
    <row r="2171" ht="22.5" customHeight="1" spans="1:10">
      <c r="A2171" s="104"/>
      <c r="B2171" s="99"/>
      <c r="C2171" s="99"/>
      <c r="D2171" s="105"/>
      <c r="E2171" s="106"/>
      <c r="F2171" s="98" t="s">
        <v>18</v>
      </c>
      <c r="G2171" s="99" t="s">
        <v>19</v>
      </c>
      <c r="H2171" s="100">
        <v>0</v>
      </c>
      <c r="I2171" s="99"/>
      <c r="J2171" s="99" t="s">
        <v>30</v>
      </c>
    </row>
    <row r="2172" ht="22.5" customHeight="1" spans="1:10">
      <c r="A2172" s="104"/>
      <c r="B2172" s="99"/>
      <c r="C2172" s="99"/>
      <c r="D2172" s="105"/>
      <c r="E2172" s="106"/>
      <c r="F2172" s="101" t="s">
        <v>35</v>
      </c>
      <c r="G2172" s="102" t="s">
        <v>36</v>
      </c>
      <c r="H2172" s="103">
        <v>0</v>
      </c>
      <c r="I2172" s="102" t="s">
        <v>1794</v>
      </c>
      <c r="J2172" s="102" t="s">
        <v>30</v>
      </c>
    </row>
    <row r="2173" ht="39" customHeight="1" spans="1:10">
      <c r="A2173" s="107" t="s">
        <v>1795</v>
      </c>
      <c r="B2173" s="108" t="s">
        <v>1796</v>
      </c>
      <c r="C2173" s="108" t="s">
        <v>129</v>
      </c>
      <c r="D2173" s="110">
        <v>7</v>
      </c>
      <c r="E2173" s="111">
        <f>SUM(H2173:H2179)/D2173</f>
        <v>0</v>
      </c>
      <c r="F2173" s="98" t="s">
        <v>14</v>
      </c>
      <c r="G2173" s="99" t="s">
        <v>15</v>
      </c>
      <c r="H2173" s="100">
        <v>0</v>
      </c>
      <c r="I2173" s="99" t="s">
        <v>1756</v>
      </c>
      <c r="J2173" s="99" t="s">
        <v>30</v>
      </c>
    </row>
    <row r="2174" ht="22.5" customHeight="1" spans="1:10">
      <c r="A2174" s="107"/>
      <c r="B2174" s="108"/>
      <c r="C2174" s="108"/>
      <c r="D2174" s="110"/>
      <c r="E2174" s="111"/>
      <c r="F2174" s="101" t="s">
        <v>18</v>
      </c>
      <c r="G2174" s="102" t="s">
        <v>19</v>
      </c>
      <c r="H2174" s="103">
        <v>0</v>
      </c>
      <c r="I2174" s="102"/>
      <c r="J2174" s="102" t="s">
        <v>30</v>
      </c>
    </row>
    <row r="2175" ht="22.5" customHeight="1" spans="1:10">
      <c r="A2175" s="107"/>
      <c r="B2175" s="108"/>
      <c r="C2175" s="108"/>
      <c r="D2175" s="110"/>
      <c r="E2175" s="111"/>
      <c r="F2175" s="98" t="s">
        <v>43</v>
      </c>
      <c r="G2175" s="99" t="s">
        <v>44</v>
      </c>
      <c r="H2175" s="100">
        <v>0</v>
      </c>
      <c r="I2175" s="99"/>
      <c r="J2175" s="99" t="s">
        <v>30</v>
      </c>
    </row>
    <row r="2176" ht="22.5" customHeight="1" spans="1:10">
      <c r="A2176" s="107"/>
      <c r="B2176" s="108"/>
      <c r="C2176" s="108"/>
      <c r="D2176" s="110"/>
      <c r="E2176" s="111"/>
      <c r="F2176" s="101" t="s">
        <v>170</v>
      </c>
      <c r="G2176" s="102" t="s">
        <v>171</v>
      </c>
      <c r="H2176" s="103">
        <v>0</v>
      </c>
      <c r="I2176" s="102" t="s">
        <v>356</v>
      </c>
      <c r="J2176" s="102" t="s">
        <v>30</v>
      </c>
    </row>
    <row r="2177" ht="22.5" customHeight="1" spans="1:10">
      <c r="A2177" s="107"/>
      <c r="B2177" s="108"/>
      <c r="C2177" s="108"/>
      <c r="D2177" s="110"/>
      <c r="E2177" s="111"/>
      <c r="F2177" s="98" t="s">
        <v>22</v>
      </c>
      <c r="G2177" s="99" t="s">
        <v>23</v>
      </c>
      <c r="H2177" s="100">
        <v>0</v>
      </c>
      <c r="I2177" s="99"/>
      <c r="J2177" s="99" t="s">
        <v>30</v>
      </c>
    </row>
    <row r="2178" ht="22.5" customHeight="1" spans="1:10">
      <c r="A2178" s="107"/>
      <c r="B2178" s="108"/>
      <c r="C2178" s="108"/>
      <c r="D2178" s="110"/>
      <c r="E2178" s="111"/>
      <c r="F2178" s="101" t="s">
        <v>24</v>
      </c>
      <c r="G2178" s="102" t="s">
        <v>1797</v>
      </c>
      <c r="H2178" s="103">
        <v>0</v>
      </c>
      <c r="I2178" s="102"/>
      <c r="J2178" s="102" t="s">
        <v>30</v>
      </c>
    </row>
    <row r="2179" ht="22.5" customHeight="1" spans="1:10">
      <c r="A2179" s="107"/>
      <c r="B2179" s="108"/>
      <c r="C2179" s="108"/>
      <c r="D2179" s="110"/>
      <c r="E2179" s="111"/>
      <c r="F2179" s="98" t="s">
        <v>24</v>
      </c>
      <c r="G2179" s="99" t="s">
        <v>1798</v>
      </c>
      <c r="H2179" s="100">
        <v>0</v>
      </c>
      <c r="I2179" s="99"/>
      <c r="J2179" s="99" t="s">
        <v>30</v>
      </c>
    </row>
    <row r="2180" ht="39" customHeight="1" spans="1:10">
      <c r="A2180" s="104" t="s">
        <v>1799</v>
      </c>
      <c r="B2180" s="99" t="s">
        <v>1800</v>
      </c>
      <c r="C2180" s="99" t="s">
        <v>1801</v>
      </c>
      <c r="D2180" s="105">
        <v>3</v>
      </c>
      <c r="E2180" s="106">
        <f>SUM(H2180:H2182)/D2180</f>
        <v>0</v>
      </c>
      <c r="F2180" s="101" t="s">
        <v>14</v>
      </c>
      <c r="G2180" s="102" t="s">
        <v>15</v>
      </c>
      <c r="H2180" s="103">
        <v>0</v>
      </c>
      <c r="I2180" s="102" t="s">
        <v>1756</v>
      </c>
      <c r="J2180" s="102" t="s">
        <v>30</v>
      </c>
    </row>
    <row r="2181" ht="22.5" customHeight="1" spans="1:10">
      <c r="A2181" s="104"/>
      <c r="B2181" s="99"/>
      <c r="C2181" s="99"/>
      <c r="D2181" s="105"/>
      <c r="E2181" s="106"/>
      <c r="F2181" s="98" t="s">
        <v>18</v>
      </c>
      <c r="G2181" s="99" t="s">
        <v>19</v>
      </c>
      <c r="H2181" s="100">
        <v>0</v>
      </c>
      <c r="I2181" s="99"/>
      <c r="J2181" s="99" t="s">
        <v>30</v>
      </c>
    </row>
    <row r="2182" ht="22.5" customHeight="1" spans="1:10">
      <c r="A2182" s="104"/>
      <c r="B2182" s="99"/>
      <c r="C2182" s="99"/>
      <c r="D2182" s="105"/>
      <c r="E2182" s="106"/>
      <c r="F2182" s="101" t="s">
        <v>35</v>
      </c>
      <c r="G2182" s="102" t="s">
        <v>36</v>
      </c>
      <c r="H2182" s="103">
        <v>0</v>
      </c>
      <c r="I2182" s="102" t="s">
        <v>1802</v>
      </c>
      <c r="J2182" s="102" t="s">
        <v>30</v>
      </c>
    </row>
    <row r="2183" ht="39" customHeight="1" spans="1:10">
      <c r="A2183" s="107" t="s">
        <v>1803</v>
      </c>
      <c r="B2183" s="108" t="s">
        <v>1804</v>
      </c>
      <c r="C2183" s="108" t="s">
        <v>1801</v>
      </c>
      <c r="D2183" s="110">
        <v>7</v>
      </c>
      <c r="E2183" s="111">
        <f>SUM(H2183:H2189)/D2183</f>
        <v>0</v>
      </c>
      <c r="F2183" s="98" t="s">
        <v>14</v>
      </c>
      <c r="G2183" s="99" t="s">
        <v>15</v>
      </c>
      <c r="H2183" s="100">
        <v>0</v>
      </c>
      <c r="I2183" s="99" t="s">
        <v>1756</v>
      </c>
      <c r="J2183" s="99" t="s">
        <v>30</v>
      </c>
    </row>
    <row r="2184" ht="22.5" customHeight="1" spans="1:10">
      <c r="A2184" s="107"/>
      <c r="B2184" s="108"/>
      <c r="C2184" s="108"/>
      <c r="D2184" s="110"/>
      <c r="E2184" s="111"/>
      <c r="F2184" s="101" t="s">
        <v>18</v>
      </c>
      <c r="G2184" s="102" t="s">
        <v>19</v>
      </c>
      <c r="H2184" s="103">
        <v>0</v>
      </c>
      <c r="I2184" s="102"/>
      <c r="J2184" s="102" t="s">
        <v>30</v>
      </c>
    </row>
    <row r="2185" ht="22.5" customHeight="1" spans="1:10">
      <c r="A2185" s="107"/>
      <c r="B2185" s="108"/>
      <c r="C2185" s="108"/>
      <c r="D2185" s="110"/>
      <c r="E2185" s="111"/>
      <c r="F2185" s="98" t="s">
        <v>43</v>
      </c>
      <c r="G2185" s="99" t="s">
        <v>44</v>
      </c>
      <c r="H2185" s="100">
        <v>0</v>
      </c>
      <c r="I2185" s="99"/>
      <c r="J2185" s="99" t="s">
        <v>30</v>
      </c>
    </row>
    <row r="2186" ht="22.5" customHeight="1" spans="1:10">
      <c r="A2186" s="107"/>
      <c r="B2186" s="108"/>
      <c r="C2186" s="108"/>
      <c r="D2186" s="110"/>
      <c r="E2186" s="111"/>
      <c r="F2186" s="101" t="s">
        <v>170</v>
      </c>
      <c r="G2186" s="102" t="s">
        <v>171</v>
      </c>
      <c r="H2186" s="103">
        <v>0</v>
      </c>
      <c r="I2186" s="102" t="s">
        <v>356</v>
      </c>
      <c r="J2186" s="102" t="s">
        <v>30</v>
      </c>
    </row>
    <row r="2187" ht="22.5" customHeight="1" spans="1:10">
      <c r="A2187" s="107"/>
      <c r="B2187" s="108"/>
      <c r="C2187" s="108"/>
      <c r="D2187" s="110"/>
      <c r="E2187" s="111"/>
      <c r="F2187" s="98" t="s">
        <v>22</v>
      </c>
      <c r="G2187" s="99" t="s">
        <v>23</v>
      </c>
      <c r="H2187" s="100">
        <v>0</v>
      </c>
      <c r="I2187" s="99"/>
      <c r="J2187" s="99" t="s">
        <v>30</v>
      </c>
    </row>
    <row r="2188" ht="22.5" customHeight="1" spans="1:10">
      <c r="A2188" s="107"/>
      <c r="B2188" s="108"/>
      <c r="C2188" s="108"/>
      <c r="D2188" s="110"/>
      <c r="E2188" s="111"/>
      <c r="F2188" s="101" t="s">
        <v>24</v>
      </c>
      <c r="G2188" s="102" t="s">
        <v>1805</v>
      </c>
      <c r="H2188" s="103">
        <v>0</v>
      </c>
      <c r="I2188" s="102"/>
      <c r="J2188" s="102" t="s">
        <v>30</v>
      </c>
    </row>
    <row r="2189" ht="22.5" customHeight="1" spans="1:10">
      <c r="A2189" s="107"/>
      <c r="B2189" s="108"/>
      <c r="C2189" s="108"/>
      <c r="D2189" s="110"/>
      <c r="E2189" s="111"/>
      <c r="F2189" s="98" t="s">
        <v>24</v>
      </c>
      <c r="G2189" s="99" t="s">
        <v>1806</v>
      </c>
      <c r="H2189" s="100">
        <v>0</v>
      </c>
      <c r="I2189" s="99"/>
      <c r="J2189" s="99" t="s">
        <v>30</v>
      </c>
    </row>
    <row r="2190" ht="39" customHeight="1" spans="1:10">
      <c r="A2190" s="104" t="s">
        <v>1807</v>
      </c>
      <c r="B2190" s="99" t="s">
        <v>1808</v>
      </c>
      <c r="C2190" s="99" t="s">
        <v>1809</v>
      </c>
      <c r="D2190" s="105">
        <v>3</v>
      </c>
      <c r="E2190" s="106">
        <f>SUM(H2190:H2192)/D2190</f>
        <v>0</v>
      </c>
      <c r="F2190" s="101" t="s">
        <v>14</v>
      </c>
      <c r="G2190" s="102" t="s">
        <v>15</v>
      </c>
      <c r="H2190" s="103">
        <v>0</v>
      </c>
      <c r="I2190" s="102" t="s">
        <v>1756</v>
      </c>
      <c r="J2190" s="102" t="s">
        <v>30</v>
      </c>
    </row>
    <row r="2191" ht="22.5" customHeight="1" spans="1:10">
      <c r="A2191" s="104"/>
      <c r="B2191" s="99"/>
      <c r="C2191" s="99"/>
      <c r="D2191" s="105"/>
      <c r="E2191" s="106"/>
      <c r="F2191" s="98" t="s">
        <v>18</v>
      </c>
      <c r="G2191" s="99" t="s">
        <v>19</v>
      </c>
      <c r="H2191" s="100">
        <v>0</v>
      </c>
      <c r="I2191" s="99"/>
      <c r="J2191" s="99" t="s">
        <v>30</v>
      </c>
    </row>
    <row r="2192" ht="22.5" customHeight="1" spans="1:10">
      <c r="A2192" s="104"/>
      <c r="B2192" s="99"/>
      <c r="C2192" s="99"/>
      <c r="D2192" s="105"/>
      <c r="E2192" s="106"/>
      <c r="F2192" s="101" t="s">
        <v>35</v>
      </c>
      <c r="G2192" s="102" t="s">
        <v>36</v>
      </c>
      <c r="H2192" s="103">
        <v>0</v>
      </c>
      <c r="I2192" s="102" t="s">
        <v>40</v>
      </c>
      <c r="J2192" s="102" t="s">
        <v>30</v>
      </c>
    </row>
    <row r="2193" ht="39" customHeight="1" spans="1:10">
      <c r="A2193" s="107" t="s">
        <v>1810</v>
      </c>
      <c r="B2193" s="108" t="s">
        <v>1811</v>
      </c>
      <c r="C2193" s="108" t="s">
        <v>1809</v>
      </c>
      <c r="D2193" s="110">
        <v>7</v>
      </c>
      <c r="E2193" s="111">
        <f>SUM(H2193:H2199)/D2193</f>
        <v>0</v>
      </c>
      <c r="F2193" s="98" t="s">
        <v>14</v>
      </c>
      <c r="G2193" s="99" t="s">
        <v>15</v>
      </c>
      <c r="H2193" s="100">
        <v>0</v>
      </c>
      <c r="I2193" s="99" t="s">
        <v>1756</v>
      </c>
      <c r="J2193" s="99" t="s">
        <v>30</v>
      </c>
    </row>
    <row r="2194" ht="22.5" customHeight="1" spans="1:10">
      <c r="A2194" s="107"/>
      <c r="B2194" s="108"/>
      <c r="C2194" s="108"/>
      <c r="D2194" s="110"/>
      <c r="E2194" s="111"/>
      <c r="F2194" s="101" t="s">
        <v>18</v>
      </c>
      <c r="G2194" s="102" t="s">
        <v>19</v>
      </c>
      <c r="H2194" s="103">
        <v>0</v>
      </c>
      <c r="I2194" s="102"/>
      <c r="J2194" s="102" t="s">
        <v>30</v>
      </c>
    </row>
    <row r="2195" ht="22.5" customHeight="1" spans="1:10">
      <c r="A2195" s="107"/>
      <c r="B2195" s="108"/>
      <c r="C2195" s="108"/>
      <c r="D2195" s="110"/>
      <c r="E2195" s="111"/>
      <c r="F2195" s="98" t="s">
        <v>43</v>
      </c>
      <c r="G2195" s="99" t="s">
        <v>44</v>
      </c>
      <c r="H2195" s="100">
        <v>0</v>
      </c>
      <c r="I2195" s="99"/>
      <c r="J2195" s="99" t="s">
        <v>30</v>
      </c>
    </row>
    <row r="2196" ht="22.5" customHeight="1" spans="1:10">
      <c r="A2196" s="107"/>
      <c r="B2196" s="108"/>
      <c r="C2196" s="108"/>
      <c r="D2196" s="110"/>
      <c r="E2196" s="111"/>
      <c r="F2196" s="101" t="s">
        <v>170</v>
      </c>
      <c r="G2196" s="102" t="s">
        <v>171</v>
      </c>
      <c r="H2196" s="103">
        <v>0</v>
      </c>
      <c r="I2196" s="102" t="s">
        <v>356</v>
      </c>
      <c r="J2196" s="102" t="s">
        <v>30</v>
      </c>
    </row>
    <row r="2197" ht="22.5" customHeight="1" spans="1:10">
      <c r="A2197" s="107"/>
      <c r="B2197" s="108"/>
      <c r="C2197" s="108"/>
      <c r="D2197" s="110"/>
      <c r="E2197" s="111"/>
      <c r="F2197" s="98" t="s">
        <v>22</v>
      </c>
      <c r="G2197" s="99" t="s">
        <v>23</v>
      </c>
      <c r="H2197" s="100">
        <v>0</v>
      </c>
      <c r="I2197" s="99"/>
      <c r="J2197" s="99" t="s">
        <v>30</v>
      </c>
    </row>
    <row r="2198" ht="22.5" customHeight="1" spans="1:10">
      <c r="A2198" s="107"/>
      <c r="B2198" s="108"/>
      <c r="C2198" s="108"/>
      <c r="D2198" s="110"/>
      <c r="E2198" s="111"/>
      <c r="F2198" s="101" t="s">
        <v>24</v>
      </c>
      <c r="G2198" s="102" t="s">
        <v>1812</v>
      </c>
      <c r="H2198" s="103">
        <v>0</v>
      </c>
      <c r="I2198" s="102"/>
      <c r="J2198" s="102" t="s">
        <v>30</v>
      </c>
    </row>
    <row r="2199" ht="22.5" customHeight="1" spans="1:10">
      <c r="A2199" s="107"/>
      <c r="B2199" s="108"/>
      <c r="C2199" s="108"/>
      <c r="D2199" s="110"/>
      <c r="E2199" s="111"/>
      <c r="F2199" s="98" t="s">
        <v>24</v>
      </c>
      <c r="G2199" s="99" t="s">
        <v>1813</v>
      </c>
      <c r="H2199" s="100">
        <v>0</v>
      </c>
      <c r="I2199" s="99"/>
      <c r="J2199" s="99" t="s">
        <v>30</v>
      </c>
    </row>
    <row r="2200" ht="22.5" customHeight="1" spans="1:10">
      <c r="A2200" s="104" t="s">
        <v>1814</v>
      </c>
      <c r="B2200" s="99" t="s">
        <v>1815</v>
      </c>
      <c r="C2200" s="99"/>
      <c r="D2200" s="105"/>
      <c r="E2200" s="106"/>
      <c r="F2200" s="101"/>
      <c r="G2200" s="102"/>
      <c r="H2200" s="103">
        <v>0</v>
      </c>
      <c r="I2200" s="102"/>
      <c r="J2200" s="102" t="s">
        <v>30</v>
      </c>
    </row>
    <row r="2201" ht="22.5" customHeight="1" spans="1:10">
      <c r="A2201" s="104"/>
      <c r="B2201" s="99"/>
      <c r="C2201" s="99"/>
      <c r="D2201" s="105"/>
      <c r="E2201" s="106"/>
      <c r="F2201" s="98"/>
      <c r="G2201" s="99"/>
      <c r="H2201" s="100">
        <v>0</v>
      </c>
      <c r="I2201" s="99"/>
      <c r="J2201" s="99" t="s">
        <v>30</v>
      </c>
    </row>
    <row r="2202" ht="22.5" customHeight="1" spans="1:10">
      <c r="A2202" s="104"/>
      <c r="B2202" s="99"/>
      <c r="C2202" s="99"/>
      <c r="D2202" s="105"/>
      <c r="E2202" s="106"/>
      <c r="F2202" s="113"/>
      <c r="G2202" s="114"/>
      <c r="H2202" s="115">
        <v>0</v>
      </c>
      <c r="I2202" s="114"/>
      <c r="J2202" s="114" t="s">
        <v>30</v>
      </c>
    </row>
  </sheetData>
  <sheetProtection formatCells="0" insertHyperlinks="0" autoFilter="0"/>
  <autoFilter xmlns:etc="http://www.wps.cn/officeDocument/2017/etCustomData" ref="A1:J2202" etc:filterBottomFollowUsedRange="0">
    <extLst/>
  </autoFilter>
  <mergeCells count="2200">
    <mergeCell ref="A2:A8"/>
    <mergeCell ref="A9:A11"/>
    <mergeCell ref="A12:A14"/>
    <mergeCell ref="A15:A21"/>
    <mergeCell ref="A22:A24"/>
    <mergeCell ref="A25:A27"/>
    <mergeCell ref="A28:A34"/>
    <mergeCell ref="A35:A37"/>
    <mergeCell ref="A38:A40"/>
    <mergeCell ref="A41:A47"/>
    <mergeCell ref="A48:A57"/>
    <mergeCell ref="A58:A61"/>
    <mergeCell ref="A62:A65"/>
    <mergeCell ref="A66:A74"/>
    <mergeCell ref="A75:A77"/>
    <mergeCell ref="A78:A80"/>
    <mergeCell ref="A81:A88"/>
    <mergeCell ref="A89:A92"/>
    <mergeCell ref="A93:A96"/>
    <mergeCell ref="A97:A105"/>
    <mergeCell ref="A106:A108"/>
    <mergeCell ref="A109:A111"/>
    <mergeCell ref="A112:A118"/>
    <mergeCell ref="A119:A122"/>
    <mergeCell ref="A123:A126"/>
    <mergeCell ref="A127:A135"/>
    <mergeCell ref="A136:A138"/>
    <mergeCell ref="A139:A141"/>
    <mergeCell ref="A142:A149"/>
    <mergeCell ref="A150:A152"/>
    <mergeCell ref="A153:A162"/>
    <mergeCell ref="A163:A165"/>
    <mergeCell ref="A166:A168"/>
    <mergeCell ref="A169:A177"/>
    <mergeCell ref="A178:A186"/>
    <mergeCell ref="A187:A189"/>
    <mergeCell ref="A190:A192"/>
    <mergeCell ref="A193:A200"/>
    <mergeCell ref="A201:A203"/>
    <mergeCell ref="A204:A212"/>
    <mergeCell ref="A213:A215"/>
    <mergeCell ref="A216:A218"/>
    <mergeCell ref="A219:A228"/>
    <mergeCell ref="A229:A232"/>
    <mergeCell ref="A233:A236"/>
    <mergeCell ref="A237:A245"/>
    <mergeCell ref="A246:A248"/>
    <mergeCell ref="A249:A257"/>
    <mergeCell ref="A258:A260"/>
    <mergeCell ref="A261:A263"/>
    <mergeCell ref="A264:A271"/>
    <mergeCell ref="A272:A274"/>
    <mergeCell ref="A275:A283"/>
    <mergeCell ref="A284:A286"/>
    <mergeCell ref="A287:A290"/>
    <mergeCell ref="A291:A299"/>
    <mergeCell ref="A300:A303"/>
    <mergeCell ref="A304:A311"/>
    <mergeCell ref="A312:A319"/>
    <mergeCell ref="A320:A322"/>
    <mergeCell ref="A323:A325"/>
    <mergeCell ref="A326:A332"/>
    <mergeCell ref="A333:A336"/>
    <mergeCell ref="A337:A340"/>
    <mergeCell ref="A341:A349"/>
    <mergeCell ref="A350:A352"/>
    <mergeCell ref="A353:A355"/>
    <mergeCell ref="A356:A362"/>
    <mergeCell ref="A363:A365"/>
    <mergeCell ref="A366:A373"/>
    <mergeCell ref="A374:A376"/>
    <mergeCell ref="A377:A385"/>
    <mergeCell ref="A386:A388"/>
    <mergeCell ref="A389:A391"/>
    <mergeCell ref="A392:A399"/>
    <mergeCell ref="A400:A403"/>
    <mergeCell ref="A404:A407"/>
    <mergeCell ref="A408:A416"/>
    <mergeCell ref="A417:A424"/>
    <mergeCell ref="A425:A428"/>
    <mergeCell ref="A429:A437"/>
    <mergeCell ref="A438:A440"/>
    <mergeCell ref="A441:A443"/>
    <mergeCell ref="A444:A452"/>
    <mergeCell ref="A453:A455"/>
    <mergeCell ref="A456:A458"/>
    <mergeCell ref="A459:A467"/>
    <mergeCell ref="A468:A470"/>
    <mergeCell ref="A471:A473"/>
    <mergeCell ref="A474:A480"/>
    <mergeCell ref="A481:A486"/>
    <mergeCell ref="A487:A494"/>
    <mergeCell ref="A495:A497"/>
    <mergeCell ref="A498:A505"/>
    <mergeCell ref="A506:A513"/>
    <mergeCell ref="A514:A516"/>
    <mergeCell ref="A517:A519"/>
    <mergeCell ref="A520:A526"/>
    <mergeCell ref="A527:A529"/>
    <mergeCell ref="A530:A532"/>
    <mergeCell ref="A533:A540"/>
    <mergeCell ref="A541:A543"/>
    <mergeCell ref="A544:A546"/>
    <mergeCell ref="A547:A554"/>
    <mergeCell ref="A555:A557"/>
    <mergeCell ref="A558:A560"/>
    <mergeCell ref="A561:A569"/>
    <mergeCell ref="A570:A572"/>
    <mergeCell ref="A573:A575"/>
    <mergeCell ref="A576:A584"/>
    <mergeCell ref="A585:A587"/>
    <mergeCell ref="A588:A595"/>
    <mergeCell ref="A596:A598"/>
    <mergeCell ref="A599:A601"/>
    <mergeCell ref="A602:A609"/>
    <mergeCell ref="A610:A612"/>
    <mergeCell ref="A613:A621"/>
    <mergeCell ref="A622:A625"/>
    <mergeCell ref="A626:A629"/>
    <mergeCell ref="A630:A639"/>
    <mergeCell ref="A640:A642"/>
    <mergeCell ref="A643:A650"/>
    <mergeCell ref="A651:A653"/>
    <mergeCell ref="A654:A660"/>
    <mergeCell ref="A661:A663"/>
    <mergeCell ref="A664:A666"/>
    <mergeCell ref="A667:A673"/>
    <mergeCell ref="A674:A676"/>
    <mergeCell ref="A677:A679"/>
    <mergeCell ref="A680:A687"/>
    <mergeCell ref="A688:A697"/>
    <mergeCell ref="A698:A700"/>
    <mergeCell ref="A701:A707"/>
    <mergeCell ref="A708:A710"/>
    <mergeCell ref="A711:A713"/>
    <mergeCell ref="A714:A721"/>
    <mergeCell ref="A722:A724"/>
    <mergeCell ref="A725:A732"/>
    <mergeCell ref="A733:A735"/>
    <mergeCell ref="A736:A738"/>
    <mergeCell ref="A739:A746"/>
    <mergeCell ref="A747:A749"/>
    <mergeCell ref="A750:A752"/>
    <mergeCell ref="A753:A761"/>
    <mergeCell ref="A762:A764"/>
    <mergeCell ref="A765:A771"/>
    <mergeCell ref="A772:A774"/>
    <mergeCell ref="A775:A777"/>
    <mergeCell ref="A778:A786"/>
    <mergeCell ref="A787:A789"/>
    <mergeCell ref="A790:A792"/>
    <mergeCell ref="A793:A798"/>
    <mergeCell ref="A799:A801"/>
    <mergeCell ref="A802:A804"/>
    <mergeCell ref="A805:A810"/>
    <mergeCell ref="A811:A813"/>
    <mergeCell ref="A814:A816"/>
    <mergeCell ref="A817:A822"/>
    <mergeCell ref="A823:A825"/>
    <mergeCell ref="A826:A828"/>
    <mergeCell ref="A829:A834"/>
    <mergeCell ref="A835:A843"/>
    <mergeCell ref="A844:A846"/>
    <mergeCell ref="A847:A854"/>
    <mergeCell ref="A855:A858"/>
    <mergeCell ref="A859:A862"/>
    <mergeCell ref="A863:A871"/>
    <mergeCell ref="A872:A874"/>
    <mergeCell ref="A875:A877"/>
    <mergeCell ref="A878:A884"/>
    <mergeCell ref="A885:A888"/>
    <mergeCell ref="A889:A892"/>
    <mergeCell ref="A893:A900"/>
    <mergeCell ref="A901:A903"/>
    <mergeCell ref="A904:A906"/>
    <mergeCell ref="A907:A914"/>
    <mergeCell ref="A915:A917"/>
    <mergeCell ref="A918:A925"/>
    <mergeCell ref="A926:A928"/>
    <mergeCell ref="A929:A936"/>
    <mergeCell ref="A937:A939"/>
    <mergeCell ref="A940:A946"/>
    <mergeCell ref="A947:A949"/>
    <mergeCell ref="A950:A957"/>
    <mergeCell ref="A958:A960"/>
    <mergeCell ref="A961:A963"/>
    <mergeCell ref="A964:A970"/>
    <mergeCell ref="A971:A974"/>
    <mergeCell ref="A975:A983"/>
    <mergeCell ref="A984:A991"/>
    <mergeCell ref="A992:A1000"/>
    <mergeCell ref="A1001:A1009"/>
    <mergeCell ref="A1010:A1012"/>
    <mergeCell ref="A1013:A1019"/>
    <mergeCell ref="A1020:A1022"/>
    <mergeCell ref="A1023:A1025"/>
    <mergeCell ref="A1026:A1033"/>
    <mergeCell ref="A1034:A1036"/>
    <mergeCell ref="A1037:A1039"/>
    <mergeCell ref="A1040:A1048"/>
    <mergeCell ref="A1049:A1051"/>
    <mergeCell ref="A1052:A1058"/>
    <mergeCell ref="A1059:A1061"/>
    <mergeCell ref="A1062:A1069"/>
    <mergeCell ref="A1070:A1072"/>
    <mergeCell ref="A1073:A1082"/>
    <mergeCell ref="A1083:A1085"/>
    <mergeCell ref="A1086:A1088"/>
    <mergeCell ref="A1089:A1096"/>
    <mergeCell ref="A1097:A1099"/>
    <mergeCell ref="A1100:A1106"/>
    <mergeCell ref="A1107:A1109"/>
    <mergeCell ref="A1110:A1116"/>
    <mergeCell ref="A1117:A1119"/>
    <mergeCell ref="A1120:A1127"/>
    <mergeCell ref="A1128:A1130"/>
    <mergeCell ref="A1131:A1133"/>
    <mergeCell ref="A1134:A1140"/>
    <mergeCell ref="A1141:A1148"/>
    <mergeCell ref="A1149:A1156"/>
    <mergeCell ref="A1157:A1159"/>
    <mergeCell ref="A1160:A1162"/>
    <mergeCell ref="A1163:A1169"/>
    <mergeCell ref="A1170:A1172"/>
    <mergeCell ref="A1173:A1179"/>
    <mergeCell ref="A1180:A1182"/>
    <mergeCell ref="A1183:A1185"/>
    <mergeCell ref="A1186:A1194"/>
    <mergeCell ref="A1195:A1197"/>
    <mergeCell ref="A1198:A1205"/>
    <mergeCell ref="A1206:A1208"/>
    <mergeCell ref="A1209:A1211"/>
    <mergeCell ref="A1212:A1220"/>
    <mergeCell ref="A1221:A1223"/>
    <mergeCell ref="A1224:A1227"/>
    <mergeCell ref="A1228:A1235"/>
    <mergeCell ref="A1236:A1239"/>
    <mergeCell ref="A1240:A1248"/>
    <mergeCell ref="A1249:A1251"/>
    <mergeCell ref="A1252:A1254"/>
    <mergeCell ref="A1255:A1263"/>
    <mergeCell ref="A1264:A1266"/>
    <mergeCell ref="A1267:A1273"/>
    <mergeCell ref="A1274:A1276"/>
    <mergeCell ref="A1277:A1283"/>
    <mergeCell ref="A1284:A1286"/>
    <mergeCell ref="A1287:A1289"/>
    <mergeCell ref="A1290:A1295"/>
    <mergeCell ref="A1296:A1298"/>
    <mergeCell ref="A1299:A1301"/>
    <mergeCell ref="A1302:A1307"/>
    <mergeCell ref="A1308:A1310"/>
    <mergeCell ref="A1311:A1313"/>
    <mergeCell ref="A1314:A1320"/>
    <mergeCell ref="A1321:A1323"/>
    <mergeCell ref="A1324:A1326"/>
    <mergeCell ref="A1327:A1335"/>
    <mergeCell ref="A1336:A1339"/>
    <mergeCell ref="A1340:A1343"/>
    <mergeCell ref="A1344:A1351"/>
    <mergeCell ref="A1352:A1354"/>
    <mergeCell ref="A1355:A1361"/>
    <mergeCell ref="A1362:A1364"/>
    <mergeCell ref="A1365:A1367"/>
    <mergeCell ref="A1368:A1375"/>
    <mergeCell ref="A1376:A1378"/>
    <mergeCell ref="A1379:A1381"/>
    <mergeCell ref="A1382:A1389"/>
    <mergeCell ref="A1390:A1396"/>
    <mergeCell ref="A1397:A1399"/>
    <mergeCell ref="A1400:A1407"/>
    <mergeCell ref="A1408:A1413"/>
    <mergeCell ref="A1414:A1419"/>
    <mergeCell ref="A1420:A1422"/>
    <mergeCell ref="A1423:A1425"/>
    <mergeCell ref="A1426:A1433"/>
    <mergeCell ref="A1434:A1437"/>
    <mergeCell ref="A1438:A1441"/>
    <mergeCell ref="A1442:A1451"/>
    <mergeCell ref="A1452:A1454"/>
    <mergeCell ref="A1455:A1460"/>
    <mergeCell ref="A1461:A1466"/>
    <mergeCell ref="A1467:A1469"/>
    <mergeCell ref="A1470:A1477"/>
    <mergeCell ref="A1478:A1480"/>
    <mergeCell ref="A1481:A1487"/>
    <mergeCell ref="A1488:A1490"/>
    <mergeCell ref="A1491:A1498"/>
    <mergeCell ref="A1499:A1501"/>
    <mergeCell ref="A1502:A1509"/>
    <mergeCell ref="A1510:A1512"/>
    <mergeCell ref="A1513:A1518"/>
    <mergeCell ref="A1519:A1521"/>
    <mergeCell ref="A1522:A1524"/>
    <mergeCell ref="A1525:A1531"/>
    <mergeCell ref="A1532:A1534"/>
    <mergeCell ref="A1535:A1541"/>
    <mergeCell ref="A1542:A1547"/>
    <mergeCell ref="A1548:A1550"/>
    <mergeCell ref="A1551:A1553"/>
    <mergeCell ref="A1554:A1561"/>
    <mergeCell ref="A1562:A1568"/>
    <mergeCell ref="A1569:A1571"/>
    <mergeCell ref="A1572:A1574"/>
    <mergeCell ref="A1575:A1581"/>
    <mergeCell ref="A1582:A1587"/>
    <mergeCell ref="A1588:A1590"/>
    <mergeCell ref="A1591:A1593"/>
    <mergeCell ref="A1594:A1599"/>
    <mergeCell ref="A1600:A1602"/>
    <mergeCell ref="A1603:A1605"/>
    <mergeCell ref="A1606:A1611"/>
    <mergeCell ref="A1612:A1614"/>
    <mergeCell ref="A1615:A1620"/>
    <mergeCell ref="A1621:A1626"/>
    <mergeCell ref="A1627:A1632"/>
    <mergeCell ref="A1633:A1635"/>
    <mergeCell ref="A1636:A1638"/>
    <mergeCell ref="A1639:A1645"/>
    <mergeCell ref="A1646:A1648"/>
    <mergeCell ref="A1649:A1655"/>
    <mergeCell ref="A1656:A1663"/>
    <mergeCell ref="A1664:A1666"/>
    <mergeCell ref="A1667:A1674"/>
    <mergeCell ref="A1675:A1677"/>
    <mergeCell ref="A1678:A1685"/>
    <mergeCell ref="A1686:A1688"/>
    <mergeCell ref="A1689:A1691"/>
    <mergeCell ref="A1692:A1699"/>
    <mergeCell ref="A1700:A1702"/>
    <mergeCell ref="A1703:A1709"/>
    <mergeCell ref="A1710:A1712"/>
    <mergeCell ref="A1713:A1715"/>
    <mergeCell ref="A1716:A1723"/>
    <mergeCell ref="A1724:A1726"/>
    <mergeCell ref="A1727:A1733"/>
    <mergeCell ref="A1734:A1740"/>
    <mergeCell ref="A1741:A1743"/>
    <mergeCell ref="A1744:A1749"/>
    <mergeCell ref="A1750:A1752"/>
    <mergeCell ref="A1753:A1759"/>
    <mergeCell ref="A1760:A1762"/>
    <mergeCell ref="A1763:A1765"/>
    <mergeCell ref="A1766:A1771"/>
    <mergeCell ref="A1772:A1774"/>
    <mergeCell ref="A1775:A1777"/>
    <mergeCell ref="A1778:A1783"/>
    <mergeCell ref="A1784:A1786"/>
    <mergeCell ref="A1787:A1789"/>
    <mergeCell ref="A1790:A1795"/>
    <mergeCell ref="A1796:A1798"/>
    <mergeCell ref="A1799:A1801"/>
    <mergeCell ref="A1802:A1807"/>
    <mergeCell ref="A1808:A1810"/>
    <mergeCell ref="A1811:A1816"/>
    <mergeCell ref="A1817:A1819"/>
    <mergeCell ref="A1820:A1825"/>
    <mergeCell ref="A1826:A1828"/>
    <mergeCell ref="A1829:A1835"/>
    <mergeCell ref="A1836:A1838"/>
    <mergeCell ref="A1839:A1846"/>
    <mergeCell ref="A1847:A1849"/>
    <mergeCell ref="A1850:A1852"/>
    <mergeCell ref="A1853:A1859"/>
    <mergeCell ref="A1860:A1862"/>
    <mergeCell ref="A1863:A1869"/>
    <mergeCell ref="A1870:A1872"/>
    <mergeCell ref="A1873:A1879"/>
    <mergeCell ref="A1880:A1882"/>
    <mergeCell ref="A1883:A1889"/>
    <mergeCell ref="A1890:A1892"/>
    <mergeCell ref="A1893:A1899"/>
    <mergeCell ref="A1900:A1902"/>
    <mergeCell ref="A1903:A1909"/>
    <mergeCell ref="A1910:A1912"/>
    <mergeCell ref="A1913:A1915"/>
    <mergeCell ref="A1916:A1918"/>
    <mergeCell ref="A1919:A1925"/>
    <mergeCell ref="A1926:A1928"/>
    <mergeCell ref="A1929:A1935"/>
    <mergeCell ref="A1936:A1938"/>
    <mergeCell ref="A1939:A1941"/>
    <mergeCell ref="A1942:A1948"/>
    <mergeCell ref="A1949:A1951"/>
    <mergeCell ref="A1952:A1954"/>
    <mergeCell ref="A1955:A1961"/>
    <mergeCell ref="A1962:A1964"/>
    <mergeCell ref="A1965:A1967"/>
    <mergeCell ref="A1968:A1974"/>
    <mergeCell ref="A1975:A1977"/>
    <mergeCell ref="A1978:A1980"/>
    <mergeCell ref="A1981:A1987"/>
    <mergeCell ref="A1988:A1990"/>
    <mergeCell ref="A1991:A1993"/>
    <mergeCell ref="A1994:A2000"/>
    <mergeCell ref="A2001:A2003"/>
    <mergeCell ref="A2004:A2009"/>
    <mergeCell ref="A2010:A2012"/>
    <mergeCell ref="A2013:A2018"/>
    <mergeCell ref="A2019:A2021"/>
    <mergeCell ref="A2022:A2024"/>
    <mergeCell ref="A2025:A2031"/>
    <mergeCell ref="A2032:A2034"/>
    <mergeCell ref="A2035:A2037"/>
    <mergeCell ref="A2038:A2044"/>
    <mergeCell ref="A2045:A2047"/>
    <mergeCell ref="A2048:A2050"/>
    <mergeCell ref="A2051:A2057"/>
    <mergeCell ref="A2058:A2064"/>
    <mergeCell ref="A2065:A2067"/>
    <mergeCell ref="A2068:A2074"/>
    <mergeCell ref="A2075:A2077"/>
    <mergeCell ref="A2078:A2083"/>
    <mergeCell ref="A2084:A2086"/>
    <mergeCell ref="A2087:A2089"/>
    <mergeCell ref="A2090:A2092"/>
    <mergeCell ref="A2093:A2095"/>
    <mergeCell ref="A2096:A2098"/>
    <mergeCell ref="A2099:A2104"/>
    <mergeCell ref="A2105:A2107"/>
    <mergeCell ref="A2108:A2113"/>
    <mergeCell ref="A2114:A2116"/>
    <mergeCell ref="A2117:A2119"/>
    <mergeCell ref="A2120:A2126"/>
    <mergeCell ref="A2127:A2129"/>
    <mergeCell ref="A2130:A2136"/>
    <mergeCell ref="A2137:A2139"/>
    <mergeCell ref="A2140:A2142"/>
    <mergeCell ref="A2143:A2149"/>
    <mergeCell ref="A2150:A2152"/>
    <mergeCell ref="A2153:A2159"/>
    <mergeCell ref="A2160:A2162"/>
    <mergeCell ref="A2163:A2169"/>
    <mergeCell ref="A2170:A2172"/>
    <mergeCell ref="A2173:A2179"/>
    <mergeCell ref="A2180:A2182"/>
    <mergeCell ref="A2183:A2189"/>
    <mergeCell ref="A2190:A2192"/>
    <mergeCell ref="A2193:A2199"/>
    <mergeCell ref="A2200:A2202"/>
    <mergeCell ref="B2:B8"/>
    <mergeCell ref="B9:B11"/>
    <mergeCell ref="B12:B14"/>
    <mergeCell ref="B15:B21"/>
    <mergeCell ref="B22:B24"/>
    <mergeCell ref="B25:B27"/>
    <mergeCell ref="B28:B34"/>
    <mergeCell ref="B35:B37"/>
    <mergeCell ref="B38:B40"/>
    <mergeCell ref="B41:B47"/>
    <mergeCell ref="B48:B57"/>
    <mergeCell ref="B58:B61"/>
    <mergeCell ref="B62:B65"/>
    <mergeCell ref="B66:B74"/>
    <mergeCell ref="B75:B77"/>
    <mergeCell ref="B78:B80"/>
    <mergeCell ref="B81:B88"/>
    <mergeCell ref="B89:B92"/>
    <mergeCell ref="B93:B96"/>
    <mergeCell ref="B97:B105"/>
    <mergeCell ref="B106:B108"/>
    <mergeCell ref="B109:B111"/>
    <mergeCell ref="B112:B118"/>
    <mergeCell ref="B119:B122"/>
    <mergeCell ref="B123:B126"/>
    <mergeCell ref="B127:B135"/>
    <mergeCell ref="B136:B138"/>
    <mergeCell ref="B139:B141"/>
    <mergeCell ref="B142:B149"/>
    <mergeCell ref="B150:B152"/>
    <mergeCell ref="B153:B162"/>
    <mergeCell ref="B163:B165"/>
    <mergeCell ref="B166:B168"/>
    <mergeCell ref="B169:B177"/>
    <mergeCell ref="B178:B186"/>
    <mergeCell ref="B187:B189"/>
    <mergeCell ref="B190:B192"/>
    <mergeCell ref="B193:B200"/>
    <mergeCell ref="B201:B203"/>
    <mergeCell ref="B204:B212"/>
    <mergeCell ref="B213:B215"/>
    <mergeCell ref="B216:B218"/>
    <mergeCell ref="B219:B228"/>
    <mergeCell ref="B229:B232"/>
    <mergeCell ref="B233:B236"/>
    <mergeCell ref="B237:B245"/>
    <mergeCell ref="B246:B248"/>
    <mergeCell ref="B249:B257"/>
    <mergeCell ref="B258:B260"/>
    <mergeCell ref="B261:B263"/>
    <mergeCell ref="B264:B271"/>
    <mergeCell ref="B272:B274"/>
    <mergeCell ref="B275:B283"/>
    <mergeCell ref="B284:B286"/>
    <mergeCell ref="B287:B290"/>
    <mergeCell ref="B291:B299"/>
    <mergeCell ref="B300:B303"/>
    <mergeCell ref="B304:B311"/>
    <mergeCell ref="B312:B319"/>
    <mergeCell ref="B320:B322"/>
    <mergeCell ref="B323:B325"/>
    <mergeCell ref="B326:B332"/>
    <mergeCell ref="B333:B336"/>
    <mergeCell ref="B337:B340"/>
    <mergeCell ref="B341:B349"/>
    <mergeCell ref="B350:B352"/>
    <mergeCell ref="B353:B355"/>
    <mergeCell ref="B356:B362"/>
    <mergeCell ref="B363:B365"/>
    <mergeCell ref="B366:B373"/>
    <mergeCell ref="B374:B376"/>
    <mergeCell ref="B377:B385"/>
    <mergeCell ref="B386:B388"/>
    <mergeCell ref="B389:B391"/>
    <mergeCell ref="B392:B399"/>
    <mergeCell ref="B400:B403"/>
    <mergeCell ref="B404:B407"/>
    <mergeCell ref="B408:B416"/>
    <mergeCell ref="B417:B424"/>
    <mergeCell ref="B425:B428"/>
    <mergeCell ref="B429:B437"/>
    <mergeCell ref="B438:B440"/>
    <mergeCell ref="B441:B443"/>
    <mergeCell ref="B444:B452"/>
    <mergeCell ref="B453:B455"/>
    <mergeCell ref="B456:B458"/>
    <mergeCell ref="B459:B467"/>
    <mergeCell ref="B468:B470"/>
    <mergeCell ref="B471:B473"/>
    <mergeCell ref="B474:B480"/>
    <mergeCell ref="B481:B486"/>
    <mergeCell ref="B487:B494"/>
    <mergeCell ref="B495:B497"/>
    <mergeCell ref="B498:B505"/>
    <mergeCell ref="B506:B513"/>
    <mergeCell ref="B514:B516"/>
    <mergeCell ref="B517:B519"/>
    <mergeCell ref="B520:B526"/>
    <mergeCell ref="B527:B529"/>
    <mergeCell ref="B530:B532"/>
    <mergeCell ref="B533:B540"/>
    <mergeCell ref="B541:B543"/>
    <mergeCell ref="B544:B546"/>
    <mergeCell ref="B547:B554"/>
    <mergeCell ref="B555:B557"/>
    <mergeCell ref="B558:B560"/>
    <mergeCell ref="B561:B569"/>
    <mergeCell ref="B570:B572"/>
    <mergeCell ref="B573:B575"/>
    <mergeCell ref="B576:B584"/>
    <mergeCell ref="B585:B587"/>
    <mergeCell ref="B588:B595"/>
    <mergeCell ref="B596:B598"/>
    <mergeCell ref="B599:B601"/>
    <mergeCell ref="B602:B609"/>
    <mergeCell ref="B610:B612"/>
    <mergeCell ref="B613:B621"/>
    <mergeCell ref="B622:B625"/>
    <mergeCell ref="B626:B629"/>
    <mergeCell ref="B630:B639"/>
    <mergeCell ref="B640:B642"/>
    <mergeCell ref="B643:B650"/>
    <mergeCell ref="B651:B653"/>
    <mergeCell ref="B654:B660"/>
    <mergeCell ref="B661:B663"/>
    <mergeCell ref="B664:B666"/>
    <mergeCell ref="B667:B673"/>
    <mergeCell ref="B674:B676"/>
    <mergeCell ref="B677:B679"/>
    <mergeCell ref="B680:B687"/>
    <mergeCell ref="B688:B697"/>
    <mergeCell ref="B698:B700"/>
    <mergeCell ref="B701:B707"/>
    <mergeCell ref="B708:B710"/>
    <mergeCell ref="B711:B713"/>
    <mergeCell ref="B714:B721"/>
    <mergeCell ref="B722:B724"/>
    <mergeCell ref="B725:B732"/>
    <mergeCell ref="B733:B735"/>
    <mergeCell ref="B736:B738"/>
    <mergeCell ref="B739:B746"/>
    <mergeCell ref="B747:B749"/>
    <mergeCell ref="B750:B752"/>
    <mergeCell ref="B753:B761"/>
    <mergeCell ref="B762:B764"/>
    <mergeCell ref="B765:B771"/>
    <mergeCell ref="B772:B774"/>
    <mergeCell ref="B775:B777"/>
    <mergeCell ref="B778:B786"/>
    <mergeCell ref="B787:B789"/>
    <mergeCell ref="B790:B792"/>
    <mergeCell ref="B793:B798"/>
    <mergeCell ref="B799:B801"/>
    <mergeCell ref="B802:B804"/>
    <mergeCell ref="B805:B810"/>
    <mergeCell ref="B811:B813"/>
    <mergeCell ref="B814:B816"/>
    <mergeCell ref="B817:B822"/>
    <mergeCell ref="B823:B825"/>
    <mergeCell ref="B826:B828"/>
    <mergeCell ref="B829:B834"/>
    <mergeCell ref="B835:B843"/>
    <mergeCell ref="B844:B846"/>
    <mergeCell ref="B847:B854"/>
    <mergeCell ref="B855:B858"/>
    <mergeCell ref="B859:B862"/>
    <mergeCell ref="B863:B871"/>
    <mergeCell ref="B872:B874"/>
    <mergeCell ref="B875:B877"/>
    <mergeCell ref="B878:B884"/>
    <mergeCell ref="B885:B888"/>
    <mergeCell ref="B889:B892"/>
    <mergeCell ref="B893:B900"/>
    <mergeCell ref="B901:B903"/>
    <mergeCell ref="B904:B906"/>
    <mergeCell ref="B907:B914"/>
    <mergeCell ref="B915:B917"/>
    <mergeCell ref="B918:B925"/>
    <mergeCell ref="B926:B928"/>
    <mergeCell ref="B929:B936"/>
    <mergeCell ref="B937:B939"/>
    <mergeCell ref="B940:B946"/>
    <mergeCell ref="B947:B949"/>
    <mergeCell ref="B950:B957"/>
    <mergeCell ref="B958:B960"/>
    <mergeCell ref="B961:B963"/>
    <mergeCell ref="B964:B970"/>
    <mergeCell ref="B971:B974"/>
    <mergeCell ref="B975:B983"/>
    <mergeCell ref="B984:B991"/>
    <mergeCell ref="B992:B1000"/>
    <mergeCell ref="B1001:B1009"/>
    <mergeCell ref="B1010:B1012"/>
    <mergeCell ref="B1013:B1019"/>
    <mergeCell ref="B1020:B1022"/>
    <mergeCell ref="B1023:B1025"/>
    <mergeCell ref="B1026:B1033"/>
    <mergeCell ref="B1034:B1036"/>
    <mergeCell ref="B1037:B1039"/>
    <mergeCell ref="B1040:B1048"/>
    <mergeCell ref="B1049:B1051"/>
    <mergeCell ref="B1052:B1058"/>
    <mergeCell ref="B1059:B1061"/>
    <mergeCell ref="B1062:B1069"/>
    <mergeCell ref="B1070:B1072"/>
    <mergeCell ref="B1073:B1082"/>
    <mergeCell ref="B1083:B1085"/>
    <mergeCell ref="B1086:B1088"/>
    <mergeCell ref="B1089:B1096"/>
    <mergeCell ref="B1097:B1099"/>
    <mergeCell ref="B1100:B1106"/>
    <mergeCell ref="B1107:B1109"/>
    <mergeCell ref="B1110:B1116"/>
    <mergeCell ref="B1117:B1119"/>
    <mergeCell ref="B1120:B1127"/>
    <mergeCell ref="B1128:B1130"/>
    <mergeCell ref="B1131:B1133"/>
    <mergeCell ref="B1134:B1140"/>
    <mergeCell ref="B1141:B1148"/>
    <mergeCell ref="B1149:B1156"/>
    <mergeCell ref="B1157:B1159"/>
    <mergeCell ref="B1160:B1162"/>
    <mergeCell ref="B1163:B1169"/>
    <mergeCell ref="B1170:B1172"/>
    <mergeCell ref="B1173:B1179"/>
    <mergeCell ref="B1180:B1182"/>
    <mergeCell ref="B1183:B1185"/>
    <mergeCell ref="B1186:B1194"/>
    <mergeCell ref="B1195:B1197"/>
    <mergeCell ref="B1198:B1205"/>
    <mergeCell ref="B1206:B1208"/>
    <mergeCell ref="B1209:B1211"/>
    <mergeCell ref="B1212:B1220"/>
    <mergeCell ref="B1221:B1223"/>
    <mergeCell ref="B1224:B1227"/>
    <mergeCell ref="B1228:B1235"/>
    <mergeCell ref="B1236:B1239"/>
    <mergeCell ref="B1240:B1248"/>
    <mergeCell ref="B1249:B1251"/>
    <mergeCell ref="B1252:B1254"/>
    <mergeCell ref="B1255:B1263"/>
    <mergeCell ref="B1264:B1266"/>
    <mergeCell ref="B1267:B1273"/>
    <mergeCell ref="B1274:B1276"/>
    <mergeCell ref="B1277:B1283"/>
    <mergeCell ref="B1284:B1286"/>
    <mergeCell ref="B1287:B1289"/>
    <mergeCell ref="B1290:B1295"/>
    <mergeCell ref="B1296:B1298"/>
    <mergeCell ref="B1299:B1301"/>
    <mergeCell ref="B1302:B1307"/>
    <mergeCell ref="B1308:B1310"/>
    <mergeCell ref="B1311:B1313"/>
    <mergeCell ref="B1314:B1320"/>
    <mergeCell ref="B1321:B1323"/>
    <mergeCell ref="B1324:B1326"/>
    <mergeCell ref="B1327:B1335"/>
    <mergeCell ref="B1336:B1339"/>
    <mergeCell ref="B1340:B1343"/>
    <mergeCell ref="B1344:B1351"/>
    <mergeCell ref="B1352:B1354"/>
    <mergeCell ref="B1355:B1361"/>
    <mergeCell ref="B1362:B1364"/>
    <mergeCell ref="B1365:B1367"/>
    <mergeCell ref="B1368:B1375"/>
    <mergeCell ref="B1376:B1378"/>
    <mergeCell ref="B1379:B1381"/>
    <mergeCell ref="B1382:B1389"/>
    <mergeCell ref="B1390:B1396"/>
    <mergeCell ref="B1397:B1399"/>
    <mergeCell ref="B1400:B1407"/>
    <mergeCell ref="B1408:B1413"/>
    <mergeCell ref="B1414:B1419"/>
    <mergeCell ref="B1420:B1422"/>
    <mergeCell ref="B1423:B1425"/>
    <mergeCell ref="B1426:B1433"/>
    <mergeCell ref="B1434:B1437"/>
    <mergeCell ref="B1438:B1441"/>
    <mergeCell ref="B1442:B1451"/>
    <mergeCell ref="B1452:B1454"/>
    <mergeCell ref="B1455:B1460"/>
    <mergeCell ref="B1461:B1466"/>
    <mergeCell ref="B1467:B1469"/>
    <mergeCell ref="B1470:B1477"/>
    <mergeCell ref="B1478:B1480"/>
    <mergeCell ref="B1481:B1487"/>
    <mergeCell ref="B1488:B1490"/>
    <mergeCell ref="B1491:B1498"/>
    <mergeCell ref="B1499:B1501"/>
    <mergeCell ref="B1502:B1509"/>
    <mergeCell ref="B1510:B1512"/>
    <mergeCell ref="B1513:B1518"/>
    <mergeCell ref="B1519:B1521"/>
    <mergeCell ref="B1522:B1524"/>
    <mergeCell ref="B1525:B1531"/>
    <mergeCell ref="B1532:B1534"/>
    <mergeCell ref="B1535:B1541"/>
    <mergeCell ref="B1542:B1547"/>
    <mergeCell ref="B1548:B1550"/>
    <mergeCell ref="B1551:B1553"/>
    <mergeCell ref="B1554:B1561"/>
    <mergeCell ref="B1562:B1568"/>
    <mergeCell ref="B1569:B1571"/>
    <mergeCell ref="B1572:B1574"/>
    <mergeCell ref="B1575:B1581"/>
    <mergeCell ref="B1582:B1587"/>
    <mergeCell ref="B1588:B1590"/>
    <mergeCell ref="B1591:B1593"/>
    <mergeCell ref="B1594:B1599"/>
    <mergeCell ref="B1600:B1602"/>
    <mergeCell ref="B1603:B1605"/>
    <mergeCell ref="B1606:B1611"/>
    <mergeCell ref="B1612:B1614"/>
    <mergeCell ref="B1615:B1620"/>
    <mergeCell ref="B1621:B1626"/>
    <mergeCell ref="B1627:B1632"/>
    <mergeCell ref="B1633:B1635"/>
    <mergeCell ref="B1636:B1638"/>
    <mergeCell ref="B1639:B1645"/>
    <mergeCell ref="B1646:B1648"/>
    <mergeCell ref="B1649:B1655"/>
    <mergeCell ref="B1656:B1663"/>
    <mergeCell ref="B1664:B1666"/>
    <mergeCell ref="B1667:B1674"/>
    <mergeCell ref="B1675:B1677"/>
    <mergeCell ref="B1678:B1685"/>
    <mergeCell ref="B1686:B1688"/>
    <mergeCell ref="B1689:B1691"/>
    <mergeCell ref="B1692:B1699"/>
    <mergeCell ref="B1700:B1702"/>
    <mergeCell ref="B1703:B1709"/>
    <mergeCell ref="B1710:B1712"/>
    <mergeCell ref="B1713:B1715"/>
    <mergeCell ref="B1716:B1723"/>
    <mergeCell ref="B1724:B1726"/>
    <mergeCell ref="B1727:B1733"/>
    <mergeCell ref="B1734:B1740"/>
    <mergeCell ref="B1741:B1743"/>
    <mergeCell ref="B1744:B1749"/>
    <mergeCell ref="B1750:B1752"/>
    <mergeCell ref="B1753:B1759"/>
    <mergeCell ref="B1760:B1762"/>
    <mergeCell ref="B1763:B1765"/>
    <mergeCell ref="B1766:B1771"/>
    <mergeCell ref="B1772:B1774"/>
    <mergeCell ref="B1775:B1777"/>
    <mergeCell ref="B1778:B1783"/>
    <mergeCell ref="B1784:B1786"/>
    <mergeCell ref="B1787:B1789"/>
    <mergeCell ref="B1790:B1795"/>
    <mergeCell ref="B1796:B1798"/>
    <mergeCell ref="B1799:B1801"/>
    <mergeCell ref="B1802:B1807"/>
    <mergeCell ref="B1808:B1810"/>
    <mergeCell ref="B1811:B1816"/>
    <mergeCell ref="B1817:B1819"/>
    <mergeCell ref="B1820:B1825"/>
    <mergeCell ref="B1826:B1828"/>
    <mergeCell ref="B1829:B1835"/>
    <mergeCell ref="B1836:B1838"/>
    <mergeCell ref="B1839:B1846"/>
    <mergeCell ref="B1847:B1849"/>
    <mergeCell ref="B1850:B1852"/>
    <mergeCell ref="B1853:B1859"/>
    <mergeCell ref="B1860:B1862"/>
    <mergeCell ref="B1863:B1869"/>
    <mergeCell ref="B1870:B1872"/>
    <mergeCell ref="B1873:B1879"/>
    <mergeCell ref="B1880:B1882"/>
    <mergeCell ref="B1883:B1889"/>
    <mergeCell ref="B1890:B1892"/>
    <mergeCell ref="B1893:B1899"/>
    <mergeCell ref="B1900:B1902"/>
    <mergeCell ref="B1903:B1909"/>
    <mergeCell ref="B1910:B1912"/>
    <mergeCell ref="B1913:B1915"/>
    <mergeCell ref="B1916:B1918"/>
    <mergeCell ref="B1919:B1925"/>
    <mergeCell ref="B1926:B1928"/>
    <mergeCell ref="B1929:B1935"/>
    <mergeCell ref="B1936:B1938"/>
    <mergeCell ref="B1939:B1941"/>
    <mergeCell ref="B1942:B1948"/>
    <mergeCell ref="B1949:B1951"/>
    <mergeCell ref="B1952:B1954"/>
    <mergeCell ref="B1955:B1961"/>
    <mergeCell ref="B1962:B1964"/>
    <mergeCell ref="B1965:B1967"/>
    <mergeCell ref="B1968:B1974"/>
    <mergeCell ref="B1975:B1977"/>
    <mergeCell ref="B1978:B1980"/>
    <mergeCell ref="B1981:B1987"/>
    <mergeCell ref="B1988:B1990"/>
    <mergeCell ref="B1991:B1993"/>
    <mergeCell ref="B1994:B2000"/>
    <mergeCell ref="B2001:B2003"/>
    <mergeCell ref="B2004:B2009"/>
    <mergeCell ref="B2010:B2012"/>
    <mergeCell ref="B2013:B2018"/>
    <mergeCell ref="B2019:B2021"/>
    <mergeCell ref="B2022:B2024"/>
    <mergeCell ref="B2025:B2031"/>
    <mergeCell ref="B2032:B2034"/>
    <mergeCell ref="B2035:B2037"/>
    <mergeCell ref="B2038:B2044"/>
    <mergeCell ref="B2045:B2047"/>
    <mergeCell ref="B2048:B2050"/>
    <mergeCell ref="B2051:B2057"/>
    <mergeCell ref="B2058:B2064"/>
    <mergeCell ref="B2065:B2067"/>
    <mergeCell ref="B2068:B2074"/>
    <mergeCell ref="B2075:B2077"/>
    <mergeCell ref="B2078:B2083"/>
    <mergeCell ref="B2084:B2086"/>
    <mergeCell ref="B2087:B2089"/>
    <mergeCell ref="B2090:B2092"/>
    <mergeCell ref="B2093:B2095"/>
    <mergeCell ref="B2096:B2098"/>
    <mergeCell ref="B2099:B2104"/>
    <mergeCell ref="B2105:B2107"/>
    <mergeCell ref="B2108:B2113"/>
    <mergeCell ref="B2114:B2116"/>
    <mergeCell ref="B2117:B2119"/>
    <mergeCell ref="B2120:B2126"/>
    <mergeCell ref="B2127:B2129"/>
    <mergeCell ref="B2130:B2136"/>
    <mergeCell ref="B2137:B2139"/>
    <mergeCell ref="B2140:B2142"/>
    <mergeCell ref="B2143:B2149"/>
    <mergeCell ref="B2150:B2152"/>
    <mergeCell ref="B2153:B2159"/>
    <mergeCell ref="B2160:B2162"/>
    <mergeCell ref="B2163:B2169"/>
    <mergeCell ref="B2170:B2172"/>
    <mergeCell ref="B2173:B2179"/>
    <mergeCell ref="B2180:B2182"/>
    <mergeCell ref="B2183:B2189"/>
    <mergeCell ref="B2190:B2192"/>
    <mergeCell ref="B2193:B2199"/>
    <mergeCell ref="B2200:B2202"/>
    <mergeCell ref="C2:C8"/>
    <mergeCell ref="C9:C11"/>
    <mergeCell ref="C12:C14"/>
    <mergeCell ref="C15:C21"/>
    <mergeCell ref="C22:C24"/>
    <mergeCell ref="C25:C27"/>
    <mergeCell ref="C28:C34"/>
    <mergeCell ref="C35:C37"/>
    <mergeCell ref="C38:C40"/>
    <mergeCell ref="C41:C47"/>
    <mergeCell ref="C48:C57"/>
    <mergeCell ref="C58:C61"/>
    <mergeCell ref="C62:C65"/>
    <mergeCell ref="C66:C74"/>
    <mergeCell ref="C75:C77"/>
    <mergeCell ref="C78:C80"/>
    <mergeCell ref="C81:C88"/>
    <mergeCell ref="C89:C92"/>
    <mergeCell ref="C93:C96"/>
    <mergeCell ref="C97:C105"/>
    <mergeCell ref="C106:C108"/>
    <mergeCell ref="C109:C111"/>
    <mergeCell ref="C112:C118"/>
    <mergeCell ref="C119:C122"/>
    <mergeCell ref="C123:C126"/>
    <mergeCell ref="C127:C135"/>
    <mergeCell ref="C136:C138"/>
    <mergeCell ref="C139:C141"/>
    <mergeCell ref="C142:C149"/>
    <mergeCell ref="C150:C152"/>
    <mergeCell ref="C153:C162"/>
    <mergeCell ref="C163:C165"/>
    <mergeCell ref="C166:C168"/>
    <mergeCell ref="C169:C177"/>
    <mergeCell ref="C178:C186"/>
    <mergeCell ref="C187:C189"/>
    <mergeCell ref="C190:C192"/>
    <mergeCell ref="C193:C200"/>
    <mergeCell ref="C201:C203"/>
    <mergeCell ref="C204:C212"/>
    <mergeCell ref="C213:C215"/>
    <mergeCell ref="C216:C218"/>
    <mergeCell ref="C219:C228"/>
    <mergeCell ref="C229:C232"/>
    <mergeCell ref="C233:C236"/>
    <mergeCell ref="C237:C245"/>
    <mergeCell ref="C246:C248"/>
    <mergeCell ref="C249:C257"/>
    <mergeCell ref="C258:C260"/>
    <mergeCell ref="C261:C263"/>
    <mergeCell ref="C264:C271"/>
    <mergeCell ref="C272:C274"/>
    <mergeCell ref="C275:C283"/>
    <mergeCell ref="C284:C286"/>
    <mergeCell ref="C287:C290"/>
    <mergeCell ref="C291:C299"/>
    <mergeCell ref="C300:C303"/>
    <mergeCell ref="C304:C311"/>
    <mergeCell ref="C312:C319"/>
    <mergeCell ref="C320:C322"/>
    <mergeCell ref="C323:C325"/>
    <mergeCell ref="C326:C332"/>
    <mergeCell ref="C333:C336"/>
    <mergeCell ref="C337:C340"/>
    <mergeCell ref="C341:C349"/>
    <mergeCell ref="C350:C352"/>
    <mergeCell ref="C353:C355"/>
    <mergeCell ref="C356:C362"/>
    <mergeCell ref="C363:C365"/>
    <mergeCell ref="C366:C373"/>
    <mergeCell ref="C374:C376"/>
    <mergeCell ref="C377:C385"/>
    <mergeCell ref="C386:C388"/>
    <mergeCell ref="C389:C391"/>
    <mergeCell ref="C392:C399"/>
    <mergeCell ref="C400:C403"/>
    <mergeCell ref="C404:C407"/>
    <mergeCell ref="C408:C416"/>
    <mergeCell ref="C417:C424"/>
    <mergeCell ref="C425:C428"/>
    <mergeCell ref="C429:C437"/>
    <mergeCell ref="C438:C440"/>
    <mergeCell ref="C441:C443"/>
    <mergeCell ref="C444:C452"/>
    <mergeCell ref="C453:C455"/>
    <mergeCell ref="C456:C458"/>
    <mergeCell ref="C459:C467"/>
    <mergeCell ref="C468:C470"/>
    <mergeCell ref="C471:C473"/>
    <mergeCell ref="C474:C480"/>
    <mergeCell ref="C481:C486"/>
    <mergeCell ref="C487:C494"/>
    <mergeCell ref="C495:C497"/>
    <mergeCell ref="C498:C505"/>
    <mergeCell ref="C506:C513"/>
    <mergeCell ref="C514:C516"/>
    <mergeCell ref="C517:C519"/>
    <mergeCell ref="C520:C526"/>
    <mergeCell ref="C527:C529"/>
    <mergeCell ref="C530:C532"/>
    <mergeCell ref="C533:C540"/>
    <mergeCell ref="C541:C543"/>
    <mergeCell ref="C544:C546"/>
    <mergeCell ref="C547:C554"/>
    <mergeCell ref="C555:C557"/>
    <mergeCell ref="C558:C560"/>
    <mergeCell ref="C561:C569"/>
    <mergeCell ref="C570:C572"/>
    <mergeCell ref="C573:C575"/>
    <mergeCell ref="C576:C584"/>
    <mergeCell ref="C585:C587"/>
    <mergeCell ref="C588:C595"/>
    <mergeCell ref="C596:C598"/>
    <mergeCell ref="C599:C601"/>
    <mergeCell ref="C602:C609"/>
    <mergeCell ref="C610:C612"/>
    <mergeCell ref="C613:C621"/>
    <mergeCell ref="C622:C625"/>
    <mergeCell ref="C626:C629"/>
    <mergeCell ref="C630:C639"/>
    <mergeCell ref="C640:C642"/>
    <mergeCell ref="C643:C650"/>
    <mergeCell ref="C651:C653"/>
    <mergeCell ref="C654:C660"/>
    <mergeCell ref="C661:C663"/>
    <mergeCell ref="C664:C666"/>
    <mergeCell ref="C667:C673"/>
    <mergeCell ref="C674:C676"/>
    <mergeCell ref="C677:C679"/>
    <mergeCell ref="C680:C687"/>
    <mergeCell ref="C688:C697"/>
    <mergeCell ref="C698:C700"/>
    <mergeCell ref="C701:C707"/>
    <mergeCell ref="C708:C710"/>
    <mergeCell ref="C711:C713"/>
    <mergeCell ref="C714:C721"/>
    <mergeCell ref="C722:C724"/>
    <mergeCell ref="C725:C732"/>
    <mergeCell ref="C733:C735"/>
    <mergeCell ref="C736:C738"/>
    <mergeCell ref="C739:C746"/>
    <mergeCell ref="C747:C749"/>
    <mergeCell ref="C750:C752"/>
    <mergeCell ref="C753:C761"/>
    <mergeCell ref="C762:C764"/>
    <mergeCell ref="C765:C771"/>
    <mergeCell ref="C772:C774"/>
    <mergeCell ref="C775:C777"/>
    <mergeCell ref="C778:C786"/>
    <mergeCell ref="C787:C789"/>
    <mergeCell ref="C790:C792"/>
    <mergeCell ref="C793:C798"/>
    <mergeCell ref="C799:C801"/>
    <mergeCell ref="C802:C804"/>
    <mergeCell ref="C805:C810"/>
    <mergeCell ref="C811:C813"/>
    <mergeCell ref="C814:C816"/>
    <mergeCell ref="C817:C822"/>
    <mergeCell ref="C823:C825"/>
    <mergeCell ref="C826:C828"/>
    <mergeCell ref="C829:C834"/>
    <mergeCell ref="C835:C843"/>
    <mergeCell ref="C844:C846"/>
    <mergeCell ref="C847:C854"/>
    <mergeCell ref="C855:C858"/>
    <mergeCell ref="C859:C862"/>
    <mergeCell ref="C863:C871"/>
    <mergeCell ref="C872:C874"/>
    <mergeCell ref="C875:C877"/>
    <mergeCell ref="C878:C884"/>
    <mergeCell ref="C885:C888"/>
    <mergeCell ref="C889:C892"/>
    <mergeCell ref="C893:C900"/>
    <mergeCell ref="C901:C903"/>
    <mergeCell ref="C904:C906"/>
    <mergeCell ref="C907:C914"/>
    <mergeCell ref="C915:C917"/>
    <mergeCell ref="C918:C925"/>
    <mergeCell ref="C926:C928"/>
    <mergeCell ref="C929:C936"/>
    <mergeCell ref="C937:C939"/>
    <mergeCell ref="C940:C946"/>
    <mergeCell ref="C947:C949"/>
    <mergeCell ref="C950:C957"/>
    <mergeCell ref="C958:C960"/>
    <mergeCell ref="C961:C963"/>
    <mergeCell ref="C964:C970"/>
    <mergeCell ref="C971:C974"/>
    <mergeCell ref="C975:C983"/>
    <mergeCell ref="C984:C991"/>
    <mergeCell ref="C992:C1000"/>
    <mergeCell ref="C1001:C1009"/>
    <mergeCell ref="C1010:C1012"/>
    <mergeCell ref="C1013:C1019"/>
    <mergeCell ref="C1020:C1022"/>
    <mergeCell ref="C1023:C1025"/>
    <mergeCell ref="C1026:C1033"/>
    <mergeCell ref="C1034:C1036"/>
    <mergeCell ref="C1037:C1039"/>
    <mergeCell ref="C1040:C1048"/>
    <mergeCell ref="C1049:C1051"/>
    <mergeCell ref="C1052:C1058"/>
    <mergeCell ref="C1059:C1061"/>
    <mergeCell ref="C1062:C1069"/>
    <mergeCell ref="C1070:C1072"/>
    <mergeCell ref="C1073:C1082"/>
    <mergeCell ref="C1083:C1085"/>
    <mergeCell ref="C1086:C1088"/>
    <mergeCell ref="C1089:C1096"/>
    <mergeCell ref="C1097:C1099"/>
    <mergeCell ref="C1100:C1106"/>
    <mergeCell ref="C1107:C1109"/>
    <mergeCell ref="C1110:C1116"/>
    <mergeCell ref="C1117:C1119"/>
    <mergeCell ref="C1120:C1127"/>
    <mergeCell ref="C1128:C1130"/>
    <mergeCell ref="C1131:C1133"/>
    <mergeCell ref="C1134:C1140"/>
    <mergeCell ref="C1141:C1148"/>
    <mergeCell ref="C1149:C1156"/>
    <mergeCell ref="C1157:C1159"/>
    <mergeCell ref="C1160:C1162"/>
    <mergeCell ref="C1163:C1169"/>
    <mergeCell ref="C1170:C1172"/>
    <mergeCell ref="C1173:C1179"/>
    <mergeCell ref="C1180:C1182"/>
    <mergeCell ref="C1183:C1185"/>
    <mergeCell ref="C1186:C1194"/>
    <mergeCell ref="C1195:C1197"/>
    <mergeCell ref="C1198:C1205"/>
    <mergeCell ref="C1206:C1208"/>
    <mergeCell ref="C1209:C1211"/>
    <mergeCell ref="C1212:C1220"/>
    <mergeCell ref="C1221:C1223"/>
    <mergeCell ref="C1224:C1227"/>
    <mergeCell ref="C1228:C1235"/>
    <mergeCell ref="C1236:C1239"/>
    <mergeCell ref="C1240:C1248"/>
    <mergeCell ref="C1249:C1251"/>
    <mergeCell ref="C1252:C1254"/>
    <mergeCell ref="C1255:C1263"/>
    <mergeCell ref="C1264:C1266"/>
    <mergeCell ref="C1267:C1273"/>
    <mergeCell ref="C1274:C1276"/>
    <mergeCell ref="C1277:C1283"/>
    <mergeCell ref="C1284:C1286"/>
    <mergeCell ref="C1287:C1289"/>
    <mergeCell ref="C1290:C1295"/>
    <mergeCell ref="C1296:C1298"/>
    <mergeCell ref="C1299:C1301"/>
    <mergeCell ref="C1302:C1307"/>
    <mergeCell ref="C1308:C1310"/>
    <mergeCell ref="C1311:C1313"/>
    <mergeCell ref="C1314:C1320"/>
    <mergeCell ref="C1321:C1323"/>
    <mergeCell ref="C1324:C1326"/>
    <mergeCell ref="C1327:C1335"/>
    <mergeCell ref="C1336:C1339"/>
    <mergeCell ref="C1340:C1343"/>
    <mergeCell ref="C1344:C1351"/>
    <mergeCell ref="C1352:C1354"/>
    <mergeCell ref="C1355:C1361"/>
    <mergeCell ref="C1362:C1364"/>
    <mergeCell ref="C1365:C1367"/>
    <mergeCell ref="C1368:C1375"/>
    <mergeCell ref="C1376:C1378"/>
    <mergeCell ref="C1379:C1381"/>
    <mergeCell ref="C1382:C1389"/>
    <mergeCell ref="C1390:C1396"/>
    <mergeCell ref="C1397:C1399"/>
    <mergeCell ref="C1400:C1407"/>
    <mergeCell ref="C1408:C1413"/>
    <mergeCell ref="C1414:C1419"/>
    <mergeCell ref="C1420:C1422"/>
    <mergeCell ref="C1423:C1425"/>
    <mergeCell ref="C1426:C1433"/>
    <mergeCell ref="C1434:C1437"/>
    <mergeCell ref="C1438:C1441"/>
    <mergeCell ref="C1442:C1451"/>
    <mergeCell ref="C1452:C1454"/>
    <mergeCell ref="C1455:C1460"/>
    <mergeCell ref="C1461:C1466"/>
    <mergeCell ref="C1467:C1469"/>
    <mergeCell ref="C1470:C1477"/>
    <mergeCell ref="C1478:C1480"/>
    <mergeCell ref="C1481:C1487"/>
    <mergeCell ref="C1488:C1490"/>
    <mergeCell ref="C1491:C1498"/>
    <mergeCell ref="C1499:C1501"/>
    <mergeCell ref="C1502:C1509"/>
    <mergeCell ref="C1510:C1512"/>
    <mergeCell ref="C1513:C1518"/>
    <mergeCell ref="C1519:C1521"/>
    <mergeCell ref="C1522:C1524"/>
    <mergeCell ref="C1525:C1531"/>
    <mergeCell ref="C1532:C1534"/>
    <mergeCell ref="C1535:C1541"/>
    <mergeCell ref="C1542:C1547"/>
    <mergeCell ref="C1548:C1550"/>
    <mergeCell ref="C1551:C1553"/>
    <mergeCell ref="C1554:C1561"/>
    <mergeCell ref="C1562:C1568"/>
    <mergeCell ref="C1569:C1571"/>
    <mergeCell ref="C1572:C1574"/>
    <mergeCell ref="C1575:C1581"/>
    <mergeCell ref="C1582:C1587"/>
    <mergeCell ref="C1588:C1590"/>
    <mergeCell ref="C1591:C1593"/>
    <mergeCell ref="C1594:C1599"/>
    <mergeCell ref="C1600:C1602"/>
    <mergeCell ref="C1603:C1605"/>
    <mergeCell ref="C1606:C1611"/>
    <mergeCell ref="C1612:C1614"/>
    <mergeCell ref="C1615:C1620"/>
    <mergeCell ref="C1621:C1626"/>
    <mergeCell ref="C1627:C1632"/>
    <mergeCell ref="C1633:C1635"/>
    <mergeCell ref="C1636:C1638"/>
    <mergeCell ref="C1639:C1645"/>
    <mergeCell ref="C1646:C1648"/>
    <mergeCell ref="C1649:C1655"/>
    <mergeCell ref="C1656:C1663"/>
    <mergeCell ref="C1664:C1666"/>
    <mergeCell ref="C1667:C1674"/>
    <mergeCell ref="C1675:C1677"/>
    <mergeCell ref="C1678:C1685"/>
    <mergeCell ref="C1686:C1688"/>
    <mergeCell ref="C1689:C1691"/>
    <mergeCell ref="C1692:C1699"/>
    <mergeCell ref="C1700:C1702"/>
    <mergeCell ref="C1703:C1709"/>
    <mergeCell ref="C1710:C1712"/>
    <mergeCell ref="C1713:C1715"/>
    <mergeCell ref="C1716:C1723"/>
    <mergeCell ref="C1724:C1726"/>
    <mergeCell ref="C1727:C1733"/>
    <mergeCell ref="C1734:C1740"/>
    <mergeCell ref="C1741:C1743"/>
    <mergeCell ref="C1744:C1749"/>
    <mergeCell ref="C1750:C1752"/>
    <mergeCell ref="C1753:C1759"/>
    <mergeCell ref="C1760:C1762"/>
    <mergeCell ref="C1763:C1765"/>
    <mergeCell ref="C1766:C1771"/>
    <mergeCell ref="C1772:C1774"/>
    <mergeCell ref="C1775:C1777"/>
    <mergeCell ref="C1778:C1783"/>
    <mergeCell ref="C1784:C1786"/>
    <mergeCell ref="C1787:C1789"/>
    <mergeCell ref="C1790:C1795"/>
    <mergeCell ref="C1796:C1798"/>
    <mergeCell ref="C1799:C1801"/>
    <mergeCell ref="C1802:C1807"/>
    <mergeCell ref="C1808:C1810"/>
    <mergeCell ref="C1811:C1816"/>
    <mergeCell ref="C1817:C1819"/>
    <mergeCell ref="C1820:C1825"/>
    <mergeCell ref="C1826:C1828"/>
    <mergeCell ref="C1829:C1835"/>
    <mergeCell ref="C1836:C1838"/>
    <mergeCell ref="C1839:C1846"/>
    <mergeCell ref="C1847:C1849"/>
    <mergeCell ref="C1850:C1852"/>
    <mergeCell ref="C1853:C1859"/>
    <mergeCell ref="C1860:C1862"/>
    <mergeCell ref="C1863:C1869"/>
    <mergeCell ref="C1870:C1872"/>
    <mergeCell ref="C1873:C1879"/>
    <mergeCell ref="C1880:C1882"/>
    <mergeCell ref="C1883:C1889"/>
    <mergeCell ref="C1890:C1892"/>
    <mergeCell ref="C1893:C1899"/>
    <mergeCell ref="C1900:C1902"/>
    <mergeCell ref="C1903:C1909"/>
    <mergeCell ref="C1910:C1912"/>
    <mergeCell ref="C1913:C1915"/>
    <mergeCell ref="C1916:C1918"/>
    <mergeCell ref="C1919:C1925"/>
    <mergeCell ref="C1926:C1928"/>
    <mergeCell ref="C1929:C1935"/>
    <mergeCell ref="C1936:C1938"/>
    <mergeCell ref="C1939:C1941"/>
    <mergeCell ref="C1942:C1948"/>
    <mergeCell ref="C1949:C1951"/>
    <mergeCell ref="C1952:C1954"/>
    <mergeCell ref="C1955:C1961"/>
    <mergeCell ref="C1962:C1964"/>
    <mergeCell ref="C1965:C1967"/>
    <mergeCell ref="C1968:C1974"/>
    <mergeCell ref="C1975:C1977"/>
    <mergeCell ref="C1978:C1980"/>
    <mergeCell ref="C1981:C1987"/>
    <mergeCell ref="C1988:C1990"/>
    <mergeCell ref="C1991:C1993"/>
    <mergeCell ref="C1994:C2000"/>
    <mergeCell ref="C2001:C2003"/>
    <mergeCell ref="C2004:C2009"/>
    <mergeCell ref="C2010:C2012"/>
    <mergeCell ref="C2013:C2018"/>
    <mergeCell ref="C2019:C2021"/>
    <mergeCell ref="C2022:C2024"/>
    <mergeCell ref="C2025:C2031"/>
    <mergeCell ref="C2032:C2034"/>
    <mergeCell ref="C2035:C2037"/>
    <mergeCell ref="C2038:C2044"/>
    <mergeCell ref="C2045:C2047"/>
    <mergeCell ref="C2048:C2050"/>
    <mergeCell ref="C2051:C2057"/>
    <mergeCell ref="C2058:C2064"/>
    <mergeCell ref="C2065:C2067"/>
    <mergeCell ref="C2068:C2074"/>
    <mergeCell ref="C2075:C2077"/>
    <mergeCell ref="C2078:C2083"/>
    <mergeCell ref="C2084:C2086"/>
    <mergeCell ref="C2087:C2089"/>
    <mergeCell ref="C2090:C2092"/>
    <mergeCell ref="C2093:C2095"/>
    <mergeCell ref="C2096:C2098"/>
    <mergeCell ref="C2099:C2104"/>
    <mergeCell ref="C2105:C2107"/>
    <mergeCell ref="C2108:C2113"/>
    <mergeCell ref="C2114:C2116"/>
    <mergeCell ref="C2117:C2119"/>
    <mergeCell ref="C2120:C2126"/>
    <mergeCell ref="C2127:C2129"/>
    <mergeCell ref="C2130:C2136"/>
    <mergeCell ref="C2137:C2139"/>
    <mergeCell ref="C2140:C2142"/>
    <mergeCell ref="C2143:C2149"/>
    <mergeCell ref="C2150:C2152"/>
    <mergeCell ref="C2153:C2159"/>
    <mergeCell ref="C2160:C2162"/>
    <mergeCell ref="C2163:C2169"/>
    <mergeCell ref="C2170:C2172"/>
    <mergeCell ref="C2173:C2179"/>
    <mergeCell ref="C2180:C2182"/>
    <mergeCell ref="C2183:C2189"/>
    <mergeCell ref="C2190:C2192"/>
    <mergeCell ref="C2193:C2199"/>
    <mergeCell ref="C2200:C2202"/>
    <mergeCell ref="D2:D8"/>
    <mergeCell ref="D9:D11"/>
    <mergeCell ref="D12:D14"/>
    <mergeCell ref="D15:D21"/>
    <mergeCell ref="D22:D24"/>
    <mergeCell ref="D25:D27"/>
    <mergeCell ref="D28:D34"/>
    <mergeCell ref="D35:D37"/>
    <mergeCell ref="D38:D40"/>
    <mergeCell ref="D41:D47"/>
    <mergeCell ref="D48:D57"/>
    <mergeCell ref="D58:D61"/>
    <mergeCell ref="D62:D65"/>
    <mergeCell ref="D66:D74"/>
    <mergeCell ref="D75:D77"/>
    <mergeCell ref="D78:D80"/>
    <mergeCell ref="D81:D88"/>
    <mergeCell ref="D89:D92"/>
    <mergeCell ref="D93:D96"/>
    <mergeCell ref="D97:D105"/>
    <mergeCell ref="D106:D108"/>
    <mergeCell ref="D109:D111"/>
    <mergeCell ref="D112:D118"/>
    <mergeCell ref="D119:D122"/>
    <mergeCell ref="D123:D126"/>
    <mergeCell ref="D127:D135"/>
    <mergeCell ref="D136:D138"/>
    <mergeCell ref="D139:D141"/>
    <mergeCell ref="D142:D149"/>
    <mergeCell ref="D150:D152"/>
    <mergeCell ref="D153:D162"/>
    <mergeCell ref="D163:D165"/>
    <mergeCell ref="D166:D168"/>
    <mergeCell ref="D169:D177"/>
    <mergeCell ref="D178:D186"/>
    <mergeCell ref="D187:D189"/>
    <mergeCell ref="D190:D192"/>
    <mergeCell ref="D193:D200"/>
    <mergeCell ref="D201:D203"/>
    <mergeCell ref="D204:D212"/>
    <mergeCell ref="D213:D215"/>
    <mergeCell ref="D216:D218"/>
    <mergeCell ref="D219:D228"/>
    <mergeCell ref="D229:D232"/>
    <mergeCell ref="D233:D236"/>
    <mergeCell ref="D237:D245"/>
    <mergeCell ref="D246:D248"/>
    <mergeCell ref="D249:D257"/>
    <mergeCell ref="D258:D260"/>
    <mergeCell ref="D261:D263"/>
    <mergeCell ref="D264:D271"/>
    <mergeCell ref="D272:D274"/>
    <mergeCell ref="D275:D283"/>
    <mergeCell ref="D284:D286"/>
    <mergeCell ref="D287:D290"/>
    <mergeCell ref="D291:D299"/>
    <mergeCell ref="D300:D303"/>
    <mergeCell ref="D304:D311"/>
    <mergeCell ref="D312:D319"/>
    <mergeCell ref="D320:D322"/>
    <mergeCell ref="D323:D325"/>
    <mergeCell ref="D326:D332"/>
    <mergeCell ref="D333:D336"/>
    <mergeCell ref="D337:D340"/>
    <mergeCell ref="D341:D349"/>
    <mergeCell ref="D350:D352"/>
    <mergeCell ref="D353:D355"/>
    <mergeCell ref="D356:D362"/>
    <mergeCell ref="D363:D365"/>
    <mergeCell ref="D366:D373"/>
    <mergeCell ref="D374:D376"/>
    <mergeCell ref="D377:D385"/>
    <mergeCell ref="D386:D388"/>
    <mergeCell ref="D389:D391"/>
    <mergeCell ref="D392:D399"/>
    <mergeCell ref="D400:D403"/>
    <mergeCell ref="D404:D407"/>
    <mergeCell ref="D408:D416"/>
    <mergeCell ref="D417:D424"/>
    <mergeCell ref="D425:D428"/>
    <mergeCell ref="D429:D437"/>
    <mergeCell ref="D438:D440"/>
    <mergeCell ref="D441:D443"/>
    <mergeCell ref="D444:D452"/>
    <mergeCell ref="D453:D455"/>
    <mergeCell ref="D456:D458"/>
    <mergeCell ref="D459:D467"/>
    <mergeCell ref="D468:D470"/>
    <mergeCell ref="D471:D473"/>
    <mergeCell ref="D474:D480"/>
    <mergeCell ref="D481:D486"/>
    <mergeCell ref="D487:D494"/>
    <mergeCell ref="D495:D497"/>
    <mergeCell ref="D498:D505"/>
    <mergeCell ref="D506:D513"/>
    <mergeCell ref="D514:D516"/>
    <mergeCell ref="D517:D519"/>
    <mergeCell ref="D520:D526"/>
    <mergeCell ref="D527:D529"/>
    <mergeCell ref="D530:D532"/>
    <mergeCell ref="D533:D540"/>
    <mergeCell ref="D541:D543"/>
    <mergeCell ref="D544:D546"/>
    <mergeCell ref="D547:D554"/>
    <mergeCell ref="D555:D557"/>
    <mergeCell ref="D558:D560"/>
    <mergeCell ref="D561:D569"/>
    <mergeCell ref="D570:D572"/>
    <mergeCell ref="D573:D575"/>
    <mergeCell ref="D576:D584"/>
    <mergeCell ref="D585:D587"/>
    <mergeCell ref="D588:D595"/>
    <mergeCell ref="D596:D598"/>
    <mergeCell ref="D599:D601"/>
    <mergeCell ref="D602:D609"/>
    <mergeCell ref="D610:D612"/>
    <mergeCell ref="D613:D621"/>
    <mergeCell ref="D622:D625"/>
    <mergeCell ref="D626:D629"/>
    <mergeCell ref="D630:D639"/>
    <mergeCell ref="D640:D642"/>
    <mergeCell ref="D643:D650"/>
    <mergeCell ref="D651:D653"/>
    <mergeCell ref="D654:D660"/>
    <mergeCell ref="D661:D663"/>
    <mergeCell ref="D664:D666"/>
    <mergeCell ref="D667:D673"/>
    <mergeCell ref="D674:D676"/>
    <mergeCell ref="D677:D679"/>
    <mergeCell ref="D680:D687"/>
    <mergeCell ref="D688:D697"/>
    <mergeCell ref="D698:D700"/>
    <mergeCell ref="D701:D707"/>
    <mergeCell ref="D708:D710"/>
    <mergeCell ref="D711:D713"/>
    <mergeCell ref="D714:D721"/>
    <mergeCell ref="D722:D724"/>
    <mergeCell ref="D725:D732"/>
    <mergeCell ref="D733:D735"/>
    <mergeCell ref="D736:D738"/>
    <mergeCell ref="D739:D746"/>
    <mergeCell ref="D747:D749"/>
    <mergeCell ref="D750:D752"/>
    <mergeCell ref="D753:D761"/>
    <mergeCell ref="D762:D764"/>
    <mergeCell ref="D765:D771"/>
    <mergeCell ref="D772:D774"/>
    <mergeCell ref="D775:D777"/>
    <mergeCell ref="D778:D786"/>
    <mergeCell ref="D787:D789"/>
    <mergeCell ref="D790:D792"/>
    <mergeCell ref="D793:D798"/>
    <mergeCell ref="D799:D801"/>
    <mergeCell ref="D802:D804"/>
    <mergeCell ref="D805:D810"/>
    <mergeCell ref="D811:D813"/>
    <mergeCell ref="D814:D816"/>
    <mergeCell ref="D817:D822"/>
    <mergeCell ref="D823:D825"/>
    <mergeCell ref="D826:D828"/>
    <mergeCell ref="D829:D834"/>
    <mergeCell ref="D835:D843"/>
    <mergeCell ref="D844:D846"/>
    <mergeCell ref="D847:D854"/>
    <mergeCell ref="D855:D858"/>
    <mergeCell ref="D859:D862"/>
    <mergeCell ref="D863:D871"/>
    <mergeCell ref="D872:D874"/>
    <mergeCell ref="D875:D877"/>
    <mergeCell ref="D878:D884"/>
    <mergeCell ref="D885:D888"/>
    <mergeCell ref="D889:D892"/>
    <mergeCell ref="D893:D900"/>
    <mergeCell ref="D901:D903"/>
    <mergeCell ref="D904:D906"/>
    <mergeCell ref="D907:D914"/>
    <mergeCell ref="D915:D917"/>
    <mergeCell ref="D918:D925"/>
    <mergeCell ref="D926:D928"/>
    <mergeCell ref="D929:D936"/>
    <mergeCell ref="D937:D939"/>
    <mergeCell ref="D940:D946"/>
    <mergeCell ref="D947:D949"/>
    <mergeCell ref="D950:D957"/>
    <mergeCell ref="D958:D960"/>
    <mergeCell ref="D961:D963"/>
    <mergeCell ref="D964:D970"/>
    <mergeCell ref="D971:D974"/>
    <mergeCell ref="D975:D983"/>
    <mergeCell ref="D984:D991"/>
    <mergeCell ref="D992:D1000"/>
    <mergeCell ref="D1001:D1009"/>
    <mergeCell ref="D1010:D1012"/>
    <mergeCell ref="D1013:D1019"/>
    <mergeCell ref="D1020:D1022"/>
    <mergeCell ref="D1023:D1025"/>
    <mergeCell ref="D1026:D1033"/>
    <mergeCell ref="D1034:D1036"/>
    <mergeCell ref="D1037:D1039"/>
    <mergeCell ref="D1040:D1048"/>
    <mergeCell ref="D1049:D1051"/>
    <mergeCell ref="D1052:D1058"/>
    <mergeCell ref="D1059:D1061"/>
    <mergeCell ref="D1062:D1069"/>
    <mergeCell ref="D1070:D1072"/>
    <mergeCell ref="D1073:D1082"/>
    <mergeCell ref="D1083:D1085"/>
    <mergeCell ref="D1086:D1088"/>
    <mergeCell ref="D1089:D1096"/>
    <mergeCell ref="D1097:D1099"/>
    <mergeCell ref="D1100:D1106"/>
    <mergeCell ref="D1107:D1109"/>
    <mergeCell ref="D1110:D1116"/>
    <mergeCell ref="D1117:D1119"/>
    <mergeCell ref="D1120:D1127"/>
    <mergeCell ref="D1128:D1130"/>
    <mergeCell ref="D1131:D1133"/>
    <mergeCell ref="D1134:D1140"/>
    <mergeCell ref="D1141:D1148"/>
    <mergeCell ref="D1149:D1156"/>
    <mergeCell ref="D1157:D1159"/>
    <mergeCell ref="D1160:D1162"/>
    <mergeCell ref="D1163:D1169"/>
    <mergeCell ref="D1170:D1172"/>
    <mergeCell ref="D1173:D1179"/>
    <mergeCell ref="D1180:D1182"/>
    <mergeCell ref="D1183:D1185"/>
    <mergeCell ref="D1186:D1194"/>
    <mergeCell ref="D1195:D1197"/>
    <mergeCell ref="D1198:D1205"/>
    <mergeCell ref="D1206:D1208"/>
    <mergeCell ref="D1209:D1211"/>
    <mergeCell ref="D1212:D1220"/>
    <mergeCell ref="D1221:D1223"/>
    <mergeCell ref="D1224:D1227"/>
    <mergeCell ref="D1228:D1235"/>
    <mergeCell ref="D1236:D1239"/>
    <mergeCell ref="D1240:D1248"/>
    <mergeCell ref="D1249:D1251"/>
    <mergeCell ref="D1252:D1254"/>
    <mergeCell ref="D1255:D1263"/>
    <mergeCell ref="D1264:D1266"/>
    <mergeCell ref="D1267:D1273"/>
    <mergeCell ref="D1274:D1276"/>
    <mergeCell ref="D1277:D1283"/>
    <mergeCell ref="D1284:D1286"/>
    <mergeCell ref="D1287:D1289"/>
    <mergeCell ref="D1290:D1295"/>
    <mergeCell ref="D1296:D1298"/>
    <mergeCell ref="D1299:D1301"/>
    <mergeCell ref="D1302:D1307"/>
    <mergeCell ref="D1308:D1310"/>
    <mergeCell ref="D1311:D1313"/>
    <mergeCell ref="D1314:D1320"/>
    <mergeCell ref="D1321:D1323"/>
    <mergeCell ref="D1324:D1326"/>
    <mergeCell ref="D1327:D1335"/>
    <mergeCell ref="D1336:D1339"/>
    <mergeCell ref="D1340:D1343"/>
    <mergeCell ref="D1344:D1351"/>
    <mergeCell ref="D1352:D1354"/>
    <mergeCell ref="D1355:D1361"/>
    <mergeCell ref="D1362:D1364"/>
    <mergeCell ref="D1365:D1367"/>
    <mergeCell ref="D1368:D1375"/>
    <mergeCell ref="D1376:D1378"/>
    <mergeCell ref="D1379:D1381"/>
    <mergeCell ref="D1382:D1389"/>
    <mergeCell ref="D1390:D1396"/>
    <mergeCell ref="D1397:D1399"/>
    <mergeCell ref="D1400:D1407"/>
    <mergeCell ref="D1408:D1413"/>
    <mergeCell ref="D1414:D1419"/>
    <mergeCell ref="D1420:D1422"/>
    <mergeCell ref="D1423:D1425"/>
    <mergeCell ref="D1426:D1433"/>
    <mergeCell ref="D1434:D1437"/>
    <mergeCell ref="D1438:D1441"/>
    <mergeCell ref="D1442:D1451"/>
    <mergeCell ref="D1452:D1454"/>
    <mergeCell ref="D1455:D1460"/>
    <mergeCell ref="D1461:D1466"/>
    <mergeCell ref="D1467:D1469"/>
    <mergeCell ref="D1470:D1477"/>
    <mergeCell ref="D1478:D1480"/>
    <mergeCell ref="D1481:D1487"/>
    <mergeCell ref="D1488:D1490"/>
    <mergeCell ref="D1491:D1498"/>
    <mergeCell ref="D1499:D1501"/>
    <mergeCell ref="D1502:D1509"/>
    <mergeCell ref="D1510:D1512"/>
    <mergeCell ref="D1513:D1518"/>
    <mergeCell ref="D1519:D1521"/>
    <mergeCell ref="D1522:D1524"/>
    <mergeCell ref="D1525:D1531"/>
    <mergeCell ref="D1532:D1534"/>
    <mergeCell ref="D1535:D1541"/>
    <mergeCell ref="D1542:D1547"/>
    <mergeCell ref="D1548:D1550"/>
    <mergeCell ref="D1551:D1553"/>
    <mergeCell ref="D1554:D1561"/>
    <mergeCell ref="D1562:D1568"/>
    <mergeCell ref="D1569:D1571"/>
    <mergeCell ref="D1572:D1574"/>
    <mergeCell ref="D1575:D1581"/>
    <mergeCell ref="D1582:D1587"/>
    <mergeCell ref="D1588:D1590"/>
    <mergeCell ref="D1591:D1593"/>
    <mergeCell ref="D1594:D1599"/>
    <mergeCell ref="D1600:D1602"/>
    <mergeCell ref="D1603:D1605"/>
    <mergeCell ref="D1606:D1611"/>
    <mergeCell ref="D1612:D1614"/>
    <mergeCell ref="D1615:D1620"/>
    <mergeCell ref="D1621:D1626"/>
    <mergeCell ref="D1627:D1632"/>
    <mergeCell ref="D1633:D1635"/>
    <mergeCell ref="D1636:D1638"/>
    <mergeCell ref="D1639:D1645"/>
    <mergeCell ref="D1646:D1648"/>
    <mergeCell ref="D1649:D1655"/>
    <mergeCell ref="D1656:D1663"/>
    <mergeCell ref="D1664:D1666"/>
    <mergeCell ref="D1667:D1674"/>
    <mergeCell ref="D1675:D1677"/>
    <mergeCell ref="D1678:D1685"/>
    <mergeCell ref="D1686:D1688"/>
    <mergeCell ref="D1689:D1691"/>
    <mergeCell ref="D1692:D1699"/>
    <mergeCell ref="D1700:D1702"/>
    <mergeCell ref="D1703:D1709"/>
    <mergeCell ref="D1710:D1712"/>
    <mergeCell ref="D1713:D1715"/>
    <mergeCell ref="D1716:D1723"/>
    <mergeCell ref="D1724:D1726"/>
    <mergeCell ref="D1727:D1733"/>
    <mergeCell ref="D1734:D1740"/>
    <mergeCell ref="D1741:D1743"/>
    <mergeCell ref="D1744:D1749"/>
    <mergeCell ref="D1750:D1752"/>
    <mergeCell ref="D1753:D1759"/>
    <mergeCell ref="D1760:D1762"/>
    <mergeCell ref="D1763:D1765"/>
    <mergeCell ref="D1766:D1771"/>
    <mergeCell ref="D1772:D1774"/>
    <mergeCell ref="D1775:D1777"/>
    <mergeCell ref="D1778:D1783"/>
    <mergeCell ref="D1784:D1786"/>
    <mergeCell ref="D1787:D1789"/>
    <mergeCell ref="D1790:D1795"/>
    <mergeCell ref="D1796:D1798"/>
    <mergeCell ref="D1799:D1801"/>
    <mergeCell ref="D1802:D1807"/>
    <mergeCell ref="D1808:D1810"/>
    <mergeCell ref="D1811:D1816"/>
    <mergeCell ref="D1817:D1819"/>
    <mergeCell ref="D1820:D1825"/>
    <mergeCell ref="D1826:D1828"/>
    <mergeCell ref="D1829:D1835"/>
    <mergeCell ref="D1836:D1838"/>
    <mergeCell ref="D1839:D1846"/>
    <mergeCell ref="D1847:D1849"/>
    <mergeCell ref="D1850:D1852"/>
    <mergeCell ref="D1853:D1859"/>
    <mergeCell ref="D1860:D1862"/>
    <mergeCell ref="D1863:D1869"/>
    <mergeCell ref="D1870:D1872"/>
    <mergeCell ref="D1873:D1879"/>
    <mergeCell ref="D1880:D1882"/>
    <mergeCell ref="D1883:D1889"/>
    <mergeCell ref="D1890:D1892"/>
    <mergeCell ref="D1893:D1899"/>
    <mergeCell ref="D1900:D1902"/>
    <mergeCell ref="D1903:D1909"/>
    <mergeCell ref="D1910:D1912"/>
    <mergeCell ref="D1913:D1915"/>
    <mergeCell ref="D1916:D1918"/>
    <mergeCell ref="D1919:D1925"/>
    <mergeCell ref="D1926:D1928"/>
    <mergeCell ref="D1929:D1935"/>
    <mergeCell ref="D1936:D1938"/>
    <mergeCell ref="D1939:D1941"/>
    <mergeCell ref="D1942:D1948"/>
    <mergeCell ref="D1949:D1951"/>
    <mergeCell ref="D1952:D1954"/>
    <mergeCell ref="D1955:D1961"/>
    <mergeCell ref="D1962:D1964"/>
    <mergeCell ref="D1965:D1967"/>
    <mergeCell ref="D1968:D1974"/>
    <mergeCell ref="D1975:D1977"/>
    <mergeCell ref="D1978:D1980"/>
    <mergeCell ref="D1981:D1987"/>
    <mergeCell ref="D1988:D1990"/>
    <mergeCell ref="D1991:D1993"/>
    <mergeCell ref="D1994:D2000"/>
    <mergeCell ref="D2001:D2003"/>
    <mergeCell ref="D2004:D2009"/>
    <mergeCell ref="D2010:D2012"/>
    <mergeCell ref="D2013:D2018"/>
    <mergeCell ref="D2019:D2021"/>
    <mergeCell ref="D2022:D2024"/>
    <mergeCell ref="D2025:D2031"/>
    <mergeCell ref="D2032:D2034"/>
    <mergeCell ref="D2035:D2037"/>
    <mergeCell ref="D2038:D2044"/>
    <mergeCell ref="D2045:D2047"/>
    <mergeCell ref="D2048:D2050"/>
    <mergeCell ref="D2051:D2057"/>
    <mergeCell ref="D2058:D2064"/>
    <mergeCell ref="D2065:D2067"/>
    <mergeCell ref="D2068:D2074"/>
    <mergeCell ref="D2075:D2077"/>
    <mergeCell ref="D2078:D2083"/>
    <mergeCell ref="D2084:D2086"/>
    <mergeCell ref="D2087:D2089"/>
    <mergeCell ref="D2090:D2092"/>
    <mergeCell ref="D2093:D2095"/>
    <mergeCell ref="D2096:D2098"/>
    <mergeCell ref="D2099:D2104"/>
    <mergeCell ref="D2105:D2107"/>
    <mergeCell ref="D2108:D2113"/>
    <mergeCell ref="D2114:D2116"/>
    <mergeCell ref="D2117:D2119"/>
    <mergeCell ref="D2120:D2126"/>
    <mergeCell ref="D2127:D2129"/>
    <mergeCell ref="D2130:D2136"/>
    <mergeCell ref="D2137:D2139"/>
    <mergeCell ref="D2140:D2142"/>
    <mergeCell ref="D2143:D2149"/>
    <mergeCell ref="D2150:D2152"/>
    <mergeCell ref="D2153:D2159"/>
    <mergeCell ref="D2160:D2162"/>
    <mergeCell ref="D2163:D2169"/>
    <mergeCell ref="D2170:D2172"/>
    <mergeCell ref="D2173:D2179"/>
    <mergeCell ref="D2180:D2182"/>
    <mergeCell ref="D2183:D2189"/>
    <mergeCell ref="D2190:D2192"/>
    <mergeCell ref="D2193:D2199"/>
    <mergeCell ref="D2200:D2202"/>
    <mergeCell ref="E2:E8"/>
    <mergeCell ref="E9:E11"/>
    <mergeCell ref="E12:E14"/>
    <mergeCell ref="E15:E21"/>
    <mergeCell ref="E22:E24"/>
    <mergeCell ref="E25:E27"/>
    <mergeCell ref="E28:E34"/>
    <mergeCell ref="E35:E37"/>
    <mergeCell ref="E38:E40"/>
    <mergeCell ref="E41:E47"/>
    <mergeCell ref="E48:E57"/>
    <mergeCell ref="E58:E61"/>
    <mergeCell ref="E62:E65"/>
    <mergeCell ref="E66:E74"/>
    <mergeCell ref="E75:E77"/>
    <mergeCell ref="E78:E80"/>
    <mergeCell ref="E81:E88"/>
    <mergeCell ref="E89:E92"/>
    <mergeCell ref="E93:E96"/>
    <mergeCell ref="E97:E105"/>
    <mergeCell ref="E106:E108"/>
    <mergeCell ref="E109:E111"/>
    <mergeCell ref="E112:E118"/>
    <mergeCell ref="E119:E122"/>
    <mergeCell ref="E123:E126"/>
    <mergeCell ref="E127:E135"/>
    <mergeCell ref="E136:E138"/>
    <mergeCell ref="E139:E141"/>
    <mergeCell ref="E142:E149"/>
    <mergeCell ref="E150:E152"/>
    <mergeCell ref="E153:E162"/>
    <mergeCell ref="E163:E165"/>
    <mergeCell ref="E166:E168"/>
    <mergeCell ref="E169:E177"/>
    <mergeCell ref="E178:E186"/>
    <mergeCell ref="E187:E189"/>
    <mergeCell ref="E190:E192"/>
    <mergeCell ref="E193:E200"/>
    <mergeCell ref="E201:E203"/>
    <mergeCell ref="E204:E212"/>
    <mergeCell ref="E213:E215"/>
    <mergeCell ref="E216:E218"/>
    <mergeCell ref="E219:E228"/>
    <mergeCell ref="E229:E232"/>
    <mergeCell ref="E233:E236"/>
    <mergeCell ref="E237:E245"/>
    <mergeCell ref="E246:E248"/>
    <mergeCell ref="E249:E257"/>
    <mergeCell ref="E258:E260"/>
    <mergeCell ref="E261:E263"/>
    <mergeCell ref="E264:E271"/>
    <mergeCell ref="E272:E274"/>
    <mergeCell ref="E275:E283"/>
    <mergeCell ref="E284:E286"/>
    <mergeCell ref="E287:E290"/>
    <mergeCell ref="E291:E299"/>
    <mergeCell ref="E300:E303"/>
    <mergeCell ref="E304:E311"/>
    <mergeCell ref="E312:E319"/>
    <mergeCell ref="E320:E322"/>
    <mergeCell ref="E323:E325"/>
    <mergeCell ref="E326:E332"/>
    <mergeCell ref="E333:E336"/>
    <mergeCell ref="E337:E340"/>
    <mergeCell ref="E341:E349"/>
    <mergeCell ref="E350:E352"/>
    <mergeCell ref="E353:E355"/>
    <mergeCell ref="E356:E362"/>
    <mergeCell ref="E363:E365"/>
    <mergeCell ref="E366:E373"/>
    <mergeCell ref="E374:E376"/>
    <mergeCell ref="E377:E385"/>
    <mergeCell ref="E386:E388"/>
    <mergeCell ref="E389:E391"/>
    <mergeCell ref="E392:E399"/>
    <mergeCell ref="E400:E403"/>
    <mergeCell ref="E404:E407"/>
    <mergeCell ref="E408:E416"/>
    <mergeCell ref="E417:E424"/>
    <mergeCell ref="E425:E428"/>
    <mergeCell ref="E429:E437"/>
    <mergeCell ref="E438:E440"/>
    <mergeCell ref="E441:E443"/>
    <mergeCell ref="E444:E452"/>
    <mergeCell ref="E453:E455"/>
    <mergeCell ref="E456:E458"/>
    <mergeCell ref="E459:E467"/>
    <mergeCell ref="E468:E470"/>
    <mergeCell ref="E471:E473"/>
    <mergeCell ref="E474:E480"/>
    <mergeCell ref="E481:E486"/>
    <mergeCell ref="E487:E494"/>
    <mergeCell ref="E495:E497"/>
    <mergeCell ref="E498:E505"/>
    <mergeCell ref="E506:E513"/>
    <mergeCell ref="E514:E516"/>
    <mergeCell ref="E517:E519"/>
    <mergeCell ref="E520:E526"/>
    <mergeCell ref="E527:E529"/>
    <mergeCell ref="E530:E532"/>
    <mergeCell ref="E533:E540"/>
    <mergeCell ref="E541:E543"/>
    <mergeCell ref="E544:E546"/>
    <mergeCell ref="E547:E554"/>
    <mergeCell ref="E555:E557"/>
    <mergeCell ref="E558:E560"/>
    <mergeCell ref="E561:E569"/>
    <mergeCell ref="E570:E572"/>
    <mergeCell ref="E573:E575"/>
    <mergeCell ref="E576:E584"/>
    <mergeCell ref="E585:E587"/>
    <mergeCell ref="E588:E595"/>
    <mergeCell ref="E596:E598"/>
    <mergeCell ref="E599:E601"/>
    <mergeCell ref="E602:E609"/>
    <mergeCell ref="E610:E612"/>
    <mergeCell ref="E613:E621"/>
    <mergeCell ref="E622:E625"/>
    <mergeCell ref="E626:E629"/>
    <mergeCell ref="E630:E639"/>
    <mergeCell ref="E640:E642"/>
    <mergeCell ref="E643:E650"/>
    <mergeCell ref="E651:E653"/>
    <mergeCell ref="E654:E660"/>
    <mergeCell ref="E661:E663"/>
    <mergeCell ref="E664:E666"/>
    <mergeCell ref="E667:E673"/>
    <mergeCell ref="E674:E676"/>
    <mergeCell ref="E677:E679"/>
    <mergeCell ref="E680:E687"/>
    <mergeCell ref="E688:E697"/>
    <mergeCell ref="E698:E700"/>
    <mergeCell ref="E701:E707"/>
    <mergeCell ref="E708:E710"/>
    <mergeCell ref="E711:E713"/>
    <mergeCell ref="E714:E721"/>
    <mergeCell ref="E722:E724"/>
    <mergeCell ref="E725:E732"/>
    <mergeCell ref="E733:E735"/>
    <mergeCell ref="E736:E738"/>
    <mergeCell ref="E739:E746"/>
    <mergeCell ref="E747:E749"/>
    <mergeCell ref="E750:E752"/>
    <mergeCell ref="E753:E761"/>
    <mergeCell ref="E762:E764"/>
    <mergeCell ref="E765:E771"/>
    <mergeCell ref="E772:E774"/>
    <mergeCell ref="E775:E777"/>
    <mergeCell ref="E778:E786"/>
    <mergeCell ref="E787:E789"/>
    <mergeCell ref="E790:E792"/>
    <mergeCell ref="E793:E798"/>
    <mergeCell ref="E799:E801"/>
    <mergeCell ref="E802:E804"/>
    <mergeCell ref="E805:E810"/>
    <mergeCell ref="E811:E813"/>
    <mergeCell ref="E814:E816"/>
    <mergeCell ref="E817:E822"/>
    <mergeCell ref="E823:E825"/>
    <mergeCell ref="E826:E828"/>
    <mergeCell ref="E829:E834"/>
    <mergeCell ref="E835:E843"/>
    <mergeCell ref="E844:E846"/>
    <mergeCell ref="E847:E854"/>
    <mergeCell ref="E855:E858"/>
    <mergeCell ref="E859:E862"/>
    <mergeCell ref="E863:E871"/>
    <mergeCell ref="E872:E874"/>
    <mergeCell ref="E875:E877"/>
    <mergeCell ref="E878:E884"/>
    <mergeCell ref="E885:E888"/>
    <mergeCell ref="E889:E892"/>
    <mergeCell ref="E893:E900"/>
    <mergeCell ref="E901:E903"/>
    <mergeCell ref="E904:E906"/>
    <mergeCell ref="E907:E914"/>
    <mergeCell ref="E915:E917"/>
    <mergeCell ref="E918:E925"/>
    <mergeCell ref="E926:E928"/>
    <mergeCell ref="E929:E936"/>
    <mergeCell ref="E937:E939"/>
    <mergeCell ref="E940:E946"/>
    <mergeCell ref="E947:E949"/>
    <mergeCell ref="E950:E957"/>
    <mergeCell ref="E958:E960"/>
    <mergeCell ref="E961:E963"/>
    <mergeCell ref="E964:E970"/>
    <mergeCell ref="E971:E974"/>
    <mergeCell ref="E975:E983"/>
    <mergeCell ref="E984:E991"/>
    <mergeCell ref="E992:E1000"/>
    <mergeCell ref="E1001:E1009"/>
    <mergeCell ref="E1010:E1012"/>
    <mergeCell ref="E1013:E1019"/>
    <mergeCell ref="E1020:E1022"/>
    <mergeCell ref="E1023:E1025"/>
    <mergeCell ref="E1026:E1033"/>
    <mergeCell ref="E1034:E1036"/>
    <mergeCell ref="E1037:E1039"/>
    <mergeCell ref="E1040:E1048"/>
    <mergeCell ref="E1049:E1051"/>
    <mergeCell ref="E1052:E1058"/>
    <mergeCell ref="E1059:E1061"/>
    <mergeCell ref="E1062:E1069"/>
    <mergeCell ref="E1070:E1072"/>
    <mergeCell ref="E1073:E1082"/>
    <mergeCell ref="E1083:E1085"/>
    <mergeCell ref="E1086:E1088"/>
    <mergeCell ref="E1089:E1096"/>
    <mergeCell ref="E1097:E1099"/>
    <mergeCell ref="E1100:E1106"/>
    <mergeCell ref="E1107:E1109"/>
    <mergeCell ref="E1110:E1116"/>
    <mergeCell ref="E1117:E1119"/>
    <mergeCell ref="E1120:E1127"/>
    <mergeCell ref="E1128:E1130"/>
    <mergeCell ref="E1131:E1133"/>
    <mergeCell ref="E1134:E1140"/>
    <mergeCell ref="E1141:E1148"/>
    <mergeCell ref="E1149:E1156"/>
    <mergeCell ref="E1157:E1159"/>
    <mergeCell ref="E1160:E1162"/>
    <mergeCell ref="E1163:E1169"/>
    <mergeCell ref="E1170:E1172"/>
    <mergeCell ref="E1173:E1179"/>
    <mergeCell ref="E1180:E1182"/>
    <mergeCell ref="E1183:E1185"/>
    <mergeCell ref="E1186:E1194"/>
    <mergeCell ref="E1195:E1197"/>
    <mergeCell ref="E1198:E1205"/>
    <mergeCell ref="E1206:E1208"/>
    <mergeCell ref="E1209:E1211"/>
    <mergeCell ref="E1212:E1220"/>
    <mergeCell ref="E1221:E1223"/>
    <mergeCell ref="E1224:E1227"/>
    <mergeCell ref="E1228:E1235"/>
    <mergeCell ref="E1236:E1239"/>
    <mergeCell ref="E1240:E1248"/>
    <mergeCell ref="E1249:E1251"/>
    <mergeCell ref="E1252:E1254"/>
    <mergeCell ref="E1255:E1263"/>
    <mergeCell ref="E1264:E1266"/>
    <mergeCell ref="E1267:E1273"/>
    <mergeCell ref="E1274:E1276"/>
    <mergeCell ref="E1277:E1283"/>
    <mergeCell ref="E1284:E1286"/>
    <mergeCell ref="E1287:E1289"/>
    <mergeCell ref="E1290:E1295"/>
    <mergeCell ref="E1296:E1298"/>
    <mergeCell ref="E1299:E1301"/>
    <mergeCell ref="E1302:E1307"/>
    <mergeCell ref="E1308:E1310"/>
    <mergeCell ref="E1311:E1313"/>
    <mergeCell ref="E1314:E1320"/>
    <mergeCell ref="E1321:E1323"/>
    <mergeCell ref="E1324:E1326"/>
    <mergeCell ref="E1327:E1335"/>
    <mergeCell ref="E1336:E1339"/>
    <mergeCell ref="E1340:E1343"/>
    <mergeCell ref="E1344:E1351"/>
    <mergeCell ref="E1352:E1354"/>
    <mergeCell ref="E1355:E1361"/>
    <mergeCell ref="E1362:E1364"/>
    <mergeCell ref="E1365:E1367"/>
    <mergeCell ref="E1368:E1375"/>
    <mergeCell ref="E1376:E1378"/>
    <mergeCell ref="E1379:E1381"/>
    <mergeCell ref="E1382:E1389"/>
    <mergeCell ref="E1390:E1396"/>
    <mergeCell ref="E1397:E1399"/>
    <mergeCell ref="E1400:E1407"/>
    <mergeCell ref="E1408:E1413"/>
    <mergeCell ref="E1414:E1419"/>
    <mergeCell ref="E1420:E1422"/>
    <mergeCell ref="E1423:E1425"/>
    <mergeCell ref="E1426:E1433"/>
    <mergeCell ref="E1434:E1437"/>
    <mergeCell ref="E1438:E1441"/>
    <mergeCell ref="E1442:E1451"/>
    <mergeCell ref="E1452:E1454"/>
    <mergeCell ref="E1455:E1460"/>
    <mergeCell ref="E1461:E1466"/>
    <mergeCell ref="E1467:E1469"/>
    <mergeCell ref="E1470:E1477"/>
    <mergeCell ref="E1478:E1480"/>
    <mergeCell ref="E1481:E1487"/>
    <mergeCell ref="E1488:E1490"/>
    <mergeCell ref="E1491:E1498"/>
    <mergeCell ref="E1499:E1501"/>
    <mergeCell ref="E1502:E1509"/>
    <mergeCell ref="E1510:E1512"/>
    <mergeCell ref="E1513:E1518"/>
    <mergeCell ref="E1519:E1521"/>
    <mergeCell ref="E1522:E1524"/>
    <mergeCell ref="E1525:E1531"/>
    <mergeCell ref="E1532:E1534"/>
    <mergeCell ref="E1535:E1541"/>
    <mergeCell ref="E1542:E1547"/>
    <mergeCell ref="E1548:E1550"/>
    <mergeCell ref="E1551:E1553"/>
    <mergeCell ref="E1554:E1561"/>
    <mergeCell ref="E1562:E1568"/>
    <mergeCell ref="E1569:E1571"/>
    <mergeCell ref="E1572:E1574"/>
    <mergeCell ref="E1575:E1581"/>
    <mergeCell ref="E1582:E1587"/>
    <mergeCell ref="E1588:E1590"/>
    <mergeCell ref="E1591:E1593"/>
    <mergeCell ref="E1594:E1599"/>
    <mergeCell ref="E1600:E1602"/>
    <mergeCell ref="E1603:E1605"/>
    <mergeCell ref="E1606:E1611"/>
    <mergeCell ref="E1612:E1614"/>
    <mergeCell ref="E1615:E1620"/>
    <mergeCell ref="E1621:E1626"/>
    <mergeCell ref="E1627:E1632"/>
    <mergeCell ref="E1633:E1635"/>
    <mergeCell ref="E1636:E1638"/>
    <mergeCell ref="E1639:E1645"/>
    <mergeCell ref="E1646:E1648"/>
    <mergeCell ref="E1649:E1655"/>
    <mergeCell ref="E1656:E1663"/>
    <mergeCell ref="E1664:E1666"/>
    <mergeCell ref="E1667:E1674"/>
    <mergeCell ref="E1675:E1677"/>
    <mergeCell ref="E1678:E1685"/>
    <mergeCell ref="E1686:E1688"/>
    <mergeCell ref="E1689:E1691"/>
    <mergeCell ref="E1692:E1699"/>
    <mergeCell ref="E1700:E1702"/>
    <mergeCell ref="E1703:E1709"/>
    <mergeCell ref="E1710:E1712"/>
    <mergeCell ref="E1713:E1715"/>
    <mergeCell ref="E1716:E1723"/>
    <mergeCell ref="E1724:E1726"/>
    <mergeCell ref="E1727:E1733"/>
    <mergeCell ref="E1734:E1740"/>
    <mergeCell ref="E1741:E1743"/>
    <mergeCell ref="E1744:E1749"/>
    <mergeCell ref="E1750:E1752"/>
    <mergeCell ref="E1753:E1759"/>
    <mergeCell ref="E1760:E1762"/>
    <mergeCell ref="E1763:E1765"/>
    <mergeCell ref="E1766:E1771"/>
    <mergeCell ref="E1772:E1774"/>
    <mergeCell ref="E1775:E1777"/>
    <mergeCell ref="E1778:E1783"/>
    <mergeCell ref="E1784:E1786"/>
    <mergeCell ref="E1787:E1789"/>
    <mergeCell ref="E1790:E1795"/>
    <mergeCell ref="E1796:E1798"/>
    <mergeCell ref="E1799:E1801"/>
    <mergeCell ref="E1802:E1807"/>
    <mergeCell ref="E1808:E1810"/>
    <mergeCell ref="E1811:E1816"/>
    <mergeCell ref="E1817:E1819"/>
    <mergeCell ref="E1820:E1825"/>
    <mergeCell ref="E1826:E1828"/>
    <mergeCell ref="E1829:E1835"/>
    <mergeCell ref="E1836:E1838"/>
    <mergeCell ref="E1839:E1846"/>
    <mergeCell ref="E1847:E1849"/>
    <mergeCell ref="E1850:E1852"/>
    <mergeCell ref="E1853:E1859"/>
    <mergeCell ref="E1860:E1862"/>
    <mergeCell ref="E1863:E1869"/>
    <mergeCell ref="E1870:E1872"/>
    <mergeCell ref="E1873:E1879"/>
    <mergeCell ref="E1880:E1882"/>
    <mergeCell ref="E1883:E1889"/>
    <mergeCell ref="E1890:E1892"/>
    <mergeCell ref="E1893:E1899"/>
    <mergeCell ref="E1900:E1902"/>
    <mergeCell ref="E1903:E1909"/>
    <mergeCell ref="E1910:E1912"/>
    <mergeCell ref="E1913:E1915"/>
    <mergeCell ref="E1916:E1918"/>
    <mergeCell ref="E1919:E1925"/>
    <mergeCell ref="E1926:E1928"/>
    <mergeCell ref="E1929:E1935"/>
    <mergeCell ref="E1936:E1938"/>
    <mergeCell ref="E1939:E1941"/>
    <mergeCell ref="E1942:E1948"/>
    <mergeCell ref="E1949:E1951"/>
    <mergeCell ref="E1952:E1954"/>
    <mergeCell ref="E1955:E1961"/>
    <mergeCell ref="E1962:E1964"/>
    <mergeCell ref="E1965:E1967"/>
    <mergeCell ref="E1968:E1974"/>
    <mergeCell ref="E1975:E1977"/>
    <mergeCell ref="E1978:E1980"/>
    <mergeCell ref="E1981:E1987"/>
    <mergeCell ref="E1988:E1990"/>
    <mergeCell ref="E1991:E1993"/>
    <mergeCell ref="E1994:E2000"/>
    <mergeCell ref="E2001:E2003"/>
    <mergeCell ref="E2004:E2009"/>
    <mergeCell ref="E2010:E2012"/>
    <mergeCell ref="E2013:E2018"/>
    <mergeCell ref="E2019:E2021"/>
    <mergeCell ref="E2022:E2024"/>
    <mergeCell ref="E2025:E2031"/>
    <mergeCell ref="E2032:E2034"/>
    <mergeCell ref="E2035:E2037"/>
    <mergeCell ref="E2038:E2044"/>
    <mergeCell ref="E2045:E2047"/>
    <mergeCell ref="E2048:E2050"/>
    <mergeCell ref="E2051:E2057"/>
    <mergeCell ref="E2058:E2064"/>
    <mergeCell ref="E2065:E2067"/>
    <mergeCell ref="E2068:E2074"/>
    <mergeCell ref="E2075:E2077"/>
    <mergeCell ref="E2078:E2083"/>
    <mergeCell ref="E2084:E2086"/>
    <mergeCell ref="E2087:E2089"/>
    <mergeCell ref="E2090:E2092"/>
    <mergeCell ref="E2093:E2095"/>
    <mergeCell ref="E2096:E2098"/>
    <mergeCell ref="E2099:E2104"/>
    <mergeCell ref="E2105:E2107"/>
    <mergeCell ref="E2108:E2113"/>
    <mergeCell ref="E2114:E2116"/>
    <mergeCell ref="E2117:E2119"/>
    <mergeCell ref="E2120:E2126"/>
    <mergeCell ref="E2127:E2129"/>
    <mergeCell ref="E2130:E2136"/>
    <mergeCell ref="E2137:E2139"/>
    <mergeCell ref="E2140:E2142"/>
    <mergeCell ref="E2143:E2149"/>
    <mergeCell ref="E2150:E2152"/>
    <mergeCell ref="E2153:E2159"/>
    <mergeCell ref="E2160:E2162"/>
    <mergeCell ref="E2163:E2169"/>
    <mergeCell ref="E2170:E2172"/>
    <mergeCell ref="E2173:E2179"/>
    <mergeCell ref="E2180:E2182"/>
    <mergeCell ref="E2183:E2189"/>
    <mergeCell ref="E2190:E2192"/>
    <mergeCell ref="E2193:E2199"/>
    <mergeCell ref="E2200:E2202"/>
  </mergeCells>
  <conditionalFormatting sqref="E2058">
    <cfRule type="dataBar" priority="36">
      <dataBar>
        <cfvo type="num" val="0"/>
        <cfvo type="num" val="1"/>
        <color rgb="FF40BBFD"/>
      </dataBar>
      <extLst>
        <ext xmlns:x14="http://schemas.microsoft.com/office/spreadsheetml/2009/9/main" uri="{B025F937-C7B1-47D3-B67F-A62EFF666E3E}">
          <x14:id>{eaf3bb13-0167-4068-8582-e166d0994319}</x14:id>
        </ext>
      </extLst>
    </cfRule>
    <cfRule type="dataBar" priority="35">
      <dataBar>
        <cfvo type="num" val="0"/>
        <cfvo type="num" val="1"/>
        <color rgb="FF40BBFD"/>
      </dataBar>
      <extLst>
        <ext xmlns:x14="http://schemas.microsoft.com/office/spreadsheetml/2009/9/main" uri="{B025F937-C7B1-47D3-B67F-A62EFF666E3E}">
          <x14:id>{5c8f9e96-5357-4246-9d3f-eb4ce2f0267b}</x14:id>
        </ext>
      </extLst>
    </cfRule>
    <cfRule type="dataBar" priority="34">
      <dataBar>
        <cfvo type="num" val="0"/>
        <cfvo type="num" val="1"/>
        <color rgb="FF40BBFD"/>
      </dataBar>
      <extLst>
        <ext xmlns:x14="http://schemas.microsoft.com/office/spreadsheetml/2009/9/main" uri="{B025F937-C7B1-47D3-B67F-A62EFF666E3E}">
          <x14:id>{6537c0ef-a64f-4bce-b269-ddcb6fc8acba}</x14:id>
        </ext>
      </extLst>
    </cfRule>
  </conditionalFormatting>
  <conditionalFormatting sqref="E2078">
    <cfRule type="dataBar" priority="27">
      <dataBar>
        <cfvo type="num" val="0"/>
        <cfvo type="num" val="1"/>
        <color rgb="FF40BBFD"/>
      </dataBar>
      <extLst>
        <ext xmlns:x14="http://schemas.microsoft.com/office/spreadsheetml/2009/9/main" uri="{B025F937-C7B1-47D3-B67F-A62EFF666E3E}">
          <x14:id>{e2b04b74-283e-45d8-a2e1-8b74f3dc5fa5}</x14:id>
        </ext>
      </extLst>
    </cfRule>
    <cfRule type="dataBar" priority="26">
      <dataBar>
        <cfvo type="num" val="0"/>
        <cfvo type="num" val="1"/>
        <color rgb="FF40BBFD"/>
      </dataBar>
      <extLst>
        <ext xmlns:x14="http://schemas.microsoft.com/office/spreadsheetml/2009/9/main" uri="{B025F937-C7B1-47D3-B67F-A62EFF666E3E}">
          <x14:id>{598e81a8-7b4b-461f-aa44-58e773bb30c8}</x14:id>
        </ext>
      </extLst>
    </cfRule>
    <cfRule type="dataBar" priority="25">
      <dataBar>
        <cfvo type="num" val="0"/>
        <cfvo type="num" val="1"/>
        <color rgb="FF40BBFD"/>
      </dataBar>
      <extLst>
        <ext xmlns:x14="http://schemas.microsoft.com/office/spreadsheetml/2009/9/main" uri="{B025F937-C7B1-47D3-B67F-A62EFF666E3E}">
          <x14:id>{03024db1-f15a-4653-a75f-7eac0d8defad}</x14:id>
        </ext>
      </extLst>
    </cfRule>
  </conditionalFormatting>
  <conditionalFormatting sqref="E2099">
    <cfRule type="dataBar" priority="18">
      <dataBar>
        <cfvo type="num" val="0"/>
        <cfvo type="num" val="1"/>
        <color rgb="FF40BBFD"/>
      </dataBar>
      <extLst>
        <ext xmlns:x14="http://schemas.microsoft.com/office/spreadsheetml/2009/9/main" uri="{B025F937-C7B1-47D3-B67F-A62EFF666E3E}">
          <x14:id>{4b30e538-4f2a-4492-a18a-ca6506bf31c8}</x14:id>
        </ext>
      </extLst>
    </cfRule>
    <cfRule type="dataBar" priority="17">
      <dataBar>
        <cfvo type="num" val="0"/>
        <cfvo type="num" val="1"/>
        <color rgb="FF40BBFD"/>
      </dataBar>
      <extLst>
        <ext xmlns:x14="http://schemas.microsoft.com/office/spreadsheetml/2009/9/main" uri="{B025F937-C7B1-47D3-B67F-A62EFF666E3E}">
          <x14:id>{f10840cd-f027-4129-a8cc-4fa97bbc4235}</x14:id>
        </ext>
      </extLst>
    </cfRule>
    <cfRule type="dataBar" priority="16">
      <dataBar>
        <cfvo type="num" val="0"/>
        <cfvo type="num" val="1"/>
        <color rgb="FF40BBFD"/>
      </dataBar>
      <extLst>
        <ext xmlns:x14="http://schemas.microsoft.com/office/spreadsheetml/2009/9/main" uri="{B025F937-C7B1-47D3-B67F-A62EFF666E3E}">
          <x14:id>{ac4c1f5e-eff1-42f4-a10d-be48efc41635}</x14:id>
        </ext>
      </extLst>
    </cfRule>
  </conditionalFormatting>
  <conditionalFormatting sqref="E2108">
    <cfRule type="dataBar" priority="12">
      <dataBar>
        <cfvo type="num" val="0"/>
        <cfvo type="num" val="1"/>
        <color rgb="FF40BBFD"/>
      </dataBar>
      <extLst>
        <ext xmlns:x14="http://schemas.microsoft.com/office/spreadsheetml/2009/9/main" uri="{B025F937-C7B1-47D3-B67F-A62EFF666E3E}">
          <x14:id>{1eb52e0d-aac6-4438-82c1-e4e144573683}</x14:id>
        </ext>
      </extLst>
    </cfRule>
    <cfRule type="dataBar" priority="11">
      <dataBar>
        <cfvo type="num" val="0"/>
        <cfvo type="num" val="1"/>
        <color rgb="FF40BBFD"/>
      </dataBar>
      <extLst>
        <ext xmlns:x14="http://schemas.microsoft.com/office/spreadsheetml/2009/9/main" uri="{B025F937-C7B1-47D3-B67F-A62EFF666E3E}">
          <x14:id>{b9e7432c-4ac1-4130-8732-05d11e320a89}</x14:id>
        </ext>
      </extLst>
    </cfRule>
    <cfRule type="dataBar" priority="10">
      <dataBar>
        <cfvo type="num" val="0"/>
        <cfvo type="num" val="1"/>
        <color rgb="FF40BBFD"/>
      </dataBar>
      <extLst>
        <ext xmlns:x14="http://schemas.microsoft.com/office/spreadsheetml/2009/9/main" uri="{B025F937-C7B1-47D3-B67F-A62EFF666E3E}">
          <x14:id>{e807bd88-7eba-48c1-b903-afef9d22728a}</x14:id>
        </ext>
      </extLst>
    </cfRule>
  </conditionalFormatting>
  <conditionalFormatting sqref="E1936:E1942">
    <cfRule type="dataBar" priority="42">
      <dataBar>
        <cfvo type="num" val="0"/>
        <cfvo type="num" val="1"/>
        <color rgb="FF40BBFD"/>
      </dataBar>
      <extLst>
        <ext xmlns:x14="http://schemas.microsoft.com/office/spreadsheetml/2009/9/main" uri="{B025F937-C7B1-47D3-B67F-A62EFF666E3E}">
          <x14:id>{2f94f6e2-2f0f-4fcd-a6a4-30f7bbe4354f}</x14:id>
        </ext>
      </extLst>
    </cfRule>
    <cfRule type="dataBar" priority="41">
      <dataBar>
        <cfvo type="num" val="0"/>
        <cfvo type="num" val="1"/>
        <color rgb="FF40BBFD"/>
      </dataBar>
      <extLst>
        <ext xmlns:x14="http://schemas.microsoft.com/office/spreadsheetml/2009/9/main" uri="{B025F937-C7B1-47D3-B67F-A62EFF666E3E}">
          <x14:id>{e1ebaec0-2b57-40dc-9fe6-131894b27946}</x14:id>
        </ext>
      </extLst>
    </cfRule>
    <cfRule type="dataBar" priority="40">
      <dataBar>
        <cfvo type="num" val="0"/>
        <cfvo type="num" val="1"/>
        <color rgb="FF40BBFD"/>
      </dataBar>
      <extLst>
        <ext xmlns:x14="http://schemas.microsoft.com/office/spreadsheetml/2009/9/main" uri="{B025F937-C7B1-47D3-B67F-A62EFF666E3E}">
          <x14:id>{29cc4a7a-71d0-4da3-9962-4d3ccc3cc7ca}</x14:id>
        </ext>
      </extLst>
    </cfRule>
  </conditionalFormatting>
  <conditionalFormatting sqref="E2019:E2025">
    <cfRule type="dataBar" priority="39">
      <dataBar>
        <cfvo type="num" val="0"/>
        <cfvo type="num" val="1"/>
        <color rgb="FF40BBFD"/>
      </dataBar>
      <extLst>
        <ext xmlns:x14="http://schemas.microsoft.com/office/spreadsheetml/2009/9/main" uri="{B025F937-C7B1-47D3-B67F-A62EFF666E3E}">
          <x14:id>{112e5ca1-6e98-49d9-b093-e5b2ee7f4d58}</x14:id>
        </ext>
      </extLst>
    </cfRule>
    <cfRule type="dataBar" priority="38">
      <dataBar>
        <cfvo type="num" val="0"/>
        <cfvo type="num" val="1"/>
        <color rgb="FF40BBFD"/>
      </dataBar>
      <extLst>
        <ext xmlns:x14="http://schemas.microsoft.com/office/spreadsheetml/2009/9/main" uri="{B025F937-C7B1-47D3-B67F-A62EFF666E3E}">
          <x14:id>{59e90518-18ee-4ff4-92e1-ec52039e4712}</x14:id>
        </ext>
      </extLst>
    </cfRule>
    <cfRule type="dataBar" priority="37">
      <dataBar>
        <cfvo type="num" val="0"/>
        <cfvo type="num" val="1"/>
        <color rgb="FF40BBFD"/>
      </dataBar>
      <extLst>
        <ext xmlns:x14="http://schemas.microsoft.com/office/spreadsheetml/2009/9/main" uri="{B025F937-C7B1-47D3-B67F-A62EFF666E3E}">
          <x14:id>{cca1f891-5878-420a-829d-f94f29e9f578}</x14:id>
        </ext>
      </extLst>
    </cfRule>
  </conditionalFormatting>
  <conditionalFormatting sqref="E2065:E2068">
    <cfRule type="dataBar" priority="33">
      <dataBar>
        <cfvo type="num" val="0"/>
        <cfvo type="num" val="1"/>
        <color rgb="FF40BBFD"/>
      </dataBar>
      <extLst>
        <ext xmlns:x14="http://schemas.microsoft.com/office/spreadsheetml/2009/9/main" uri="{B025F937-C7B1-47D3-B67F-A62EFF666E3E}">
          <x14:id>{b98273e5-75a3-428b-a1b0-ae7d61a68ccc}</x14:id>
        </ext>
      </extLst>
    </cfRule>
    <cfRule type="dataBar" priority="32">
      <dataBar>
        <cfvo type="num" val="0"/>
        <cfvo type="num" val="1"/>
        <color rgb="FF40BBFD"/>
      </dataBar>
      <extLst>
        <ext xmlns:x14="http://schemas.microsoft.com/office/spreadsheetml/2009/9/main" uri="{B025F937-C7B1-47D3-B67F-A62EFF666E3E}">
          <x14:id>{c81170f3-25db-432b-9703-4e2e9265ac68}</x14:id>
        </ext>
      </extLst>
    </cfRule>
    <cfRule type="dataBar" priority="31">
      <dataBar>
        <cfvo type="num" val="0"/>
        <cfvo type="num" val="1"/>
        <color rgb="FF40BBFD"/>
      </dataBar>
      <extLst>
        <ext xmlns:x14="http://schemas.microsoft.com/office/spreadsheetml/2009/9/main" uri="{B025F937-C7B1-47D3-B67F-A62EFF666E3E}">
          <x14:id>{f17ab542-966f-41ad-bfc9-90d886d0d58a}</x14:id>
        </ext>
      </extLst>
    </cfRule>
  </conditionalFormatting>
  <conditionalFormatting sqref="E2075:E2077">
    <cfRule type="dataBar" priority="30">
      <dataBar>
        <cfvo type="num" val="0"/>
        <cfvo type="num" val="1"/>
        <color rgb="FF40BBFD"/>
      </dataBar>
      <extLst>
        <ext xmlns:x14="http://schemas.microsoft.com/office/spreadsheetml/2009/9/main" uri="{B025F937-C7B1-47D3-B67F-A62EFF666E3E}">
          <x14:id>{2a9255ce-9e17-42e4-883b-5a11520e035b}</x14:id>
        </ext>
      </extLst>
    </cfRule>
    <cfRule type="dataBar" priority="29">
      <dataBar>
        <cfvo type="num" val="0"/>
        <cfvo type="num" val="1"/>
        <color rgb="FF40BBFD"/>
      </dataBar>
      <extLst>
        <ext xmlns:x14="http://schemas.microsoft.com/office/spreadsheetml/2009/9/main" uri="{B025F937-C7B1-47D3-B67F-A62EFF666E3E}">
          <x14:id>{f4f3d1c0-d971-4f53-ad54-20d35286a1b4}</x14:id>
        </ext>
      </extLst>
    </cfRule>
    <cfRule type="dataBar" priority="28">
      <dataBar>
        <cfvo type="num" val="0"/>
        <cfvo type="num" val="1"/>
        <color rgb="FF40BBFD"/>
      </dataBar>
      <extLst>
        <ext xmlns:x14="http://schemas.microsoft.com/office/spreadsheetml/2009/9/main" uri="{B025F937-C7B1-47D3-B67F-A62EFF666E3E}">
          <x14:id>{d403f05f-9bde-4366-b7f4-71218bb4345f}</x14:id>
        </ext>
      </extLst>
    </cfRule>
  </conditionalFormatting>
  <conditionalFormatting sqref="E2084:E2086">
    <cfRule type="dataBar" priority="24">
      <dataBar>
        <cfvo type="num" val="0"/>
        <cfvo type="num" val="1"/>
        <color rgb="FF40BBFD"/>
      </dataBar>
      <extLst>
        <ext xmlns:x14="http://schemas.microsoft.com/office/spreadsheetml/2009/9/main" uri="{B025F937-C7B1-47D3-B67F-A62EFF666E3E}">
          <x14:id>{cddc3b51-bfef-4df9-9558-0e223e06a8bd}</x14:id>
        </ext>
      </extLst>
    </cfRule>
    <cfRule type="dataBar" priority="23">
      <dataBar>
        <cfvo type="num" val="0"/>
        <cfvo type="num" val="1"/>
        <color rgb="FF40BBFD"/>
      </dataBar>
      <extLst>
        <ext xmlns:x14="http://schemas.microsoft.com/office/spreadsheetml/2009/9/main" uri="{B025F937-C7B1-47D3-B67F-A62EFF666E3E}">
          <x14:id>{da144bb9-d266-4bc0-b23e-cd28ddb63cba}</x14:id>
        </ext>
      </extLst>
    </cfRule>
    <cfRule type="dataBar" priority="22">
      <dataBar>
        <cfvo type="num" val="0"/>
        <cfvo type="num" val="1"/>
        <color rgb="FF40BBFD"/>
      </dataBar>
      <extLst>
        <ext xmlns:x14="http://schemas.microsoft.com/office/spreadsheetml/2009/9/main" uri="{B025F937-C7B1-47D3-B67F-A62EFF666E3E}">
          <x14:id>{0c0fc965-41a0-4417-997e-5aafb6c53a54}</x14:id>
        </ext>
      </extLst>
    </cfRule>
  </conditionalFormatting>
  <conditionalFormatting sqref="E2096:E2098">
    <cfRule type="dataBar" priority="21">
      <dataBar>
        <cfvo type="num" val="0"/>
        <cfvo type="num" val="1"/>
        <color rgb="FF40BBFD"/>
      </dataBar>
      <extLst>
        <ext xmlns:x14="http://schemas.microsoft.com/office/spreadsheetml/2009/9/main" uri="{B025F937-C7B1-47D3-B67F-A62EFF666E3E}">
          <x14:id>{7f4b4570-30a0-453b-b6d5-3b63ca10fee0}</x14:id>
        </ext>
      </extLst>
    </cfRule>
    <cfRule type="dataBar" priority="20">
      <dataBar>
        <cfvo type="num" val="0"/>
        <cfvo type="num" val="1"/>
        <color rgb="FF40BBFD"/>
      </dataBar>
      <extLst>
        <ext xmlns:x14="http://schemas.microsoft.com/office/spreadsheetml/2009/9/main" uri="{B025F937-C7B1-47D3-B67F-A62EFF666E3E}">
          <x14:id>{ff997566-7cac-4473-a01d-9d17067944d8}</x14:id>
        </ext>
      </extLst>
    </cfRule>
    <cfRule type="dataBar" priority="19">
      <dataBar>
        <cfvo type="num" val="0"/>
        <cfvo type="num" val="1"/>
        <color rgb="FF40BBFD"/>
      </dataBar>
      <extLst>
        <ext xmlns:x14="http://schemas.microsoft.com/office/spreadsheetml/2009/9/main" uri="{B025F937-C7B1-47D3-B67F-A62EFF666E3E}">
          <x14:id>{37a2bc8e-ec85-450f-ae64-d3c54c31201f}</x14:id>
        </ext>
      </extLst>
    </cfRule>
  </conditionalFormatting>
  <conditionalFormatting sqref="E2105:E2107">
    <cfRule type="dataBar" priority="15">
      <dataBar>
        <cfvo type="num" val="0"/>
        <cfvo type="num" val="1"/>
        <color rgb="FF40BBFD"/>
      </dataBar>
      <extLst>
        <ext xmlns:x14="http://schemas.microsoft.com/office/spreadsheetml/2009/9/main" uri="{B025F937-C7B1-47D3-B67F-A62EFF666E3E}">
          <x14:id>{8d4613c8-e322-4c60-b8ec-b6e53fcad9d2}</x14:id>
        </ext>
      </extLst>
    </cfRule>
    <cfRule type="dataBar" priority="14">
      <dataBar>
        <cfvo type="num" val="0"/>
        <cfvo type="num" val="1"/>
        <color rgb="FF40BBFD"/>
      </dataBar>
      <extLst>
        <ext xmlns:x14="http://schemas.microsoft.com/office/spreadsheetml/2009/9/main" uri="{B025F937-C7B1-47D3-B67F-A62EFF666E3E}">
          <x14:id>{1dfbc68c-e591-4171-b249-708129233dcf}</x14:id>
        </ext>
      </extLst>
    </cfRule>
    <cfRule type="dataBar" priority="13">
      <dataBar>
        <cfvo type="num" val="0"/>
        <cfvo type="num" val="1"/>
        <color rgb="FF40BBFD"/>
      </dataBar>
      <extLst>
        <ext xmlns:x14="http://schemas.microsoft.com/office/spreadsheetml/2009/9/main" uri="{B025F937-C7B1-47D3-B67F-A62EFF666E3E}">
          <x14:id>{02fa2d70-3f32-4a45-922b-56a14503cc7a}</x14:id>
        </ext>
      </extLst>
    </cfRule>
  </conditionalFormatting>
  <conditionalFormatting sqref="E2114:E2120">
    <cfRule type="dataBar" priority="9">
      <dataBar>
        <cfvo type="num" val="0"/>
        <cfvo type="num" val="1"/>
        <color rgb="FF40BBFD"/>
      </dataBar>
      <extLst>
        <ext xmlns:x14="http://schemas.microsoft.com/office/spreadsheetml/2009/9/main" uri="{B025F937-C7B1-47D3-B67F-A62EFF666E3E}">
          <x14:id>{ddbbaa38-753b-433c-b422-da23ac1f8444}</x14:id>
        </ext>
      </extLst>
    </cfRule>
    <cfRule type="dataBar" priority="8">
      <dataBar>
        <cfvo type="num" val="0"/>
        <cfvo type="num" val="1"/>
        <color rgb="FF40BBFD"/>
      </dataBar>
      <extLst>
        <ext xmlns:x14="http://schemas.microsoft.com/office/spreadsheetml/2009/9/main" uri="{B025F937-C7B1-47D3-B67F-A62EFF666E3E}">
          <x14:id>{20eb5959-1935-44a4-a814-1c88621a28df}</x14:id>
        </ext>
      </extLst>
    </cfRule>
    <cfRule type="dataBar" priority="7">
      <dataBar>
        <cfvo type="num" val="0"/>
        <cfvo type="num" val="1"/>
        <color rgb="FF40BBFD"/>
      </dataBar>
      <extLst>
        <ext xmlns:x14="http://schemas.microsoft.com/office/spreadsheetml/2009/9/main" uri="{B025F937-C7B1-47D3-B67F-A62EFF666E3E}">
          <x14:id>{e7eec26a-f864-4a37-b843-1e4ee0b8667b}</x14:id>
        </ext>
      </extLst>
    </cfRule>
  </conditionalFormatting>
  <conditionalFormatting sqref="E2137:E2143">
    <cfRule type="dataBar" priority="6">
      <dataBar>
        <cfvo type="num" val="0"/>
        <cfvo type="num" val="1"/>
        <color rgb="FF40BBFD"/>
      </dataBar>
      <extLst>
        <ext xmlns:x14="http://schemas.microsoft.com/office/spreadsheetml/2009/9/main" uri="{B025F937-C7B1-47D3-B67F-A62EFF666E3E}">
          <x14:id>{91a56989-fd23-4b8d-ba5a-96fbb2f1f59d}</x14:id>
        </ext>
      </extLst>
    </cfRule>
    <cfRule type="dataBar" priority="5">
      <dataBar>
        <cfvo type="num" val="0"/>
        <cfvo type="num" val="1"/>
        <color rgb="FF40BBFD"/>
      </dataBar>
      <extLst>
        <ext xmlns:x14="http://schemas.microsoft.com/office/spreadsheetml/2009/9/main" uri="{B025F937-C7B1-47D3-B67F-A62EFF666E3E}">
          <x14:id>{a35b6d6a-417d-40d9-8968-e256ffa37931}</x14:id>
        </ext>
      </extLst>
    </cfRule>
    <cfRule type="dataBar" priority="4">
      <dataBar>
        <cfvo type="num" val="0"/>
        <cfvo type="num" val="1"/>
        <color rgb="FF40BBFD"/>
      </dataBar>
      <extLst>
        <ext xmlns:x14="http://schemas.microsoft.com/office/spreadsheetml/2009/9/main" uri="{B025F937-C7B1-47D3-B67F-A62EFF666E3E}">
          <x14:id>{fa01c2ef-1a88-40b1-8346-8528c6a295e4}</x14:id>
        </ext>
      </extLst>
    </cfRule>
  </conditionalFormatting>
  <conditionalFormatting sqref="E2150:E2153">
    <cfRule type="dataBar" priority="3">
      <dataBar>
        <cfvo type="num" val="0"/>
        <cfvo type="num" val="1"/>
        <color rgb="FF40BBFD"/>
      </dataBar>
      <extLst>
        <ext xmlns:x14="http://schemas.microsoft.com/office/spreadsheetml/2009/9/main" uri="{B025F937-C7B1-47D3-B67F-A62EFF666E3E}">
          <x14:id>{52eab566-5a4d-4bed-a3a6-87a3159e2f91}</x14:id>
        </ext>
      </extLst>
    </cfRule>
    <cfRule type="dataBar" priority="2">
      <dataBar>
        <cfvo type="num" val="0"/>
        <cfvo type="num" val="1"/>
        <color rgb="FF40BBFD"/>
      </dataBar>
      <extLst>
        <ext xmlns:x14="http://schemas.microsoft.com/office/spreadsheetml/2009/9/main" uri="{B025F937-C7B1-47D3-B67F-A62EFF666E3E}">
          <x14:id>{2cc71113-79a2-4f1b-9419-784c9a258ed6}</x14:id>
        </ext>
      </extLst>
    </cfRule>
    <cfRule type="dataBar" priority="1">
      <dataBar>
        <cfvo type="num" val="0"/>
        <cfvo type="num" val="1"/>
        <color rgb="FF40BBFD"/>
      </dataBar>
      <extLst>
        <ext xmlns:x14="http://schemas.microsoft.com/office/spreadsheetml/2009/9/main" uri="{B025F937-C7B1-47D3-B67F-A62EFF666E3E}">
          <x14:id>{a0dccae9-5197-4a4b-89d6-6da68dc652f4}</x14:id>
        </ext>
      </extLst>
    </cfRule>
  </conditionalFormatting>
  <conditionalFormatting sqref="E2200:E2202">
    <cfRule type="dataBar" priority="45">
      <dataBar>
        <cfvo type="num" val="0"/>
        <cfvo type="num" val="1"/>
        <color rgb="FF40BBFD"/>
      </dataBar>
      <extLst>
        <ext xmlns:x14="http://schemas.microsoft.com/office/spreadsheetml/2009/9/main" uri="{B025F937-C7B1-47D3-B67F-A62EFF666E3E}">
          <x14:id>{de15a3b5-7288-4ff0-9239-68ba362570db}</x14:id>
        </ext>
      </extLst>
    </cfRule>
    <cfRule type="dataBar" priority="44">
      <dataBar>
        <cfvo type="num" val="0"/>
        <cfvo type="num" val="1"/>
        <color rgb="FF40BBFD"/>
      </dataBar>
      <extLst>
        <ext xmlns:x14="http://schemas.microsoft.com/office/spreadsheetml/2009/9/main" uri="{B025F937-C7B1-47D3-B67F-A62EFF666E3E}">
          <x14:id>{fc4112e8-5698-4a76-9f12-19701058d6f2}</x14:id>
        </ext>
      </extLst>
    </cfRule>
    <cfRule type="dataBar" priority="43">
      <dataBar>
        <cfvo type="num" val="0"/>
        <cfvo type="num" val="1"/>
        <color rgb="FF40BBFD"/>
      </dataBar>
      <extLst>
        <ext xmlns:x14="http://schemas.microsoft.com/office/spreadsheetml/2009/9/main" uri="{B025F937-C7B1-47D3-B67F-A62EFF666E3E}">
          <x14:id>{31c50214-c86a-43ba-b0ab-f22a61dd2067}</x14:id>
        </ext>
      </extLst>
    </cfRule>
  </conditionalFormatting>
  <conditionalFormatting sqref="E2 E9:E153 E163:E300 E304 E312:E377 E386:E408 E417:E533 E541:E630 E640:E918 E926:E1073 E1083:E1212 E1221:E1255 E1264:E1382 E1390 E1397:E1442 E1452:E1491 E1499:E1692 E1700:E1919 E1926:E1929 E1949:E1955 E1962:E1968 E1975:E1981 E1988:E1994 E2001:E2004 E2010:E2013 E2032:E2038 E2045:E2051 E2087:E2090 E2093 E2127:E2130 E2160:E2163 E2170:E2173 E2180:E2183 E2190:E2193 E2203:E1048576">
    <cfRule type="dataBar" priority="48">
      <dataBar>
        <cfvo type="num" val="0"/>
        <cfvo type="num" val="1"/>
        <color rgb="FF40BBFD"/>
      </dataBar>
      <extLst>
        <ext xmlns:x14="http://schemas.microsoft.com/office/spreadsheetml/2009/9/main" uri="{B025F937-C7B1-47D3-B67F-A62EFF666E3E}">
          <x14:id>{adc5f373-bf18-48a2-a5a2-a459bb4281f5}</x14:id>
        </ext>
      </extLst>
    </cfRule>
  </conditionalFormatting>
  <conditionalFormatting sqref="E2 E9:E153 E163:E178 E187:E275 E284:E300 E304 E312:E377 E386:E408 E417 E425:E459 E468:E533 E541:E561 E570:E613 E622:E630 E640:E778 E787:E835 E844:E918 E926:E1073 E1083:E1212 E1221:E1255 E1264:E1382 E1390 E1397:E1442 E1452:E1491 E1499:E1692 E1700:E1790 E1796:E1799 E1802 E1808:E1811 E1817:E1820 E1826 E1829 E1836 E1839 E1847:E1853 E1860:E1863 E1870:E1873 E1880:E1883 E1890:E1893 E1900:E1903 E1910:E1919 E1926:E1929 E1949:E1955 E1962:E1968 E1975:E1981 E1988:E1994 E2001:E2004 E2010:E2013 E2032:E2038 E2045:E2051 E2087:E2090 E2093 E2127:E2130 E2160:E2163 E2170:E2173 E2180:E2183 E2190:E2193 E2203:E1048576">
    <cfRule type="dataBar" priority="47">
      <dataBar>
        <cfvo type="num" val="0"/>
        <cfvo type="num" val="1"/>
        <color rgb="FF40BBFD"/>
      </dataBar>
      <extLst>
        <ext xmlns:x14="http://schemas.microsoft.com/office/spreadsheetml/2009/9/main" uri="{B025F937-C7B1-47D3-B67F-A62EFF666E3E}">
          <x14:id>{0524b12d-2471-4a25-864b-fe60caad889d}</x14:id>
        </ext>
      </extLst>
    </cfRule>
  </conditionalFormatting>
  <conditionalFormatting sqref="E2 E9 E12 E15 E22 E25:E28 E35 E38 E41 E48 E58 E62 E66 E75 E78 E81 E89 E93 E97 E106 E109 E112 E119 E123 E127 E136 E139 E142 E150 E153 E163 E166 E169 E178 E187 E190 E193 E201 E204 E213 E216 E219 E229 E233 E237 E246 E249 E258 E261 E264 E272 E275 E284:E300 E304 E312:E326 E333:E377 E386:E389 E392:E408 E417 E425:E459 E468:E533 E541:E561 E570:E613 E622:E630 E640:E778 E787:E835 E844:E918 E926:E975 E984 E992:E1073 E1083:E1134 E1141:E1212 E1221:E1240 E1249:E1255 E1264:E1382 E1390 E1397:E1400 E1408:E1442 E1452:E1491 E1499:E1692 E1700:E1790 E1796:E1799 E1802 E1808:E1811 E1817:E1820 E1826 E1829 E1836 E1839 E1847:E1853 E1860:E1863 E1870:E1873 E1880:E1883 E1890:E1893 E1900:E1903 E1910:E1919 E1926:E1929 E1949:E1955 E1962:E1968 E1975:E1981 E1988:E1994 E2001:E2004 E2010:E2013 E2032:E2038 E2045:E2051 E2087:E2090 E2093 E2127:E2130 E2160:E2163 E2170:E2173 E2180:E2183 E2190:E2193 E2203:E1048576">
    <cfRule type="dataBar" priority="46">
      <dataBar>
        <cfvo type="num" val="0"/>
        <cfvo type="num" val="1"/>
        <color rgb="FF40BBFD"/>
      </dataBar>
      <extLst>
        <ext xmlns:x14="http://schemas.microsoft.com/office/spreadsheetml/2009/9/main" uri="{B025F937-C7B1-47D3-B67F-A62EFF666E3E}">
          <x14:id>{622852e4-57bd-4111-95c7-a02e9234f3a7}</x14:id>
        </ext>
      </extLst>
    </cfRule>
  </conditionalFormatting>
  <dataValidations count="4">
    <dataValidation type="custom" allowBlank="1" showErrorMessage="1" sqref="I6 I7:K7 H2:H1048576">
      <formula1>IF(TRUE,OR(H2=0,H2=1),"Checkbox")</formula1>
    </dataValidation>
    <dataValidation type="list" allowBlank="1" showErrorMessage="1" errorTitle="错误提示" error="请输入下拉列表中的值" id="{23e9b3ef-e82a-420f-816a-77d9a8c119f2}" sqref="C2:C1048576">
      <formula1>"火,水,草,光,恶,幽,普通,地,冰,龙,电,毒,虫,武,翼,萌,机械,幻"</formula1>
    </dataValidation>
    <dataValidation type="custom" allowBlank="1" showErrorMessage="1" errorTitle="输入内容有误" error="请输入0-100%之间的数值" sqref="E2:E1048576">
      <formula1>IF(TRUE,AND(E2&gt;=0,E2&lt;=1),"Complete")</formula1>
    </dataValidation>
    <dataValidation type="list" allowBlank="1" showErrorMessage="1" errorTitle="错误提示" error="请输入下拉列表中的值" id="{c13e8d36-e5d8-4f4d-bfd4-ae28dcfdc41c}" sqref="F2:F1048576">
      <formula1>"捕捉,天分,果实,形态,炫彩,异色,奖牌,进化,技能,亲密度,首领"</formula1>
    </dataValidation>
  </dataValidations>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eaf3bb13-0167-4068-8582-e166d0994319}">
            <x14:dataBar minLength="0" maxLength="100" gradient="0" negativeBarColorSameAsPositive="1" axisPosition="none">
              <x14:cfvo type="num">
                <xm:f>0</xm:f>
              </x14:cfvo>
              <x14:cfvo type="num">
                <xm:f>1</xm:f>
              </x14:cfvo>
              <x14:axisColor indexed="65"/>
            </x14:dataBar>
          </x14:cfRule>
          <x14:cfRule type="dataBar" id="{5c8f9e96-5357-4246-9d3f-eb4ce2f0267b}">
            <x14:dataBar minLength="0" maxLength="100" gradient="0" negativeBarColorSameAsPositive="1" axisPosition="none">
              <x14:cfvo type="num">
                <xm:f>0</xm:f>
              </x14:cfvo>
              <x14:cfvo type="num">
                <xm:f>1</xm:f>
              </x14:cfvo>
              <x14:axisColor indexed="65"/>
            </x14:dataBar>
          </x14:cfRule>
          <x14:cfRule type="dataBar" id="{6537c0ef-a64f-4bce-b269-ddcb6fc8acba}">
            <x14:dataBar minLength="0" maxLength="100" gradient="0" negativeBarColorSameAsPositive="1" axisPosition="none">
              <x14:cfvo type="num">
                <xm:f>0</xm:f>
              </x14:cfvo>
              <x14:cfvo type="num">
                <xm:f>1</xm:f>
              </x14:cfvo>
              <x14:axisColor indexed="65"/>
            </x14:dataBar>
          </x14:cfRule>
          <xm:sqref>E2058</xm:sqref>
        </x14:conditionalFormatting>
        <x14:conditionalFormatting xmlns:xm="http://schemas.microsoft.com/office/excel/2006/main">
          <x14:cfRule type="dataBar" id="{e2b04b74-283e-45d8-a2e1-8b74f3dc5fa5}">
            <x14:dataBar minLength="0" maxLength="100" gradient="0" negativeBarColorSameAsPositive="1" axisPosition="none">
              <x14:cfvo type="num">
                <xm:f>0</xm:f>
              </x14:cfvo>
              <x14:cfvo type="num">
                <xm:f>1</xm:f>
              </x14:cfvo>
              <x14:axisColor indexed="65"/>
            </x14:dataBar>
          </x14:cfRule>
          <x14:cfRule type="dataBar" id="{598e81a8-7b4b-461f-aa44-58e773bb30c8}">
            <x14:dataBar minLength="0" maxLength="100" gradient="0" negativeBarColorSameAsPositive="1" axisPosition="none">
              <x14:cfvo type="num">
                <xm:f>0</xm:f>
              </x14:cfvo>
              <x14:cfvo type="num">
                <xm:f>1</xm:f>
              </x14:cfvo>
              <x14:axisColor indexed="65"/>
            </x14:dataBar>
          </x14:cfRule>
          <x14:cfRule type="dataBar" id="{03024db1-f15a-4653-a75f-7eac0d8defad}">
            <x14:dataBar minLength="0" maxLength="100" gradient="0" negativeBarColorSameAsPositive="1" axisPosition="none">
              <x14:cfvo type="num">
                <xm:f>0</xm:f>
              </x14:cfvo>
              <x14:cfvo type="num">
                <xm:f>1</xm:f>
              </x14:cfvo>
              <x14:axisColor indexed="65"/>
            </x14:dataBar>
          </x14:cfRule>
          <xm:sqref>E2078</xm:sqref>
        </x14:conditionalFormatting>
        <x14:conditionalFormatting xmlns:xm="http://schemas.microsoft.com/office/excel/2006/main">
          <x14:cfRule type="dataBar" id="{4b30e538-4f2a-4492-a18a-ca6506bf31c8}">
            <x14:dataBar minLength="0" maxLength="100" gradient="0" negativeBarColorSameAsPositive="1" axisPosition="none">
              <x14:cfvo type="num">
                <xm:f>0</xm:f>
              </x14:cfvo>
              <x14:cfvo type="num">
                <xm:f>1</xm:f>
              </x14:cfvo>
              <x14:axisColor indexed="65"/>
            </x14:dataBar>
          </x14:cfRule>
          <x14:cfRule type="dataBar" id="{f10840cd-f027-4129-a8cc-4fa97bbc4235}">
            <x14:dataBar minLength="0" maxLength="100" gradient="0" negativeBarColorSameAsPositive="1" axisPosition="none">
              <x14:cfvo type="num">
                <xm:f>0</xm:f>
              </x14:cfvo>
              <x14:cfvo type="num">
                <xm:f>1</xm:f>
              </x14:cfvo>
              <x14:axisColor indexed="65"/>
            </x14:dataBar>
          </x14:cfRule>
          <x14:cfRule type="dataBar" id="{ac4c1f5e-eff1-42f4-a10d-be48efc41635}">
            <x14:dataBar minLength="0" maxLength="100" gradient="0" negativeBarColorSameAsPositive="1" axisPosition="none">
              <x14:cfvo type="num">
                <xm:f>0</xm:f>
              </x14:cfvo>
              <x14:cfvo type="num">
                <xm:f>1</xm:f>
              </x14:cfvo>
              <x14:axisColor indexed="65"/>
            </x14:dataBar>
          </x14:cfRule>
          <xm:sqref>E2099</xm:sqref>
        </x14:conditionalFormatting>
        <x14:conditionalFormatting xmlns:xm="http://schemas.microsoft.com/office/excel/2006/main">
          <x14:cfRule type="dataBar" id="{1eb52e0d-aac6-4438-82c1-e4e144573683}">
            <x14:dataBar minLength="0" maxLength="100" gradient="0" negativeBarColorSameAsPositive="1" axisPosition="none">
              <x14:cfvo type="num">
                <xm:f>0</xm:f>
              </x14:cfvo>
              <x14:cfvo type="num">
                <xm:f>1</xm:f>
              </x14:cfvo>
              <x14:axisColor indexed="65"/>
            </x14:dataBar>
          </x14:cfRule>
          <x14:cfRule type="dataBar" id="{b9e7432c-4ac1-4130-8732-05d11e320a89}">
            <x14:dataBar minLength="0" maxLength="100" gradient="0" negativeBarColorSameAsPositive="1" axisPosition="none">
              <x14:cfvo type="num">
                <xm:f>0</xm:f>
              </x14:cfvo>
              <x14:cfvo type="num">
                <xm:f>1</xm:f>
              </x14:cfvo>
              <x14:axisColor indexed="65"/>
            </x14:dataBar>
          </x14:cfRule>
          <x14:cfRule type="dataBar" id="{e807bd88-7eba-48c1-b903-afef9d22728a}">
            <x14:dataBar minLength="0" maxLength="100" gradient="0" negativeBarColorSameAsPositive="1" axisPosition="none">
              <x14:cfvo type="num">
                <xm:f>0</xm:f>
              </x14:cfvo>
              <x14:cfvo type="num">
                <xm:f>1</xm:f>
              </x14:cfvo>
              <x14:axisColor indexed="65"/>
            </x14:dataBar>
          </x14:cfRule>
          <xm:sqref>E2108</xm:sqref>
        </x14:conditionalFormatting>
        <x14:conditionalFormatting xmlns:xm="http://schemas.microsoft.com/office/excel/2006/main">
          <x14:cfRule type="dataBar" id="{2f94f6e2-2f0f-4fcd-a6a4-30f7bbe4354f}">
            <x14:dataBar minLength="0" maxLength="100" gradient="0" negativeBarColorSameAsPositive="1" axisPosition="none">
              <x14:cfvo type="num">
                <xm:f>0</xm:f>
              </x14:cfvo>
              <x14:cfvo type="num">
                <xm:f>1</xm:f>
              </x14:cfvo>
              <x14:axisColor indexed="65"/>
            </x14:dataBar>
          </x14:cfRule>
          <x14:cfRule type="dataBar" id="{e1ebaec0-2b57-40dc-9fe6-131894b27946}">
            <x14:dataBar minLength="0" maxLength="100" gradient="0" negativeBarColorSameAsPositive="1" axisPosition="none">
              <x14:cfvo type="num">
                <xm:f>0</xm:f>
              </x14:cfvo>
              <x14:cfvo type="num">
                <xm:f>1</xm:f>
              </x14:cfvo>
              <x14:axisColor indexed="65"/>
            </x14:dataBar>
          </x14:cfRule>
          <x14:cfRule type="dataBar" id="{29cc4a7a-71d0-4da3-9962-4d3ccc3cc7ca}">
            <x14:dataBar minLength="0" maxLength="100" gradient="0" negativeBarColorSameAsPositive="1" axisPosition="none">
              <x14:cfvo type="num">
                <xm:f>0</xm:f>
              </x14:cfvo>
              <x14:cfvo type="num">
                <xm:f>1</xm:f>
              </x14:cfvo>
              <x14:axisColor indexed="65"/>
            </x14:dataBar>
          </x14:cfRule>
          <xm:sqref>E1936:E1942</xm:sqref>
        </x14:conditionalFormatting>
        <x14:conditionalFormatting xmlns:xm="http://schemas.microsoft.com/office/excel/2006/main">
          <x14:cfRule type="dataBar" id="{112e5ca1-6e98-49d9-b093-e5b2ee7f4d58}">
            <x14:dataBar minLength="0" maxLength="100" gradient="0" negativeBarColorSameAsPositive="1" axisPosition="none">
              <x14:cfvo type="num">
                <xm:f>0</xm:f>
              </x14:cfvo>
              <x14:cfvo type="num">
                <xm:f>1</xm:f>
              </x14:cfvo>
              <x14:axisColor indexed="65"/>
            </x14:dataBar>
          </x14:cfRule>
          <x14:cfRule type="dataBar" id="{59e90518-18ee-4ff4-92e1-ec52039e4712}">
            <x14:dataBar minLength="0" maxLength="100" gradient="0" negativeBarColorSameAsPositive="1" axisPosition="none">
              <x14:cfvo type="num">
                <xm:f>0</xm:f>
              </x14:cfvo>
              <x14:cfvo type="num">
                <xm:f>1</xm:f>
              </x14:cfvo>
              <x14:axisColor indexed="65"/>
            </x14:dataBar>
          </x14:cfRule>
          <x14:cfRule type="dataBar" id="{cca1f891-5878-420a-829d-f94f29e9f578}">
            <x14:dataBar minLength="0" maxLength="100" gradient="0" negativeBarColorSameAsPositive="1" axisPosition="none">
              <x14:cfvo type="num">
                <xm:f>0</xm:f>
              </x14:cfvo>
              <x14:cfvo type="num">
                <xm:f>1</xm:f>
              </x14:cfvo>
              <x14:axisColor indexed="65"/>
            </x14:dataBar>
          </x14:cfRule>
          <xm:sqref>E2019:E2025</xm:sqref>
        </x14:conditionalFormatting>
        <x14:conditionalFormatting xmlns:xm="http://schemas.microsoft.com/office/excel/2006/main">
          <x14:cfRule type="dataBar" id="{b98273e5-75a3-428b-a1b0-ae7d61a68ccc}">
            <x14:dataBar minLength="0" maxLength="100" gradient="0" negativeBarColorSameAsPositive="1" axisPosition="none">
              <x14:cfvo type="num">
                <xm:f>0</xm:f>
              </x14:cfvo>
              <x14:cfvo type="num">
                <xm:f>1</xm:f>
              </x14:cfvo>
              <x14:axisColor indexed="65"/>
            </x14:dataBar>
          </x14:cfRule>
          <x14:cfRule type="dataBar" id="{c81170f3-25db-432b-9703-4e2e9265ac68}">
            <x14:dataBar minLength="0" maxLength="100" gradient="0" negativeBarColorSameAsPositive="1" axisPosition="none">
              <x14:cfvo type="num">
                <xm:f>0</xm:f>
              </x14:cfvo>
              <x14:cfvo type="num">
                <xm:f>1</xm:f>
              </x14:cfvo>
              <x14:axisColor indexed="65"/>
            </x14:dataBar>
          </x14:cfRule>
          <x14:cfRule type="dataBar" id="{f17ab542-966f-41ad-bfc9-90d886d0d58a}">
            <x14:dataBar minLength="0" maxLength="100" gradient="0" negativeBarColorSameAsPositive="1" axisPosition="none">
              <x14:cfvo type="num">
                <xm:f>0</xm:f>
              </x14:cfvo>
              <x14:cfvo type="num">
                <xm:f>1</xm:f>
              </x14:cfvo>
              <x14:axisColor indexed="65"/>
            </x14:dataBar>
          </x14:cfRule>
          <xm:sqref>E2065:E2068</xm:sqref>
        </x14:conditionalFormatting>
        <x14:conditionalFormatting xmlns:xm="http://schemas.microsoft.com/office/excel/2006/main">
          <x14:cfRule type="dataBar" id="{2a9255ce-9e17-42e4-883b-5a11520e035b}">
            <x14:dataBar minLength="0" maxLength="100" gradient="0" negativeBarColorSameAsPositive="1" axisPosition="none">
              <x14:cfvo type="num">
                <xm:f>0</xm:f>
              </x14:cfvo>
              <x14:cfvo type="num">
                <xm:f>1</xm:f>
              </x14:cfvo>
              <x14:axisColor indexed="65"/>
            </x14:dataBar>
          </x14:cfRule>
          <x14:cfRule type="dataBar" id="{f4f3d1c0-d971-4f53-ad54-20d35286a1b4}">
            <x14:dataBar minLength="0" maxLength="100" gradient="0" negativeBarColorSameAsPositive="1" axisPosition="none">
              <x14:cfvo type="num">
                <xm:f>0</xm:f>
              </x14:cfvo>
              <x14:cfvo type="num">
                <xm:f>1</xm:f>
              </x14:cfvo>
              <x14:axisColor indexed="65"/>
            </x14:dataBar>
          </x14:cfRule>
          <x14:cfRule type="dataBar" id="{d403f05f-9bde-4366-b7f4-71218bb4345f}">
            <x14:dataBar minLength="0" maxLength="100" gradient="0" negativeBarColorSameAsPositive="1" axisPosition="none">
              <x14:cfvo type="num">
                <xm:f>0</xm:f>
              </x14:cfvo>
              <x14:cfvo type="num">
                <xm:f>1</xm:f>
              </x14:cfvo>
              <x14:axisColor indexed="65"/>
            </x14:dataBar>
          </x14:cfRule>
          <xm:sqref>E2075:E2077</xm:sqref>
        </x14:conditionalFormatting>
        <x14:conditionalFormatting xmlns:xm="http://schemas.microsoft.com/office/excel/2006/main">
          <x14:cfRule type="dataBar" id="{cddc3b51-bfef-4df9-9558-0e223e06a8bd}">
            <x14:dataBar minLength="0" maxLength="100" gradient="0" negativeBarColorSameAsPositive="1" axisPosition="none">
              <x14:cfvo type="num">
                <xm:f>0</xm:f>
              </x14:cfvo>
              <x14:cfvo type="num">
                <xm:f>1</xm:f>
              </x14:cfvo>
              <x14:axisColor indexed="65"/>
            </x14:dataBar>
          </x14:cfRule>
          <x14:cfRule type="dataBar" id="{da144bb9-d266-4bc0-b23e-cd28ddb63cba}">
            <x14:dataBar minLength="0" maxLength="100" gradient="0" negativeBarColorSameAsPositive="1" axisPosition="none">
              <x14:cfvo type="num">
                <xm:f>0</xm:f>
              </x14:cfvo>
              <x14:cfvo type="num">
                <xm:f>1</xm:f>
              </x14:cfvo>
              <x14:axisColor indexed="65"/>
            </x14:dataBar>
          </x14:cfRule>
          <x14:cfRule type="dataBar" id="{0c0fc965-41a0-4417-997e-5aafb6c53a54}">
            <x14:dataBar minLength="0" maxLength="100" gradient="0" negativeBarColorSameAsPositive="1" axisPosition="none">
              <x14:cfvo type="num">
                <xm:f>0</xm:f>
              </x14:cfvo>
              <x14:cfvo type="num">
                <xm:f>1</xm:f>
              </x14:cfvo>
              <x14:axisColor indexed="65"/>
            </x14:dataBar>
          </x14:cfRule>
          <xm:sqref>E2084:E2086</xm:sqref>
        </x14:conditionalFormatting>
        <x14:conditionalFormatting xmlns:xm="http://schemas.microsoft.com/office/excel/2006/main">
          <x14:cfRule type="dataBar" id="{7f4b4570-30a0-453b-b6d5-3b63ca10fee0}">
            <x14:dataBar minLength="0" maxLength="100" gradient="0" negativeBarColorSameAsPositive="1" axisPosition="none">
              <x14:cfvo type="num">
                <xm:f>0</xm:f>
              </x14:cfvo>
              <x14:cfvo type="num">
                <xm:f>1</xm:f>
              </x14:cfvo>
              <x14:axisColor indexed="65"/>
            </x14:dataBar>
          </x14:cfRule>
          <x14:cfRule type="dataBar" id="{ff997566-7cac-4473-a01d-9d17067944d8}">
            <x14:dataBar minLength="0" maxLength="100" gradient="0" negativeBarColorSameAsPositive="1" axisPosition="none">
              <x14:cfvo type="num">
                <xm:f>0</xm:f>
              </x14:cfvo>
              <x14:cfvo type="num">
                <xm:f>1</xm:f>
              </x14:cfvo>
              <x14:axisColor indexed="65"/>
            </x14:dataBar>
          </x14:cfRule>
          <x14:cfRule type="dataBar" id="{37a2bc8e-ec85-450f-ae64-d3c54c31201f}">
            <x14:dataBar minLength="0" maxLength="100" gradient="0" negativeBarColorSameAsPositive="1" axisPosition="none">
              <x14:cfvo type="num">
                <xm:f>0</xm:f>
              </x14:cfvo>
              <x14:cfvo type="num">
                <xm:f>1</xm:f>
              </x14:cfvo>
              <x14:axisColor indexed="65"/>
            </x14:dataBar>
          </x14:cfRule>
          <xm:sqref>E2096:E2098</xm:sqref>
        </x14:conditionalFormatting>
        <x14:conditionalFormatting xmlns:xm="http://schemas.microsoft.com/office/excel/2006/main">
          <x14:cfRule type="dataBar" id="{8d4613c8-e322-4c60-b8ec-b6e53fcad9d2}">
            <x14:dataBar minLength="0" maxLength="100" gradient="0" negativeBarColorSameAsPositive="1" axisPosition="none">
              <x14:cfvo type="num">
                <xm:f>0</xm:f>
              </x14:cfvo>
              <x14:cfvo type="num">
                <xm:f>1</xm:f>
              </x14:cfvo>
              <x14:axisColor indexed="65"/>
            </x14:dataBar>
          </x14:cfRule>
          <x14:cfRule type="dataBar" id="{1dfbc68c-e591-4171-b249-708129233dcf}">
            <x14:dataBar minLength="0" maxLength="100" gradient="0" negativeBarColorSameAsPositive="1" axisPosition="none">
              <x14:cfvo type="num">
                <xm:f>0</xm:f>
              </x14:cfvo>
              <x14:cfvo type="num">
                <xm:f>1</xm:f>
              </x14:cfvo>
              <x14:axisColor indexed="65"/>
            </x14:dataBar>
          </x14:cfRule>
          <x14:cfRule type="dataBar" id="{02fa2d70-3f32-4a45-922b-56a14503cc7a}">
            <x14:dataBar minLength="0" maxLength="100" gradient="0" negativeBarColorSameAsPositive="1" axisPosition="none">
              <x14:cfvo type="num">
                <xm:f>0</xm:f>
              </x14:cfvo>
              <x14:cfvo type="num">
                <xm:f>1</xm:f>
              </x14:cfvo>
              <x14:axisColor indexed="65"/>
            </x14:dataBar>
          </x14:cfRule>
          <xm:sqref>E2105:E2107</xm:sqref>
        </x14:conditionalFormatting>
        <x14:conditionalFormatting xmlns:xm="http://schemas.microsoft.com/office/excel/2006/main">
          <x14:cfRule type="dataBar" id="{ddbbaa38-753b-433c-b422-da23ac1f8444}">
            <x14:dataBar minLength="0" maxLength="100" gradient="0" negativeBarColorSameAsPositive="1" axisPosition="none">
              <x14:cfvo type="num">
                <xm:f>0</xm:f>
              </x14:cfvo>
              <x14:cfvo type="num">
                <xm:f>1</xm:f>
              </x14:cfvo>
              <x14:axisColor indexed="65"/>
            </x14:dataBar>
          </x14:cfRule>
          <x14:cfRule type="dataBar" id="{20eb5959-1935-44a4-a814-1c88621a28df}">
            <x14:dataBar minLength="0" maxLength="100" gradient="0" negativeBarColorSameAsPositive="1" axisPosition="none">
              <x14:cfvo type="num">
                <xm:f>0</xm:f>
              </x14:cfvo>
              <x14:cfvo type="num">
                <xm:f>1</xm:f>
              </x14:cfvo>
              <x14:axisColor indexed="65"/>
            </x14:dataBar>
          </x14:cfRule>
          <x14:cfRule type="dataBar" id="{e7eec26a-f864-4a37-b843-1e4ee0b8667b}">
            <x14:dataBar minLength="0" maxLength="100" gradient="0" negativeBarColorSameAsPositive="1" axisPosition="none">
              <x14:cfvo type="num">
                <xm:f>0</xm:f>
              </x14:cfvo>
              <x14:cfvo type="num">
                <xm:f>1</xm:f>
              </x14:cfvo>
              <x14:axisColor indexed="65"/>
            </x14:dataBar>
          </x14:cfRule>
          <xm:sqref>E2114:E2120</xm:sqref>
        </x14:conditionalFormatting>
        <x14:conditionalFormatting xmlns:xm="http://schemas.microsoft.com/office/excel/2006/main">
          <x14:cfRule type="dataBar" id="{91a56989-fd23-4b8d-ba5a-96fbb2f1f59d}">
            <x14:dataBar minLength="0" maxLength="100" gradient="0" negativeBarColorSameAsPositive="1" axisPosition="none">
              <x14:cfvo type="num">
                <xm:f>0</xm:f>
              </x14:cfvo>
              <x14:cfvo type="num">
                <xm:f>1</xm:f>
              </x14:cfvo>
              <x14:axisColor indexed="65"/>
            </x14:dataBar>
          </x14:cfRule>
          <x14:cfRule type="dataBar" id="{a35b6d6a-417d-40d9-8968-e256ffa37931}">
            <x14:dataBar minLength="0" maxLength="100" gradient="0" negativeBarColorSameAsPositive="1" axisPosition="none">
              <x14:cfvo type="num">
                <xm:f>0</xm:f>
              </x14:cfvo>
              <x14:cfvo type="num">
                <xm:f>1</xm:f>
              </x14:cfvo>
              <x14:axisColor indexed="65"/>
            </x14:dataBar>
          </x14:cfRule>
          <x14:cfRule type="dataBar" id="{fa01c2ef-1a88-40b1-8346-8528c6a295e4}">
            <x14:dataBar minLength="0" maxLength="100" gradient="0" negativeBarColorSameAsPositive="1" axisPosition="none">
              <x14:cfvo type="num">
                <xm:f>0</xm:f>
              </x14:cfvo>
              <x14:cfvo type="num">
                <xm:f>1</xm:f>
              </x14:cfvo>
              <x14:axisColor indexed="65"/>
            </x14:dataBar>
          </x14:cfRule>
          <xm:sqref>E2137:E2143</xm:sqref>
        </x14:conditionalFormatting>
        <x14:conditionalFormatting xmlns:xm="http://schemas.microsoft.com/office/excel/2006/main">
          <x14:cfRule type="dataBar" id="{52eab566-5a4d-4bed-a3a6-87a3159e2f91}">
            <x14:dataBar minLength="0" maxLength="100" gradient="0" negativeBarColorSameAsPositive="1" axisPosition="none">
              <x14:cfvo type="num">
                <xm:f>0</xm:f>
              </x14:cfvo>
              <x14:cfvo type="num">
                <xm:f>1</xm:f>
              </x14:cfvo>
              <x14:axisColor indexed="65"/>
            </x14:dataBar>
          </x14:cfRule>
          <x14:cfRule type="dataBar" id="{2cc71113-79a2-4f1b-9419-784c9a258ed6}">
            <x14:dataBar minLength="0" maxLength="100" gradient="0" negativeBarColorSameAsPositive="1" axisPosition="none">
              <x14:cfvo type="num">
                <xm:f>0</xm:f>
              </x14:cfvo>
              <x14:cfvo type="num">
                <xm:f>1</xm:f>
              </x14:cfvo>
              <x14:axisColor indexed="65"/>
            </x14:dataBar>
          </x14:cfRule>
          <x14:cfRule type="dataBar" id="{a0dccae9-5197-4a4b-89d6-6da68dc652f4}">
            <x14:dataBar minLength="0" maxLength="100" gradient="0" negativeBarColorSameAsPositive="1" axisPosition="none">
              <x14:cfvo type="num">
                <xm:f>0</xm:f>
              </x14:cfvo>
              <x14:cfvo type="num">
                <xm:f>1</xm:f>
              </x14:cfvo>
              <x14:axisColor indexed="65"/>
            </x14:dataBar>
          </x14:cfRule>
          <xm:sqref>E2150:E2153</xm:sqref>
        </x14:conditionalFormatting>
        <x14:conditionalFormatting xmlns:xm="http://schemas.microsoft.com/office/excel/2006/main">
          <x14:cfRule type="dataBar" id="{de15a3b5-7288-4ff0-9239-68ba362570db}">
            <x14:dataBar minLength="0" maxLength="100" gradient="0" negativeBarColorSameAsPositive="1" axisPosition="none">
              <x14:cfvo type="num">
                <xm:f>0</xm:f>
              </x14:cfvo>
              <x14:cfvo type="num">
                <xm:f>1</xm:f>
              </x14:cfvo>
              <x14:axisColor indexed="65"/>
            </x14:dataBar>
          </x14:cfRule>
          <x14:cfRule type="dataBar" id="{fc4112e8-5698-4a76-9f12-19701058d6f2}">
            <x14:dataBar minLength="0" maxLength="100" gradient="0" negativeBarColorSameAsPositive="1" axisPosition="none">
              <x14:cfvo type="num">
                <xm:f>0</xm:f>
              </x14:cfvo>
              <x14:cfvo type="num">
                <xm:f>1</xm:f>
              </x14:cfvo>
              <x14:axisColor indexed="65"/>
            </x14:dataBar>
          </x14:cfRule>
          <x14:cfRule type="dataBar" id="{31c50214-c86a-43ba-b0ab-f22a61dd2067}">
            <x14:dataBar minLength="0" maxLength="100" gradient="0" negativeBarColorSameAsPositive="1" axisPosition="none">
              <x14:cfvo type="num">
                <xm:f>0</xm:f>
              </x14:cfvo>
              <x14:cfvo type="num">
                <xm:f>1</xm:f>
              </x14:cfvo>
              <x14:axisColor indexed="65"/>
            </x14:dataBar>
          </x14:cfRule>
          <xm:sqref>E2200:E2202</xm:sqref>
        </x14:conditionalFormatting>
        <x14:conditionalFormatting xmlns:xm="http://schemas.microsoft.com/office/excel/2006/main">
          <x14:cfRule type="dataBar" id="{adc5f373-bf18-48a2-a5a2-a459bb4281f5}">
            <x14:dataBar minLength="0" maxLength="100" gradient="0" negativeBarColorSameAsPositive="1" axisPosition="none">
              <x14:cfvo type="num">
                <xm:f>0</xm:f>
              </x14:cfvo>
              <x14:cfvo type="num">
                <xm:f>1</xm:f>
              </x14:cfvo>
              <x14:axisColor indexed="65"/>
            </x14:dataBar>
          </x14:cfRule>
          <xm:sqref>E2 E9:E153 E163:E300 E304 E312:E377 E386:E408 E417:E533 E541:E630 E640:E918 E926:E1073 E1083:E1212 E1221:E1255 E1264:E1382 E1390 E1397:E1442 E1452:E1491 E1499:E1692 E1700:E1919 E1926:E1929 E1949:E1955 E1962:E1968 E1975:E1981 E1988:E1994 E2001:E2004 E2010:E2013 E2032:E2038 E2045:E2051 E2087:E2090 E2093 E2127:E2130 E2160:E2163 E2170:E2173 E2180:E2183 E2190:E2193 E2203:E1048576</xm:sqref>
        </x14:conditionalFormatting>
        <x14:conditionalFormatting xmlns:xm="http://schemas.microsoft.com/office/excel/2006/main">
          <x14:cfRule type="dataBar" id="{0524b12d-2471-4a25-864b-fe60caad889d}">
            <x14:dataBar minLength="0" maxLength="100" gradient="0" negativeBarColorSameAsPositive="1" axisPosition="none">
              <x14:cfvo type="num">
                <xm:f>0</xm:f>
              </x14:cfvo>
              <x14:cfvo type="num">
                <xm:f>1</xm:f>
              </x14:cfvo>
              <x14:axisColor indexed="65"/>
            </x14:dataBar>
          </x14:cfRule>
          <xm:sqref>E2 E9:E153 E163:E178 E187:E275 E284:E300 E304 E312:E377 E386:E408 E417 E425:E459 E468:E533 E541:E561 E570:E613 E622:E630 E640:E778 E787:E835 E844:E918 E926:E1073 E1083:E1212 E1221:E1255 E1264:E1382 E1390 E1397:E1442 E1452:E1491 E1499:E1692 E1700:E1790 E1796:E1799 E1802 E1808:E1811 E1817:E1820 E1826 E1829 E1836 E1839 E1847:E1853 E1860:E1863 E1870:E1873 E1880:E1883 E1890:E1893 E1900:E1903 E1910:E1919 E1926:E1929 E1949:E1955 E1962:E1968 E1975:E1981 E1988:E1994 E2001:E2004 E2010:E2013 E2032:E2038 E2045:E2051 E2087:E2090 E2093 E2127:E2130 E2160:E2163 E2170:E2173 E2180:E2183 E2190:E2193 E2203:E1048576</xm:sqref>
        </x14:conditionalFormatting>
        <x14:conditionalFormatting xmlns:xm="http://schemas.microsoft.com/office/excel/2006/main">
          <x14:cfRule type="dataBar" id="{622852e4-57bd-4111-95c7-a02e9234f3a7}">
            <x14:dataBar minLength="0" maxLength="100" gradient="0" negativeBarColorSameAsPositive="1" axisPosition="none">
              <x14:cfvo type="num">
                <xm:f>0</xm:f>
              </x14:cfvo>
              <x14:cfvo type="num">
                <xm:f>1</xm:f>
              </x14:cfvo>
              <x14:axisColor indexed="65"/>
            </x14:dataBar>
          </x14:cfRule>
          <xm:sqref>E2 E9 E12 E15 E22 E25:E28 E35 E38 E41 E48 E58 E62 E66 E75 E78 E81 E89 E93 E97 E106 E109 E112 E119 E123 E127 E136 E139 E142 E150 E153 E163 E166 E169 E178 E187 E190 E193 E201 E204 E213 E216 E219 E229 E233 E237 E246 E249 E258 E261 E264 E272 E275 E284:E300 E304 E312:E326 E333:E377 E386:E389 E392:E408 E417 E425:E459 E468:E533 E541:E561 E570:E613 E622:E630 E640:E778 E787:E835 E844:E918 E926:E975 E984 E992:E1073 E1083:E1134 E1141:E1212 E1221:E1240 E1249:E1255 E1264:E1382 E1390 E1397:E1400 E1408:E1442 E1452:E1491 E1499:E1692 E1700:E1790 E1796:E1799 E1802 E1808:E1811 E1817:E1820 E1826 E1829 E1836 E1839 E1847:E1853 E1860:E1863 E1870:E1873 E1880:E1883 E1890:E1893 E1900:E1903 E1910:E1919 E1926:E1929 E1949:E1955 E1962:E1968 E1975:E1981 E1988:E1994 E2001:E2004 E2010:E2013 E2032:E2038 E2045:E2051 E2087:E2090 E2093 E2127:E2130 E2160:E2163 E2170:E2173 E2180:E2183 E2190:E2193 E2203:E1048576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E0B4"/>
  </sheetPr>
  <dimension ref="A1:G450"/>
  <sheetViews>
    <sheetView workbookViewId="0">
      <selection activeCell="I1421" sqref="I1421"/>
    </sheetView>
  </sheetViews>
  <sheetFormatPr defaultColWidth="11" defaultRowHeight="24" customHeight="1" outlineLevelCol="6"/>
  <cols>
    <col min="1" max="4" width="11" style="1"/>
    <col min="5" max="5" width="11" style="17"/>
    <col min="6" max="6" width="11" style="82"/>
    <col min="7" max="7" width="11" style="16"/>
    <col min="8" max="16384" width="11" style="3"/>
  </cols>
  <sheetData>
    <row r="1" customHeight="1" spans="1:7">
      <c r="A1" s="5" t="s">
        <v>1</v>
      </c>
      <c r="B1" s="5" t="s">
        <v>2</v>
      </c>
      <c r="C1" s="5" t="s">
        <v>3</v>
      </c>
      <c r="D1" s="5" t="s">
        <v>1816</v>
      </c>
      <c r="E1" s="19" t="s">
        <v>1817</v>
      </c>
      <c r="F1" s="83" t="s">
        <v>8</v>
      </c>
      <c r="G1" s="18" t="s">
        <v>5</v>
      </c>
    </row>
    <row r="2" customHeight="1" spans="1:7">
      <c r="A2" s="7" t="s">
        <v>11</v>
      </c>
      <c r="B2" s="7" t="s">
        <v>12</v>
      </c>
      <c r="C2" s="7" t="s">
        <v>13</v>
      </c>
      <c r="D2" s="7" t="s">
        <v>1818</v>
      </c>
      <c r="E2" s="21">
        <v>1</v>
      </c>
      <c r="F2" s="84">
        <v>0</v>
      </c>
      <c r="G2" s="20">
        <v>0</v>
      </c>
    </row>
    <row r="3" customHeight="1" spans="1:7">
      <c r="A3" s="7" t="s">
        <v>11</v>
      </c>
      <c r="B3" s="7" t="s">
        <v>12</v>
      </c>
      <c r="C3" s="7" t="s">
        <v>13</v>
      </c>
      <c r="D3" s="7" t="s">
        <v>1819</v>
      </c>
      <c r="E3" s="21">
        <v>1</v>
      </c>
      <c r="F3" s="84">
        <v>0</v>
      </c>
      <c r="G3" s="20">
        <v>0</v>
      </c>
    </row>
    <row r="4" customHeight="1" spans="1:7">
      <c r="A4" s="7" t="s">
        <v>41</v>
      </c>
      <c r="B4" s="7" t="s">
        <v>42</v>
      </c>
      <c r="C4" s="7" t="s">
        <v>33</v>
      </c>
      <c r="D4" s="7" t="s">
        <v>1820</v>
      </c>
      <c r="E4" s="21">
        <v>2</v>
      </c>
      <c r="F4" s="84">
        <v>0</v>
      </c>
      <c r="G4" s="20">
        <v>0</v>
      </c>
    </row>
    <row r="5" customHeight="1" spans="1:7">
      <c r="A5" s="7" t="s">
        <v>41</v>
      </c>
      <c r="B5" s="7" t="s">
        <v>42</v>
      </c>
      <c r="C5" s="7" t="s">
        <v>33</v>
      </c>
      <c r="D5" s="7" t="s">
        <v>1821</v>
      </c>
      <c r="E5" s="21">
        <v>3</v>
      </c>
      <c r="F5" s="84">
        <v>0</v>
      </c>
      <c r="G5" s="20">
        <v>0</v>
      </c>
    </row>
    <row r="6" customHeight="1" spans="1:7">
      <c r="A6" s="7" t="s">
        <v>54</v>
      </c>
      <c r="B6" s="7" t="s">
        <v>55</v>
      </c>
      <c r="C6" s="7" t="s">
        <v>50</v>
      </c>
      <c r="D6" s="7" t="s">
        <v>1822</v>
      </c>
      <c r="E6" s="21">
        <v>2</v>
      </c>
      <c r="F6" s="84">
        <v>0</v>
      </c>
      <c r="G6" s="20">
        <v>0</v>
      </c>
    </row>
    <row r="7" customHeight="1" spans="1:7">
      <c r="A7" s="7" t="s">
        <v>54</v>
      </c>
      <c r="B7" s="7" t="s">
        <v>55</v>
      </c>
      <c r="C7" s="7" t="s">
        <v>50</v>
      </c>
      <c r="D7" s="7" t="s">
        <v>1823</v>
      </c>
      <c r="E7" s="21">
        <v>2</v>
      </c>
      <c r="F7" s="84">
        <v>0</v>
      </c>
      <c r="G7" s="20">
        <v>0</v>
      </c>
    </row>
    <row r="8" customHeight="1" spans="1:7">
      <c r="A8" s="7" t="s">
        <v>64</v>
      </c>
      <c r="B8" s="7" t="s">
        <v>65</v>
      </c>
      <c r="C8" s="7" t="s">
        <v>61</v>
      </c>
      <c r="D8" s="7" t="s">
        <v>1824</v>
      </c>
      <c r="E8" s="21">
        <v>2</v>
      </c>
      <c r="F8" s="84">
        <v>0</v>
      </c>
      <c r="G8" s="20">
        <v>0</v>
      </c>
    </row>
    <row r="9" customHeight="1" spans="1:7">
      <c r="A9" s="7" t="s">
        <v>64</v>
      </c>
      <c r="B9" s="7" t="s">
        <v>65</v>
      </c>
      <c r="C9" s="7" t="s">
        <v>61</v>
      </c>
      <c r="D9" s="7" t="s">
        <v>1825</v>
      </c>
      <c r="E9" s="21">
        <v>2</v>
      </c>
      <c r="F9" s="84">
        <v>0</v>
      </c>
      <c r="G9" s="20">
        <v>0</v>
      </c>
    </row>
    <row r="10" customHeight="1" spans="1:7">
      <c r="A10" s="7" t="s">
        <v>69</v>
      </c>
      <c r="B10" s="7" t="s">
        <v>70</v>
      </c>
      <c r="C10" s="7" t="s">
        <v>71</v>
      </c>
      <c r="D10" s="7" t="s">
        <v>1826</v>
      </c>
      <c r="E10" s="21">
        <v>1</v>
      </c>
      <c r="F10" s="84">
        <v>0</v>
      </c>
      <c r="G10" s="20">
        <v>0</v>
      </c>
    </row>
    <row r="11" customHeight="1" spans="1:7">
      <c r="A11" s="7" t="s">
        <v>69</v>
      </c>
      <c r="B11" s="7" t="s">
        <v>70</v>
      </c>
      <c r="C11" s="7" t="s">
        <v>71</v>
      </c>
      <c r="D11" s="7" t="s">
        <v>1827</v>
      </c>
      <c r="E11" s="21">
        <v>1</v>
      </c>
      <c r="F11" s="84">
        <v>0</v>
      </c>
      <c r="G11" s="20">
        <v>0</v>
      </c>
    </row>
    <row r="12" customHeight="1" spans="1:7">
      <c r="A12" s="7" t="s">
        <v>69</v>
      </c>
      <c r="B12" s="7" t="s">
        <v>70</v>
      </c>
      <c r="C12" s="7" t="s">
        <v>71</v>
      </c>
      <c r="D12" s="7" t="s">
        <v>1828</v>
      </c>
      <c r="E12" s="21">
        <v>1</v>
      </c>
      <c r="F12" s="84">
        <v>0</v>
      </c>
      <c r="G12" s="20">
        <v>0</v>
      </c>
    </row>
    <row r="13" customHeight="1" spans="1:7">
      <c r="A13" s="7" t="s">
        <v>89</v>
      </c>
      <c r="B13" s="7" t="s">
        <v>90</v>
      </c>
      <c r="C13" s="7" t="s">
        <v>61</v>
      </c>
      <c r="D13" s="7" t="s">
        <v>1829</v>
      </c>
      <c r="E13" s="21">
        <v>1</v>
      </c>
      <c r="F13" s="84">
        <v>0</v>
      </c>
      <c r="G13" s="20">
        <v>0</v>
      </c>
    </row>
    <row r="14" customHeight="1" spans="1:7">
      <c r="A14" s="7" t="s">
        <v>89</v>
      </c>
      <c r="B14" s="7" t="s">
        <v>90</v>
      </c>
      <c r="C14" s="7" t="s">
        <v>61</v>
      </c>
      <c r="D14" s="7" t="s">
        <v>1830</v>
      </c>
      <c r="E14" s="21">
        <v>2</v>
      </c>
      <c r="F14" s="84">
        <v>0</v>
      </c>
      <c r="G14" s="20">
        <v>0</v>
      </c>
    </row>
    <row r="15" customHeight="1" spans="1:7">
      <c r="A15" s="7" t="s">
        <v>89</v>
      </c>
      <c r="B15" s="7" t="s">
        <v>90</v>
      </c>
      <c r="C15" s="7" t="s">
        <v>61</v>
      </c>
      <c r="D15" s="7" t="s">
        <v>1831</v>
      </c>
      <c r="E15" s="21">
        <v>3</v>
      </c>
      <c r="F15" s="84">
        <v>0</v>
      </c>
      <c r="G15" s="20">
        <v>0</v>
      </c>
    </row>
    <row r="16" customHeight="1" spans="1:7">
      <c r="A16" s="7" t="s">
        <v>100</v>
      </c>
      <c r="B16" s="7" t="s">
        <v>101</v>
      </c>
      <c r="C16" s="7" t="s">
        <v>97</v>
      </c>
      <c r="D16" s="7" t="s">
        <v>1832</v>
      </c>
      <c r="E16" s="21">
        <v>1</v>
      </c>
      <c r="F16" s="84">
        <v>0</v>
      </c>
      <c r="G16" s="20">
        <v>0</v>
      </c>
    </row>
    <row r="17" customHeight="1" spans="1:7">
      <c r="A17" s="7" t="s">
        <v>100</v>
      </c>
      <c r="B17" s="7" t="s">
        <v>101</v>
      </c>
      <c r="C17" s="7" t="s">
        <v>413</v>
      </c>
      <c r="D17" s="7" t="s">
        <v>1833</v>
      </c>
      <c r="E17" s="21">
        <v>2</v>
      </c>
      <c r="F17" s="84">
        <v>0</v>
      </c>
      <c r="G17" s="20">
        <v>0</v>
      </c>
    </row>
    <row r="18" customHeight="1" spans="1:7">
      <c r="A18" s="7" t="s">
        <v>100</v>
      </c>
      <c r="B18" s="7" t="s">
        <v>101</v>
      </c>
      <c r="C18" s="7" t="s">
        <v>97</v>
      </c>
      <c r="D18" s="7" t="s">
        <v>1834</v>
      </c>
      <c r="E18" s="21">
        <v>2</v>
      </c>
      <c r="F18" s="84">
        <v>0</v>
      </c>
      <c r="G18" s="20">
        <v>0</v>
      </c>
    </row>
    <row r="19" customHeight="1" spans="1:7">
      <c r="A19" s="7" t="s">
        <v>117</v>
      </c>
      <c r="B19" s="7" t="s">
        <v>118</v>
      </c>
      <c r="C19" s="7" t="s">
        <v>108</v>
      </c>
      <c r="D19" s="7" t="s">
        <v>1835</v>
      </c>
      <c r="E19" s="21">
        <v>1</v>
      </c>
      <c r="F19" s="84">
        <v>0</v>
      </c>
      <c r="G19" s="20">
        <v>0</v>
      </c>
    </row>
    <row r="20" customHeight="1" spans="1:7">
      <c r="A20" s="7" t="s">
        <v>117</v>
      </c>
      <c r="B20" s="7" t="s">
        <v>118</v>
      </c>
      <c r="C20" s="7" t="s">
        <v>108</v>
      </c>
      <c r="D20" s="7" t="s">
        <v>1836</v>
      </c>
      <c r="E20" s="21">
        <v>3</v>
      </c>
      <c r="F20" s="84">
        <v>0</v>
      </c>
      <c r="G20" s="20">
        <v>0</v>
      </c>
    </row>
    <row r="21" customHeight="1" spans="1:7">
      <c r="A21" s="7" t="s">
        <v>130</v>
      </c>
      <c r="B21" s="7" t="s">
        <v>131</v>
      </c>
      <c r="C21" s="7" t="s">
        <v>97</v>
      </c>
      <c r="D21" s="7" t="s">
        <v>1837</v>
      </c>
      <c r="E21" s="21">
        <v>1</v>
      </c>
      <c r="F21" s="84">
        <v>0</v>
      </c>
      <c r="G21" s="20">
        <v>0</v>
      </c>
    </row>
    <row r="22" customHeight="1" spans="1:7">
      <c r="A22" s="7" t="s">
        <v>130</v>
      </c>
      <c r="B22" s="7" t="s">
        <v>131</v>
      </c>
      <c r="C22" s="7" t="s">
        <v>97</v>
      </c>
      <c r="D22" s="7" t="s">
        <v>1838</v>
      </c>
      <c r="E22" s="21">
        <v>2</v>
      </c>
      <c r="F22" s="84">
        <v>0</v>
      </c>
      <c r="G22" s="20">
        <v>0</v>
      </c>
    </row>
    <row r="23" customHeight="1" spans="1:7">
      <c r="A23" s="7" t="s">
        <v>144</v>
      </c>
      <c r="B23" s="7" t="s">
        <v>145</v>
      </c>
      <c r="C23" s="7" t="s">
        <v>71</v>
      </c>
      <c r="D23" s="7" t="s">
        <v>1839</v>
      </c>
      <c r="E23" s="21">
        <v>2</v>
      </c>
      <c r="F23" s="84">
        <v>0</v>
      </c>
      <c r="G23" s="20">
        <v>0</v>
      </c>
    </row>
    <row r="24" customHeight="1" spans="1:7">
      <c r="A24" s="7" t="s">
        <v>144</v>
      </c>
      <c r="B24" s="7" t="s">
        <v>145</v>
      </c>
      <c r="C24" s="7" t="s">
        <v>136</v>
      </c>
      <c r="D24" s="7" t="s">
        <v>1840</v>
      </c>
      <c r="E24" s="21">
        <v>2</v>
      </c>
      <c r="F24" s="84">
        <v>0</v>
      </c>
      <c r="G24" s="20">
        <v>0</v>
      </c>
    </row>
    <row r="25" customHeight="1" spans="1:7">
      <c r="A25" s="7" t="s">
        <v>144</v>
      </c>
      <c r="B25" s="7" t="s">
        <v>145</v>
      </c>
      <c r="C25" s="7" t="s">
        <v>136</v>
      </c>
      <c r="D25" s="7" t="s">
        <v>1841</v>
      </c>
      <c r="E25" s="21">
        <v>3</v>
      </c>
      <c r="F25" s="84">
        <v>0</v>
      </c>
      <c r="G25" s="20">
        <v>0</v>
      </c>
    </row>
    <row r="26" customHeight="1" spans="1:7">
      <c r="A26" s="7" t="s">
        <v>155</v>
      </c>
      <c r="B26" s="7" t="s">
        <v>156</v>
      </c>
      <c r="C26" s="7" t="s">
        <v>136</v>
      </c>
      <c r="D26" s="7" t="s">
        <v>1842</v>
      </c>
      <c r="E26" s="21">
        <v>3</v>
      </c>
      <c r="F26" s="84">
        <v>0</v>
      </c>
      <c r="G26" s="20">
        <v>0</v>
      </c>
    </row>
    <row r="27" customHeight="1" spans="1:7">
      <c r="A27" s="7" t="s">
        <v>155</v>
      </c>
      <c r="B27" s="7" t="s">
        <v>156</v>
      </c>
      <c r="C27" s="7" t="s">
        <v>136</v>
      </c>
      <c r="D27" s="7" t="s">
        <v>1843</v>
      </c>
      <c r="E27" s="21">
        <v>2</v>
      </c>
      <c r="F27" s="84">
        <v>0</v>
      </c>
      <c r="G27" s="20">
        <v>0</v>
      </c>
    </row>
    <row r="28" customHeight="1" spans="1:7">
      <c r="A28" s="7" t="s">
        <v>165</v>
      </c>
      <c r="B28" s="7" t="s">
        <v>166</v>
      </c>
      <c r="C28" s="7" t="s">
        <v>413</v>
      </c>
      <c r="D28" s="7" t="s">
        <v>1844</v>
      </c>
      <c r="E28" s="21">
        <v>1</v>
      </c>
      <c r="F28" s="84">
        <v>0</v>
      </c>
      <c r="G28" s="20">
        <v>0</v>
      </c>
    </row>
    <row r="29" customHeight="1" spans="1:7">
      <c r="A29" s="7" t="s">
        <v>165</v>
      </c>
      <c r="B29" s="7" t="s">
        <v>166</v>
      </c>
      <c r="C29" s="7" t="s">
        <v>413</v>
      </c>
      <c r="D29" s="7" t="s">
        <v>1845</v>
      </c>
      <c r="E29" s="21">
        <v>1</v>
      </c>
      <c r="F29" s="84">
        <v>0</v>
      </c>
      <c r="G29" s="20">
        <v>0</v>
      </c>
    </row>
    <row r="30" customHeight="1" spans="1:7">
      <c r="A30" s="7" t="s">
        <v>165</v>
      </c>
      <c r="B30" s="7" t="s">
        <v>166</v>
      </c>
      <c r="C30" s="7" t="s">
        <v>413</v>
      </c>
      <c r="D30" s="7" t="s">
        <v>1846</v>
      </c>
      <c r="E30" s="21">
        <v>2</v>
      </c>
      <c r="F30" s="84">
        <v>0</v>
      </c>
      <c r="G30" s="20">
        <v>0</v>
      </c>
    </row>
    <row r="31" customHeight="1" spans="1:7">
      <c r="A31" s="7" t="s">
        <v>182</v>
      </c>
      <c r="B31" s="7" t="s">
        <v>183</v>
      </c>
      <c r="C31" s="7" t="s">
        <v>752</v>
      </c>
      <c r="D31" s="7" t="s">
        <v>1847</v>
      </c>
      <c r="E31" s="21">
        <v>1</v>
      </c>
      <c r="F31" s="84">
        <v>0</v>
      </c>
      <c r="G31" s="20">
        <v>0</v>
      </c>
    </row>
    <row r="32" customHeight="1" spans="1:7">
      <c r="A32" s="7" t="s">
        <v>182</v>
      </c>
      <c r="B32" s="7" t="s">
        <v>183</v>
      </c>
      <c r="C32" s="7" t="s">
        <v>752</v>
      </c>
      <c r="D32" s="7" t="s">
        <v>1848</v>
      </c>
      <c r="E32" s="21">
        <v>2</v>
      </c>
      <c r="F32" s="84">
        <v>0</v>
      </c>
      <c r="G32" s="20">
        <v>0</v>
      </c>
    </row>
    <row r="33" customHeight="1" spans="1:7">
      <c r="A33" s="7" t="s">
        <v>182</v>
      </c>
      <c r="B33" s="7" t="s">
        <v>183</v>
      </c>
      <c r="C33" s="7" t="s">
        <v>71</v>
      </c>
      <c r="D33" s="7" t="s">
        <v>1849</v>
      </c>
      <c r="E33" s="21">
        <v>1</v>
      </c>
      <c r="F33" s="84">
        <v>0</v>
      </c>
      <c r="G33" s="20">
        <v>0</v>
      </c>
    </row>
    <row r="34" customHeight="1" spans="1:7">
      <c r="A34" s="7" t="s">
        <v>190</v>
      </c>
      <c r="B34" s="7" t="s">
        <v>191</v>
      </c>
      <c r="C34" s="7" t="s">
        <v>97</v>
      </c>
      <c r="D34" s="7" t="s">
        <v>1850</v>
      </c>
      <c r="E34" s="21">
        <v>2</v>
      </c>
      <c r="F34" s="84">
        <v>0</v>
      </c>
      <c r="G34" s="20">
        <v>0</v>
      </c>
    </row>
    <row r="35" customHeight="1" spans="1:7">
      <c r="A35" s="7" t="s">
        <v>190</v>
      </c>
      <c r="B35" s="7" t="s">
        <v>191</v>
      </c>
      <c r="C35" s="7" t="s">
        <v>71</v>
      </c>
      <c r="D35" s="7" t="s">
        <v>1851</v>
      </c>
      <c r="E35" s="21">
        <v>1</v>
      </c>
      <c r="F35" s="84">
        <v>0</v>
      </c>
      <c r="G35" s="20">
        <v>0</v>
      </c>
    </row>
    <row r="36" customHeight="1" spans="1:7">
      <c r="A36" s="7" t="s">
        <v>201</v>
      </c>
      <c r="B36" s="7" t="s">
        <v>202</v>
      </c>
      <c r="C36" s="7" t="s">
        <v>71</v>
      </c>
      <c r="D36" s="7" t="s">
        <v>1852</v>
      </c>
      <c r="E36" s="21">
        <v>2</v>
      </c>
      <c r="F36" s="84">
        <v>0</v>
      </c>
      <c r="G36" s="20">
        <v>0</v>
      </c>
    </row>
    <row r="37" customHeight="1" spans="1:7">
      <c r="A37" s="7" t="s">
        <v>201</v>
      </c>
      <c r="B37" s="7" t="s">
        <v>202</v>
      </c>
      <c r="C37" s="7" t="s">
        <v>71</v>
      </c>
      <c r="D37" s="7" t="s">
        <v>1853</v>
      </c>
      <c r="E37" s="21">
        <v>2</v>
      </c>
      <c r="F37" s="84">
        <v>0</v>
      </c>
      <c r="G37" s="20">
        <v>0</v>
      </c>
    </row>
    <row r="38" customHeight="1" spans="1:7">
      <c r="A38" s="7" t="s">
        <v>201</v>
      </c>
      <c r="B38" s="7" t="s">
        <v>202</v>
      </c>
      <c r="C38" s="7" t="s">
        <v>71</v>
      </c>
      <c r="D38" s="7" t="s">
        <v>1854</v>
      </c>
      <c r="E38" s="21">
        <v>2</v>
      </c>
      <c r="F38" s="84">
        <v>0</v>
      </c>
      <c r="G38" s="20">
        <v>0</v>
      </c>
    </row>
    <row r="39" customHeight="1" spans="1:7">
      <c r="A39" s="7" t="s">
        <v>211</v>
      </c>
      <c r="B39" s="7" t="s">
        <v>212</v>
      </c>
      <c r="C39" s="7" t="s">
        <v>13</v>
      </c>
      <c r="D39" s="7" t="s">
        <v>1855</v>
      </c>
      <c r="E39" s="21">
        <v>1</v>
      </c>
      <c r="F39" s="84">
        <v>0</v>
      </c>
      <c r="G39" s="20">
        <v>0</v>
      </c>
    </row>
    <row r="40" customHeight="1" spans="1:7">
      <c r="A40" s="7" t="s">
        <v>211</v>
      </c>
      <c r="B40" s="7" t="s">
        <v>212</v>
      </c>
      <c r="C40" s="7" t="s">
        <v>13</v>
      </c>
      <c r="D40" s="7" t="s">
        <v>1856</v>
      </c>
      <c r="E40" s="21">
        <v>2</v>
      </c>
      <c r="F40" s="84">
        <v>0</v>
      </c>
      <c r="G40" s="20">
        <v>0</v>
      </c>
    </row>
    <row r="41" customHeight="1" spans="1:7">
      <c r="A41" s="7" t="s">
        <v>224</v>
      </c>
      <c r="B41" s="7" t="s">
        <v>225</v>
      </c>
      <c r="C41" s="7" t="s">
        <v>33</v>
      </c>
      <c r="D41" s="7" t="s">
        <v>1857</v>
      </c>
      <c r="E41" s="21">
        <v>1</v>
      </c>
      <c r="F41" s="84">
        <v>0</v>
      </c>
      <c r="G41" s="20">
        <v>0</v>
      </c>
    </row>
    <row r="42" customHeight="1" spans="1:7">
      <c r="A42" s="7" t="s">
        <v>224</v>
      </c>
      <c r="B42" s="7" t="s">
        <v>225</v>
      </c>
      <c r="C42" s="7" t="s">
        <v>33</v>
      </c>
      <c r="D42" s="7" t="s">
        <v>1858</v>
      </c>
      <c r="E42" s="21">
        <v>2</v>
      </c>
      <c r="F42" s="84">
        <v>0</v>
      </c>
      <c r="G42" s="20">
        <v>0</v>
      </c>
    </row>
    <row r="43" customHeight="1" spans="1:7">
      <c r="A43" s="7" t="s">
        <v>224</v>
      </c>
      <c r="B43" s="7" t="s">
        <v>225</v>
      </c>
      <c r="C43" s="7" t="s">
        <v>33</v>
      </c>
      <c r="D43" s="7" t="s">
        <v>1859</v>
      </c>
      <c r="E43" s="21">
        <v>2</v>
      </c>
      <c r="F43" s="84">
        <v>0</v>
      </c>
      <c r="G43" s="20">
        <v>0</v>
      </c>
    </row>
    <row r="44" customHeight="1" spans="1:7">
      <c r="A44" s="7" t="s">
        <v>238</v>
      </c>
      <c r="B44" s="7" t="s">
        <v>239</v>
      </c>
      <c r="C44" s="7" t="s">
        <v>33</v>
      </c>
      <c r="D44" s="7" t="s">
        <v>1860</v>
      </c>
      <c r="E44" s="21">
        <v>2</v>
      </c>
      <c r="F44" s="84">
        <v>0</v>
      </c>
      <c r="G44" s="20">
        <v>0</v>
      </c>
    </row>
    <row r="45" customHeight="1" spans="1:7">
      <c r="A45" s="7" t="s">
        <v>238</v>
      </c>
      <c r="B45" s="7" t="s">
        <v>239</v>
      </c>
      <c r="C45" s="7" t="s">
        <v>33</v>
      </c>
      <c r="D45" s="7" t="s">
        <v>1861</v>
      </c>
      <c r="E45" s="21">
        <v>2</v>
      </c>
      <c r="F45" s="84">
        <v>0</v>
      </c>
      <c r="G45" s="20">
        <v>0</v>
      </c>
    </row>
    <row r="46" customHeight="1" spans="1:7">
      <c r="A46" s="7" t="s">
        <v>238</v>
      </c>
      <c r="B46" s="7" t="s">
        <v>239</v>
      </c>
      <c r="C46" s="7" t="s">
        <v>33</v>
      </c>
      <c r="D46" s="7" t="s">
        <v>1862</v>
      </c>
      <c r="E46" s="21">
        <v>3</v>
      </c>
      <c r="F46" s="84">
        <v>0</v>
      </c>
      <c r="G46" s="20">
        <v>0</v>
      </c>
    </row>
    <row r="47" customHeight="1" spans="1:7">
      <c r="A47" s="7" t="s">
        <v>248</v>
      </c>
      <c r="B47" s="7" t="s">
        <v>249</v>
      </c>
      <c r="C47" s="7" t="s">
        <v>50</v>
      </c>
      <c r="D47" s="7" t="s">
        <v>1863</v>
      </c>
      <c r="E47" s="21">
        <v>1</v>
      </c>
      <c r="F47" s="84">
        <v>0</v>
      </c>
      <c r="G47" s="20">
        <v>0</v>
      </c>
    </row>
    <row r="48" customHeight="1" spans="1:7">
      <c r="A48" s="7" t="s">
        <v>248</v>
      </c>
      <c r="B48" s="7" t="s">
        <v>249</v>
      </c>
      <c r="C48" s="7" t="s">
        <v>50</v>
      </c>
      <c r="D48" s="7" t="s">
        <v>1864</v>
      </c>
      <c r="E48" s="21">
        <v>2</v>
      </c>
      <c r="F48" s="84">
        <v>0</v>
      </c>
      <c r="G48" s="20">
        <v>0</v>
      </c>
    </row>
    <row r="49" customHeight="1" spans="1:7">
      <c r="A49" s="7" t="s">
        <v>248</v>
      </c>
      <c r="B49" s="7" t="s">
        <v>249</v>
      </c>
      <c r="C49" s="7" t="s">
        <v>50</v>
      </c>
      <c r="D49" s="7" t="s">
        <v>1865</v>
      </c>
      <c r="E49" s="21">
        <v>2</v>
      </c>
      <c r="F49" s="84">
        <v>0</v>
      </c>
      <c r="G49" s="20">
        <v>0</v>
      </c>
    </row>
    <row r="50" customHeight="1" spans="1:7">
      <c r="A50" s="7" t="s">
        <v>261</v>
      </c>
      <c r="B50" s="7" t="s">
        <v>262</v>
      </c>
      <c r="C50" s="7" t="s">
        <v>71</v>
      </c>
      <c r="D50" s="7" t="s">
        <v>1866</v>
      </c>
      <c r="E50" s="21">
        <v>2</v>
      </c>
      <c r="F50" s="84">
        <v>0</v>
      </c>
      <c r="G50" s="20">
        <v>0</v>
      </c>
    </row>
    <row r="51" customHeight="1" spans="1:7">
      <c r="A51" s="7" t="s">
        <v>261</v>
      </c>
      <c r="B51" s="7" t="s">
        <v>262</v>
      </c>
      <c r="C51" s="7" t="s">
        <v>71</v>
      </c>
      <c r="D51" s="7" t="s">
        <v>1867</v>
      </c>
      <c r="E51" s="21">
        <v>2</v>
      </c>
      <c r="F51" s="84">
        <v>0</v>
      </c>
      <c r="G51" s="20">
        <v>0</v>
      </c>
    </row>
    <row r="52" customHeight="1" spans="1:7">
      <c r="A52" s="7" t="s">
        <v>261</v>
      </c>
      <c r="B52" s="7" t="s">
        <v>262</v>
      </c>
      <c r="C52" s="7" t="s">
        <v>71</v>
      </c>
      <c r="D52" s="7" t="s">
        <v>1868</v>
      </c>
      <c r="E52" s="21">
        <v>3</v>
      </c>
      <c r="F52" s="84">
        <v>0</v>
      </c>
      <c r="G52" s="20">
        <v>0</v>
      </c>
    </row>
    <row r="53" customHeight="1" spans="1:7">
      <c r="A53" s="7" t="s">
        <v>271</v>
      </c>
      <c r="B53" s="7" t="s">
        <v>272</v>
      </c>
      <c r="C53" s="7" t="s">
        <v>268</v>
      </c>
      <c r="D53" s="7" t="s">
        <v>1869</v>
      </c>
      <c r="E53" s="21">
        <v>2</v>
      </c>
      <c r="F53" s="84">
        <v>0</v>
      </c>
      <c r="G53" s="20">
        <v>0</v>
      </c>
    </row>
    <row r="54" customHeight="1" spans="1:7">
      <c r="A54" s="7" t="s">
        <v>271</v>
      </c>
      <c r="B54" s="7" t="s">
        <v>272</v>
      </c>
      <c r="C54" s="7" t="s">
        <v>268</v>
      </c>
      <c r="D54" s="7" t="s">
        <v>1870</v>
      </c>
      <c r="E54" s="21">
        <v>1</v>
      </c>
      <c r="F54" s="84">
        <v>0</v>
      </c>
      <c r="G54" s="20">
        <v>0</v>
      </c>
    </row>
    <row r="55" customHeight="1" spans="1:7">
      <c r="A55" s="7" t="s">
        <v>271</v>
      </c>
      <c r="B55" s="7" t="s">
        <v>272</v>
      </c>
      <c r="C55" s="7" t="s">
        <v>268</v>
      </c>
      <c r="D55" s="7" t="s">
        <v>1871</v>
      </c>
      <c r="E55" s="21">
        <v>2</v>
      </c>
      <c r="F55" s="84">
        <v>0</v>
      </c>
      <c r="G55" s="20">
        <v>0</v>
      </c>
    </row>
    <row r="56" customHeight="1" spans="1:7">
      <c r="A56" s="7" t="s">
        <v>282</v>
      </c>
      <c r="B56" s="7" t="s">
        <v>283</v>
      </c>
      <c r="C56" s="7" t="s">
        <v>97</v>
      </c>
      <c r="D56" s="7" t="s">
        <v>1872</v>
      </c>
      <c r="E56" s="21">
        <v>1</v>
      </c>
      <c r="F56" s="84">
        <v>0</v>
      </c>
      <c r="G56" s="20">
        <v>0</v>
      </c>
    </row>
    <row r="57" customHeight="1" spans="1:7">
      <c r="A57" s="7" t="s">
        <v>282</v>
      </c>
      <c r="B57" s="7" t="s">
        <v>283</v>
      </c>
      <c r="C57" s="7" t="s">
        <v>97</v>
      </c>
      <c r="D57" s="7" t="s">
        <v>1873</v>
      </c>
      <c r="E57" s="21">
        <v>2</v>
      </c>
      <c r="F57" s="84">
        <v>0</v>
      </c>
      <c r="G57" s="20">
        <v>0</v>
      </c>
    </row>
    <row r="58" customHeight="1" spans="1:7">
      <c r="A58" s="7" t="s">
        <v>282</v>
      </c>
      <c r="B58" s="7" t="s">
        <v>283</v>
      </c>
      <c r="C58" s="7" t="s">
        <v>97</v>
      </c>
      <c r="D58" s="7" t="s">
        <v>1874</v>
      </c>
      <c r="E58" s="21">
        <v>3</v>
      </c>
      <c r="F58" s="84">
        <v>0</v>
      </c>
      <c r="G58" s="20">
        <v>0</v>
      </c>
    </row>
    <row r="59" customHeight="1" spans="1:7">
      <c r="A59" s="7" t="s">
        <v>292</v>
      </c>
      <c r="B59" s="7" t="s">
        <v>293</v>
      </c>
      <c r="C59" s="7" t="s">
        <v>97</v>
      </c>
      <c r="D59" s="7" t="s">
        <v>1875</v>
      </c>
      <c r="E59" s="21">
        <v>1</v>
      </c>
      <c r="F59" s="84">
        <v>0</v>
      </c>
      <c r="G59" s="20">
        <v>0</v>
      </c>
    </row>
    <row r="60" customHeight="1" spans="1:7">
      <c r="A60" s="7" t="s">
        <v>292</v>
      </c>
      <c r="B60" s="7" t="s">
        <v>293</v>
      </c>
      <c r="C60" s="7" t="s">
        <v>97</v>
      </c>
      <c r="D60" s="7" t="s">
        <v>1876</v>
      </c>
      <c r="E60" s="21">
        <v>2</v>
      </c>
      <c r="F60" s="84">
        <v>0</v>
      </c>
      <c r="G60" s="20">
        <v>0</v>
      </c>
    </row>
    <row r="61" customHeight="1" spans="1:7">
      <c r="A61" s="7" t="s">
        <v>297</v>
      </c>
      <c r="B61" s="7" t="s">
        <v>298</v>
      </c>
      <c r="C61" s="7" t="s">
        <v>71</v>
      </c>
      <c r="D61" s="7" t="s">
        <v>1877</v>
      </c>
      <c r="E61" s="21">
        <v>3</v>
      </c>
      <c r="F61" s="84">
        <v>0</v>
      </c>
      <c r="G61" s="20">
        <v>0</v>
      </c>
    </row>
    <row r="62" customHeight="1" spans="1:7">
      <c r="A62" s="7" t="s">
        <v>297</v>
      </c>
      <c r="B62" s="7" t="s">
        <v>298</v>
      </c>
      <c r="C62" s="7" t="s">
        <v>71</v>
      </c>
      <c r="D62" s="7" t="s">
        <v>1878</v>
      </c>
      <c r="E62" s="21">
        <v>1</v>
      </c>
      <c r="F62" s="84">
        <v>0</v>
      </c>
      <c r="G62" s="20">
        <v>0</v>
      </c>
    </row>
    <row r="63" customHeight="1" spans="1:7">
      <c r="A63" s="7" t="s">
        <v>297</v>
      </c>
      <c r="B63" s="7" t="s">
        <v>298</v>
      </c>
      <c r="C63" s="7" t="s">
        <v>13</v>
      </c>
      <c r="D63" s="7" t="s">
        <v>1879</v>
      </c>
      <c r="E63" s="21">
        <v>2</v>
      </c>
      <c r="F63" s="84">
        <v>0</v>
      </c>
      <c r="G63" s="20">
        <v>0</v>
      </c>
    </row>
    <row r="64" customHeight="1" spans="1:7">
      <c r="A64" s="7" t="s">
        <v>311</v>
      </c>
      <c r="B64" s="7" t="s">
        <v>312</v>
      </c>
      <c r="C64" s="7" t="s">
        <v>71</v>
      </c>
      <c r="D64" s="7" t="s">
        <v>1880</v>
      </c>
      <c r="E64" s="21">
        <v>2</v>
      </c>
      <c r="F64" s="84">
        <v>0</v>
      </c>
      <c r="G64" s="20">
        <v>0</v>
      </c>
    </row>
    <row r="65" customHeight="1" spans="1:7">
      <c r="A65" s="7" t="s">
        <v>311</v>
      </c>
      <c r="B65" s="7" t="s">
        <v>312</v>
      </c>
      <c r="C65" s="7" t="s">
        <v>71</v>
      </c>
      <c r="D65" s="7" t="s">
        <v>1881</v>
      </c>
      <c r="E65" s="21">
        <v>2</v>
      </c>
      <c r="F65" s="84">
        <v>0</v>
      </c>
      <c r="G65" s="20">
        <v>0</v>
      </c>
    </row>
    <row r="66" customHeight="1" spans="1:7">
      <c r="A66" s="7" t="s">
        <v>311</v>
      </c>
      <c r="B66" s="7" t="s">
        <v>312</v>
      </c>
      <c r="C66" s="7" t="s">
        <v>71</v>
      </c>
      <c r="D66" s="7" t="s">
        <v>1882</v>
      </c>
      <c r="E66" s="21">
        <v>2</v>
      </c>
      <c r="F66" s="84">
        <v>0</v>
      </c>
      <c r="G66" s="20">
        <v>0</v>
      </c>
    </row>
    <row r="67" customHeight="1" spans="1:7">
      <c r="A67" s="7" t="s">
        <v>324</v>
      </c>
      <c r="B67" s="7" t="s">
        <v>325</v>
      </c>
      <c r="C67" s="7" t="s">
        <v>33</v>
      </c>
      <c r="D67" s="7" t="s">
        <v>1883</v>
      </c>
      <c r="E67" s="21">
        <v>2</v>
      </c>
      <c r="F67" s="84">
        <v>0</v>
      </c>
      <c r="G67" s="20">
        <v>0</v>
      </c>
    </row>
    <row r="68" customHeight="1" spans="1:7">
      <c r="A68" s="7" t="s">
        <v>324</v>
      </c>
      <c r="B68" s="7" t="s">
        <v>325</v>
      </c>
      <c r="C68" s="7" t="s">
        <v>33</v>
      </c>
      <c r="D68" s="7" t="s">
        <v>1884</v>
      </c>
      <c r="E68" s="21">
        <v>2</v>
      </c>
      <c r="F68" s="84">
        <v>0</v>
      </c>
      <c r="G68" s="20">
        <v>0</v>
      </c>
    </row>
    <row r="69" customHeight="1" spans="1:7">
      <c r="A69" s="7" t="s">
        <v>324</v>
      </c>
      <c r="B69" s="7" t="s">
        <v>325</v>
      </c>
      <c r="C69" s="7" t="s">
        <v>268</v>
      </c>
      <c r="D69" s="7" t="s">
        <v>1885</v>
      </c>
      <c r="E69" s="21">
        <v>2</v>
      </c>
      <c r="F69" s="84">
        <v>0</v>
      </c>
      <c r="G69" s="20">
        <v>0</v>
      </c>
    </row>
    <row r="70" customHeight="1" spans="1:7">
      <c r="A70" s="7" t="s">
        <v>336</v>
      </c>
      <c r="B70" s="7" t="s">
        <v>337</v>
      </c>
      <c r="C70" s="7" t="s">
        <v>71</v>
      </c>
      <c r="D70" s="7" t="s">
        <v>1886</v>
      </c>
      <c r="E70" s="21">
        <v>2</v>
      </c>
      <c r="F70" s="84">
        <v>0</v>
      </c>
      <c r="G70" s="20">
        <v>0</v>
      </c>
    </row>
    <row r="71" customHeight="1" spans="1:7">
      <c r="A71" s="7" t="s">
        <v>336</v>
      </c>
      <c r="B71" s="7" t="s">
        <v>337</v>
      </c>
      <c r="C71" s="7" t="s">
        <v>332</v>
      </c>
      <c r="D71" s="7" t="s">
        <v>1887</v>
      </c>
      <c r="E71" s="21">
        <v>1</v>
      </c>
      <c r="F71" s="84">
        <v>0</v>
      </c>
      <c r="G71" s="20">
        <v>0</v>
      </c>
    </row>
    <row r="72" customHeight="1" spans="1:7">
      <c r="A72" s="7" t="s">
        <v>343</v>
      </c>
      <c r="B72" s="7" t="s">
        <v>344</v>
      </c>
      <c r="C72" s="7" t="s">
        <v>71</v>
      </c>
      <c r="D72" s="7" t="s">
        <v>1888</v>
      </c>
      <c r="E72" s="21">
        <v>1</v>
      </c>
      <c r="F72" s="84">
        <v>0</v>
      </c>
      <c r="G72" s="20">
        <v>0</v>
      </c>
    </row>
    <row r="73" customHeight="1" spans="1:7">
      <c r="A73" s="7" t="s">
        <v>343</v>
      </c>
      <c r="B73" s="7" t="s">
        <v>344</v>
      </c>
      <c r="C73" s="7" t="s">
        <v>384</v>
      </c>
      <c r="D73" s="7" t="s">
        <v>1889</v>
      </c>
      <c r="E73" s="21">
        <v>1</v>
      </c>
      <c r="F73" s="84">
        <v>0</v>
      </c>
      <c r="G73" s="20">
        <v>0</v>
      </c>
    </row>
    <row r="74" customHeight="1" spans="1:7">
      <c r="A74" s="7" t="s">
        <v>343</v>
      </c>
      <c r="B74" s="7" t="s">
        <v>344</v>
      </c>
      <c r="C74" s="7" t="s">
        <v>33</v>
      </c>
      <c r="D74" s="7" t="s">
        <v>1890</v>
      </c>
      <c r="E74" s="21">
        <v>3</v>
      </c>
      <c r="F74" s="84">
        <v>0</v>
      </c>
      <c r="G74" s="20">
        <v>0</v>
      </c>
    </row>
    <row r="75" customHeight="1" spans="1:7">
      <c r="A75" s="7" t="s">
        <v>351</v>
      </c>
      <c r="B75" s="7" t="s">
        <v>352</v>
      </c>
      <c r="C75" s="7" t="s">
        <v>71</v>
      </c>
      <c r="D75" s="7" t="s">
        <v>1891</v>
      </c>
      <c r="E75" s="21">
        <v>1</v>
      </c>
      <c r="F75" s="84">
        <v>0</v>
      </c>
      <c r="G75" s="20">
        <v>0</v>
      </c>
    </row>
    <row r="76" customHeight="1" spans="1:7">
      <c r="A76" s="7" t="s">
        <v>351</v>
      </c>
      <c r="B76" s="7" t="s">
        <v>352</v>
      </c>
      <c r="C76" s="7" t="s">
        <v>33</v>
      </c>
      <c r="D76" s="7" t="s">
        <v>1892</v>
      </c>
      <c r="E76" s="21">
        <v>1</v>
      </c>
      <c r="F76" s="84">
        <v>0</v>
      </c>
      <c r="G76" s="20">
        <v>0</v>
      </c>
    </row>
    <row r="77" customHeight="1" spans="1:7">
      <c r="A77" s="7" t="s">
        <v>351</v>
      </c>
      <c r="B77" s="7" t="s">
        <v>352</v>
      </c>
      <c r="C77" s="7" t="s">
        <v>33</v>
      </c>
      <c r="D77" s="7" t="s">
        <v>1893</v>
      </c>
      <c r="E77" s="21">
        <v>2</v>
      </c>
      <c r="F77" s="84">
        <v>0</v>
      </c>
      <c r="G77" s="20">
        <v>0</v>
      </c>
    </row>
    <row r="78" customHeight="1" spans="1:7">
      <c r="A78" s="7" t="s">
        <v>363</v>
      </c>
      <c r="B78" s="7" t="s">
        <v>364</v>
      </c>
      <c r="C78" s="7" t="s">
        <v>71</v>
      </c>
      <c r="D78" s="7" t="s">
        <v>1894</v>
      </c>
      <c r="E78" s="21">
        <v>1</v>
      </c>
      <c r="F78" s="84">
        <v>0</v>
      </c>
      <c r="G78" s="20">
        <v>0</v>
      </c>
    </row>
    <row r="79" customHeight="1" spans="1:7">
      <c r="A79" s="7" t="s">
        <v>363</v>
      </c>
      <c r="B79" s="7" t="s">
        <v>364</v>
      </c>
      <c r="C79" s="7" t="s">
        <v>729</v>
      </c>
      <c r="D79" s="7" t="s">
        <v>1895</v>
      </c>
      <c r="E79" s="21">
        <v>1</v>
      </c>
      <c r="F79" s="84">
        <v>0</v>
      </c>
      <c r="G79" s="20">
        <v>0</v>
      </c>
    </row>
    <row r="80" customHeight="1" spans="1:7">
      <c r="A80" s="7" t="s">
        <v>363</v>
      </c>
      <c r="B80" s="7" t="s">
        <v>364</v>
      </c>
      <c r="C80" s="7" t="s">
        <v>729</v>
      </c>
      <c r="D80" s="7" t="s">
        <v>1896</v>
      </c>
      <c r="E80" s="21">
        <v>3</v>
      </c>
      <c r="F80" s="84">
        <v>0</v>
      </c>
      <c r="G80" s="20">
        <v>0</v>
      </c>
    </row>
    <row r="81" customHeight="1" spans="1:7">
      <c r="A81" s="7" t="s">
        <v>377</v>
      </c>
      <c r="B81" s="7" t="s">
        <v>378</v>
      </c>
      <c r="C81" s="7" t="s">
        <v>61</v>
      </c>
      <c r="D81" s="7" t="s">
        <v>1897</v>
      </c>
      <c r="E81" s="21">
        <v>1</v>
      </c>
      <c r="F81" s="84">
        <v>0</v>
      </c>
      <c r="G81" s="20">
        <v>0</v>
      </c>
    </row>
    <row r="82" customHeight="1" spans="1:7">
      <c r="A82" s="7" t="s">
        <v>377</v>
      </c>
      <c r="B82" s="7" t="s">
        <v>378</v>
      </c>
      <c r="C82" s="7" t="s">
        <v>61</v>
      </c>
      <c r="D82" s="7" t="s">
        <v>1898</v>
      </c>
      <c r="E82" s="21">
        <v>2</v>
      </c>
      <c r="F82" s="84">
        <v>0</v>
      </c>
      <c r="G82" s="20">
        <v>0</v>
      </c>
    </row>
    <row r="83" customHeight="1" spans="1:7">
      <c r="A83" s="7" t="s">
        <v>382</v>
      </c>
      <c r="B83" s="7" t="s">
        <v>383</v>
      </c>
      <c r="C83" s="7" t="s">
        <v>384</v>
      </c>
      <c r="D83" s="7" t="s">
        <v>1899</v>
      </c>
      <c r="E83" s="21">
        <v>1</v>
      </c>
      <c r="F83" s="84">
        <v>0</v>
      </c>
      <c r="G83" s="20">
        <v>0</v>
      </c>
    </row>
    <row r="84" customHeight="1" spans="1:7">
      <c r="A84" s="7" t="s">
        <v>382</v>
      </c>
      <c r="B84" s="7" t="s">
        <v>383</v>
      </c>
      <c r="C84" s="7" t="s">
        <v>384</v>
      </c>
      <c r="D84" s="7" t="s">
        <v>1900</v>
      </c>
      <c r="E84" s="21">
        <v>1</v>
      </c>
      <c r="F84" s="84">
        <v>0</v>
      </c>
      <c r="G84" s="20">
        <v>0</v>
      </c>
    </row>
    <row r="85" customHeight="1" spans="1:7">
      <c r="A85" s="7" t="s">
        <v>391</v>
      </c>
      <c r="B85" s="7" t="s">
        <v>392</v>
      </c>
      <c r="C85" s="7" t="s">
        <v>71</v>
      </c>
      <c r="D85" s="7" t="s">
        <v>1901</v>
      </c>
      <c r="E85" s="21">
        <v>1</v>
      </c>
      <c r="F85" s="84">
        <v>0</v>
      </c>
      <c r="G85" s="20">
        <v>0</v>
      </c>
    </row>
    <row r="86" customHeight="1" spans="1:7">
      <c r="A86" s="7" t="s">
        <v>391</v>
      </c>
      <c r="B86" s="7" t="s">
        <v>392</v>
      </c>
      <c r="C86" s="7" t="s">
        <v>332</v>
      </c>
      <c r="D86" s="7" t="s">
        <v>1902</v>
      </c>
      <c r="E86" s="21">
        <v>2</v>
      </c>
      <c r="F86" s="84">
        <v>0</v>
      </c>
      <c r="G86" s="20">
        <v>0</v>
      </c>
    </row>
    <row r="87" customHeight="1" spans="1:7">
      <c r="A87" s="7" t="s">
        <v>391</v>
      </c>
      <c r="B87" s="7" t="s">
        <v>392</v>
      </c>
      <c r="C87" s="7" t="s">
        <v>332</v>
      </c>
      <c r="D87" s="7" t="s">
        <v>1903</v>
      </c>
      <c r="E87" s="21">
        <v>2</v>
      </c>
      <c r="F87" s="84">
        <v>0</v>
      </c>
      <c r="G87" s="20">
        <v>0</v>
      </c>
    </row>
    <row r="88" customHeight="1" spans="1:7">
      <c r="A88" s="7" t="s">
        <v>405</v>
      </c>
      <c r="B88" s="7" t="s">
        <v>406</v>
      </c>
      <c r="C88" s="7" t="s">
        <v>752</v>
      </c>
      <c r="D88" s="7" t="s">
        <v>1904</v>
      </c>
      <c r="E88" s="21">
        <v>2</v>
      </c>
      <c r="F88" s="84">
        <v>0</v>
      </c>
      <c r="G88" s="20">
        <v>0</v>
      </c>
    </row>
    <row r="89" customHeight="1" spans="1:7">
      <c r="A89" s="7" t="s">
        <v>405</v>
      </c>
      <c r="B89" s="7" t="s">
        <v>406</v>
      </c>
      <c r="C89" s="7" t="s">
        <v>752</v>
      </c>
      <c r="D89" s="7" t="s">
        <v>1905</v>
      </c>
      <c r="E89" s="21">
        <v>1</v>
      </c>
      <c r="F89" s="84">
        <v>0</v>
      </c>
      <c r="G89" s="20">
        <v>0</v>
      </c>
    </row>
    <row r="90" customHeight="1" spans="1:7">
      <c r="A90" s="7" t="s">
        <v>405</v>
      </c>
      <c r="B90" s="7" t="s">
        <v>406</v>
      </c>
      <c r="C90" s="7" t="s">
        <v>752</v>
      </c>
      <c r="D90" s="7" t="s">
        <v>1906</v>
      </c>
      <c r="E90" s="21">
        <v>2</v>
      </c>
      <c r="F90" s="84">
        <v>0</v>
      </c>
      <c r="G90" s="20">
        <v>0</v>
      </c>
    </row>
    <row r="91" customHeight="1" spans="1:7">
      <c r="A91" s="7" t="s">
        <v>419</v>
      </c>
      <c r="B91" s="7" t="s">
        <v>420</v>
      </c>
      <c r="C91" s="7" t="s">
        <v>413</v>
      </c>
      <c r="D91" s="7" t="s">
        <v>1907</v>
      </c>
      <c r="E91" s="21">
        <v>2</v>
      </c>
      <c r="F91" s="84">
        <v>0</v>
      </c>
      <c r="G91" s="20">
        <v>0</v>
      </c>
    </row>
    <row r="92" customHeight="1" spans="1:7">
      <c r="A92" s="7" t="s">
        <v>419</v>
      </c>
      <c r="B92" s="7" t="s">
        <v>420</v>
      </c>
      <c r="C92" s="7" t="s">
        <v>413</v>
      </c>
      <c r="D92" s="7" t="s">
        <v>1908</v>
      </c>
      <c r="E92" s="21">
        <v>1</v>
      </c>
      <c r="F92" s="84">
        <v>0</v>
      </c>
      <c r="G92" s="20">
        <v>0</v>
      </c>
    </row>
    <row r="93" customHeight="1" spans="1:7">
      <c r="A93" s="7" t="s">
        <v>419</v>
      </c>
      <c r="B93" s="7" t="s">
        <v>420</v>
      </c>
      <c r="C93" s="7" t="s">
        <v>413</v>
      </c>
      <c r="D93" s="7" t="s">
        <v>1909</v>
      </c>
      <c r="E93" s="21">
        <v>1</v>
      </c>
      <c r="F93" s="84">
        <v>0</v>
      </c>
      <c r="G93" s="20">
        <v>0</v>
      </c>
    </row>
    <row r="94" customHeight="1" spans="1:7">
      <c r="A94" s="7" t="s">
        <v>430</v>
      </c>
      <c r="B94" s="7" t="s">
        <v>431</v>
      </c>
      <c r="C94" s="7" t="s">
        <v>71</v>
      </c>
      <c r="D94" s="7" t="s">
        <v>1910</v>
      </c>
      <c r="E94" s="21">
        <v>2</v>
      </c>
      <c r="F94" s="84">
        <v>0</v>
      </c>
      <c r="G94" s="20">
        <v>0</v>
      </c>
    </row>
    <row r="95" customHeight="1" spans="1:7">
      <c r="A95" s="7" t="s">
        <v>430</v>
      </c>
      <c r="B95" s="7" t="s">
        <v>431</v>
      </c>
      <c r="C95" s="7" t="s">
        <v>108</v>
      </c>
      <c r="D95" s="7" t="s">
        <v>1911</v>
      </c>
      <c r="E95" s="21">
        <v>2</v>
      </c>
      <c r="F95" s="84">
        <v>0</v>
      </c>
      <c r="G95" s="20">
        <v>0</v>
      </c>
    </row>
    <row r="96" customHeight="1" spans="1:7">
      <c r="A96" s="7" t="s">
        <v>435</v>
      </c>
      <c r="B96" s="7" t="s">
        <v>436</v>
      </c>
      <c r="C96" s="7" t="s">
        <v>108</v>
      </c>
      <c r="D96" s="7" t="s">
        <v>1912</v>
      </c>
      <c r="E96" s="21">
        <v>2</v>
      </c>
      <c r="F96" s="84">
        <v>0</v>
      </c>
      <c r="G96" s="20">
        <v>0</v>
      </c>
    </row>
    <row r="97" customHeight="1" spans="1:7">
      <c r="A97" s="7" t="s">
        <v>435</v>
      </c>
      <c r="B97" s="7" t="s">
        <v>436</v>
      </c>
      <c r="C97" s="7" t="s">
        <v>413</v>
      </c>
      <c r="D97" s="7" t="s">
        <v>1913</v>
      </c>
      <c r="E97" s="21">
        <v>1</v>
      </c>
      <c r="F97" s="84">
        <v>0</v>
      </c>
      <c r="G97" s="20">
        <v>0</v>
      </c>
    </row>
    <row r="98" customHeight="1" spans="1:7">
      <c r="A98" s="7" t="s">
        <v>441</v>
      </c>
      <c r="B98" s="7" t="s">
        <v>442</v>
      </c>
      <c r="C98" s="7" t="s">
        <v>108</v>
      </c>
      <c r="D98" s="7" t="s">
        <v>1914</v>
      </c>
      <c r="E98" s="21">
        <v>1</v>
      </c>
      <c r="F98" s="84">
        <v>0</v>
      </c>
      <c r="G98" s="20">
        <v>0</v>
      </c>
    </row>
    <row r="99" customHeight="1" spans="1:7">
      <c r="A99" s="7" t="s">
        <v>441</v>
      </c>
      <c r="B99" s="7" t="s">
        <v>442</v>
      </c>
      <c r="C99" s="7" t="s">
        <v>108</v>
      </c>
      <c r="D99" s="7" t="s">
        <v>1915</v>
      </c>
      <c r="E99" s="21">
        <v>1</v>
      </c>
      <c r="F99" s="84">
        <v>0</v>
      </c>
      <c r="G99" s="20">
        <v>0</v>
      </c>
    </row>
    <row r="100" customHeight="1" spans="1:7">
      <c r="A100" s="7" t="s">
        <v>441</v>
      </c>
      <c r="B100" s="7" t="s">
        <v>442</v>
      </c>
      <c r="C100" s="7" t="s">
        <v>71</v>
      </c>
      <c r="D100" s="7" t="s">
        <v>1916</v>
      </c>
      <c r="E100" s="21">
        <v>2</v>
      </c>
      <c r="F100" s="84">
        <v>0</v>
      </c>
      <c r="G100" s="20">
        <v>0</v>
      </c>
    </row>
    <row r="101" customHeight="1" spans="1:7">
      <c r="A101" s="7" t="s">
        <v>450</v>
      </c>
      <c r="B101" s="7" t="s">
        <v>451</v>
      </c>
      <c r="C101" s="7" t="s">
        <v>71</v>
      </c>
      <c r="D101" s="7" t="s">
        <v>1917</v>
      </c>
      <c r="E101" s="21">
        <v>2</v>
      </c>
      <c r="F101" s="84">
        <v>0</v>
      </c>
      <c r="G101" s="20">
        <v>0</v>
      </c>
    </row>
    <row r="102" customHeight="1" spans="1:7">
      <c r="A102" s="7" t="s">
        <v>450</v>
      </c>
      <c r="B102" s="7" t="s">
        <v>451</v>
      </c>
      <c r="C102" s="7" t="s">
        <v>33</v>
      </c>
      <c r="D102" s="7" t="s">
        <v>1918</v>
      </c>
      <c r="E102" s="21">
        <v>1</v>
      </c>
      <c r="F102" s="84">
        <v>0</v>
      </c>
      <c r="G102" s="20">
        <v>0</v>
      </c>
    </row>
    <row r="103" customHeight="1" spans="1:7">
      <c r="A103" s="7" t="s">
        <v>450</v>
      </c>
      <c r="B103" s="7" t="s">
        <v>451</v>
      </c>
      <c r="C103" s="7" t="s">
        <v>597</v>
      </c>
      <c r="D103" s="7" t="s">
        <v>1919</v>
      </c>
      <c r="E103" s="21">
        <v>2</v>
      </c>
      <c r="F103" s="84">
        <v>0</v>
      </c>
      <c r="G103" s="20">
        <v>0</v>
      </c>
    </row>
    <row r="104" customHeight="1" spans="1:7">
      <c r="A104" s="7" t="s">
        <v>456</v>
      </c>
      <c r="B104" s="7" t="s">
        <v>457</v>
      </c>
      <c r="C104" s="7" t="s">
        <v>136</v>
      </c>
      <c r="D104" s="7" t="s">
        <v>1920</v>
      </c>
      <c r="E104" s="21">
        <v>1</v>
      </c>
      <c r="F104" s="84">
        <v>0</v>
      </c>
      <c r="G104" s="20">
        <v>0</v>
      </c>
    </row>
    <row r="105" customHeight="1" spans="1:7">
      <c r="A105" s="7" t="s">
        <v>456</v>
      </c>
      <c r="B105" s="7" t="s">
        <v>457</v>
      </c>
      <c r="C105" s="7" t="s">
        <v>71</v>
      </c>
      <c r="D105" s="7" t="s">
        <v>1921</v>
      </c>
      <c r="E105" s="21">
        <v>1</v>
      </c>
      <c r="F105" s="84">
        <v>0</v>
      </c>
      <c r="G105" s="20">
        <v>0</v>
      </c>
    </row>
    <row r="106" customHeight="1" spans="1:7">
      <c r="A106" s="7" t="s">
        <v>456</v>
      </c>
      <c r="B106" s="7" t="s">
        <v>457</v>
      </c>
      <c r="C106" s="7" t="s">
        <v>136</v>
      </c>
      <c r="D106" s="7" t="s">
        <v>1922</v>
      </c>
      <c r="E106" s="21">
        <v>2</v>
      </c>
      <c r="F106" s="84">
        <v>0</v>
      </c>
      <c r="G106" s="20">
        <v>0</v>
      </c>
    </row>
    <row r="107" customHeight="1" spans="1:7">
      <c r="A107" s="7" t="s">
        <v>468</v>
      </c>
      <c r="B107" s="7" t="s">
        <v>469</v>
      </c>
      <c r="C107" s="7" t="s">
        <v>71</v>
      </c>
      <c r="D107" s="7" t="s">
        <v>1923</v>
      </c>
      <c r="E107" s="21">
        <v>1</v>
      </c>
      <c r="F107" s="84">
        <v>0</v>
      </c>
      <c r="G107" s="20">
        <v>0</v>
      </c>
    </row>
    <row r="108" customHeight="1" spans="1:7">
      <c r="A108" s="7" t="s">
        <v>468</v>
      </c>
      <c r="B108" s="7" t="s">
        <v>469</v>
      </c>
      <c r="C108" s="7" t="s">
        <v>108</v>
      </c>
      <c r="D108" s="7" t="s">
        <v>1924</v>
      </c>
      <c r="E108" s="21">
        <v>2</v>
      </c>
      <c r="F108" s="84">
        <v>0</v>
      </c>
      <c r="G108" s="20">
        <v>0</v>
      </c>
    </row>
    <row r="109" customHeight="1" spans="1:7">
      <c r="A109" s="7" t="s">
        <v>468</v>
      </c>
      <c r="B109" s="7" t="s">
        <v>469</v>
      </c>
      <c r="C109" s="7" t="s">
        <v>71</v>
      </c>
      <c r="D109" s="7" t="s">
        <v>1925</v>
      </c>
      <c r="E109" s="21">
        <v>2</v>
      </c>
      <c r="F109" s="84">
        <v>0</v>
      </c>
      <c r="G109" s="20">
        <v>0</v>
      </c>
    </row>
    <row r="110" customHeight="1" spans="1:7">
      <c r="A110" s="7" t="s">
        <v>481</v>
      </c>
      <c r="B110" s="7" t="s">
        <v>482</v>
      </c>
      <c r="C110" s="7" t="s">
        <v>752</v>
      </c>
      <c r="D110" s="7" t="s">
        <v>1926</v>
      </c>
      <c r="E110" s="21">
        <v>2</v>
      </c>
      <c r="F110" s="84">
        <v>0</v>
      </c>
      <c r="G110" s="20">
        <v>0</v>
      </c>
    </row>
    <row r="111" customHeight="1" spans="1:7">
      <c r="A111" s="7" t="s">
        <v>481</v>
      </c>
      <c r="B111" s="7" t="s">
        <v>482</v>
      </c>
      <c r="C111" s="7" t="s">
        <v>752</v>
      </c>
      <c r="D111" s="7" t="s">
        <v>1927</v>
      </c>
      <c r="E111" s="21">
        <v>2</v>
      </c>
      <c r="F111" s="84">
        <v>0</v>
      </c>
      <c r="G111" s="20">
        <v>0</v>
      </c>
    </row>
    <row r="112" customHeight="1" spans="1:7">
      <c r="A112" s="7" t="s">
        <v>491</v>
      </c>
      <c r="B112" s="7" t="s">
        <v>492</v>
      </c>
      <c r="C112" s="7" t="s">
        <v>384</v>
      </c>
      <c r="D112" s="7" t="s">
        <v>1928</v>
      </c>
      <c r="E112" s="21">
        <v>2</v>
      </c>
      <c r="F112" s="84">
        <v>0</v>
      </c>
      <c r="G112" s="20">
        <v>0</v>
      </c>
    </row>
    <row r="113" customHeight="1" spans="1:7">
      <c r="A113" s="7" t="s">
        <v>491</v>
      </c>
      <c r="B113" s="7" t="s">
        <v>492</v>
      </c>
      <c r="C113" s="7" t="s">
        <v>384</v>
      </c>
      <c r="D113" s="7" t="s">
        <v>1929</v>
      </c>
      <c r="E113" s="21">
        <v>2</v>
      </c>
      <c r="F113" s="84">
        <v>0</v>
      </c>
      <c r="G113" s="20">
        <v>0</v>
      </c>
    </row>
    <row r="114" customHeight="1" spans="1:7">
      <c r="A114" s="7" t="s">
        <v>491</v>
      </c>
      <c r="B114" s="7" t="s">
        <v>492</v>
      </c>
      <c r="C114" s="7" t="s">
        <v>71</v>
      </c>
      <c r="D114" s="7" t="s">
        <v>1930</v>
      </c>
      <c r="E114" s="21">
        <v>3</v>
      </c>
      <c r="F114" s="84">
        <v>0</v>
      </c>
      <c r="G114" s="20">
        <v>0</v>
      </c>
    </row>
    <row r="115" customHeight="1" spans="1:7">
      <c r="A115" s="7" t="s">
        <v>502</v>
      </c>
      <c r="B115" s="7" t="s">
        <v>503</v>
      </c>
      <c r="C115" s="7" t="s">
        <v>136</v>
      </c>
      <c r="D115" s="7" t="s">
        <v>1931</v>
      </c>
      <c r="E115" s="21">
        <v>2</v>
      </c>
      <c r="F115" s="84">
        <v>0</v>
      </c>
      <c r="G115" s="20">
        <v>0</v>
      </c>
    </row>
    <row r="116" customHeight="1" spans="1:7">
      <c r="A116" s="7" t="s">
        <v>502</v>
      </c>
      <c r="B116" s="7" t="s">
        <v>503</v>
      </c>
      <c r="C116" s="7" t="s">
        <v>136</v>
      </c>
      <c r="D116" s="7" t="s">
        <v>1932</v>
      </c>
      <c r="E116" s="21">
        <v>2</v>
      </c>
      <c r="F116" s="84">
        <v>0</v>
      </c>
      <c r="G116" s="20">
        <v>0</v>
      </c>
    </row>
    <row r="117" customHeight="1" spans="1:7">
      <c r="A117" s="7" t="s">
        <v>502</v>
      </c>
      <c r="B117" s="7" t="s">
        <v>503</v>
      </c>
      <c r="C117" s="7" t="s">
        <v>413</v>
      </c>
      <c r="D117" s="7" t="s">
        <v>1933</v>
      </c>
      <c r="E117" s="21">
        <v>2</v>
      </c>
      <c r="F117" s="84">
        <v>0</v>
      </c>
      <c r="G117" s="20">
        <v>0</v>
      </c>
    </row>
    <row r="118" customHeight="1" spans="1:7">
      <c r="A118" s="7" t="s">
        <v>515</v>
      </c>
      <c r="B118" s="7" t="s">
        <v>516</v>
      </c>
      <c r="C118" s="7" t="s">
        <v>61</v>
      </c>
      <c r="D118" s="7" t="s">
        <v>1934</v>
      </c>
      <c r="E118" s="21">
        <v>1</v>
      </c>
      <c r="F118" s="84">
        <v>0</v>
      </c>
      <c r="G118" s="20">
        <v>0</v>
      </c>
    </row>
    <row r="119" customHeight="1" spans="1:7">
      <c r="A119" s="7" t="s">
        <v>515</v>
      </c>
      <c r="B119" s="7" t="s">
        <v>516</v>
      </c>
      <c r="C119" s="7" t="s">
        <v>71</v>
      </c>
      <c r="D119" s="7" t="s">
        <v>1935</v>
      </c>
      <c r="E119" s="21">
        <v>1</v>
      </c>
      <c r="F119" s="84">
        <v>0</v>
      </c>
      <c r="G119" s="20">
        <v>0</v>
      </c>
    </row>
    <row r="120" customHeight="1" spans="1:7">
      <c r="A120" s="7" t="s">
        <v>515</v>
      </c>
      <c r="B120" s="7" t="s">
        <v>516</v>
      </c>
      <c r="C120" s="7" t="s">
        <v>61</v>
      </c>
      <c r="D120" s="7" t="s">
        <v>1936</v>
      </c>
      <c r="E120" s="21">
        <v>1</v>
      </c>
      <c r="F120" s="84">
        <v>0</v>
      </c>
      <c r="G120" s="20">
        <v>0</v>
      </c>
    </row>
    <row r="121" customHeight="1" spans="1:7">
      <c r="A121" s="7" t="s">
        <v>524</v>
      </c>
      <c r="B121" s="7" t="s">
        <v>525</v>
      </c>
      <c r="C121" s="7" t="s">
        <v>136</v>
      </c>
      <c r="D121" s="7" t="s">
        <v>1937</v>
      </c>
      <c r="E121" s="21">
        <v>1</v>
      </c>
      <c r="F121" s="84">
        <v>0</v>
      </c>
      <c r="G121" s="20">
        <v>0</v>
      </c>
    </row>
    <row r="122" customHeight="1" spans="1:7">
      <c r="A122" s="7" t="s">
        <v>524</v>
      </c>
      <c r="B122" s="7" t="s">
        <v>525</v>
      </c>
      <c r="C122" s="7" t="s">
        <v>71</v>
      </c>
      <c r="D122" s="7" t="s">
        <v>1938</v>
      </c>
      <c r="E122" s="21">
        <v>1</v>
      </c>
      <c r="F122" s="84">
        <v>0</v>
      </c>
      <c r="G122" s="20">
        <v>0</v>
      </c>
    </row>
    <row r="123" customHeight="1" spans="1:7">
      <c r="A123" s="7" t="s">
        <v>524</v>
      </c>
      <c r="B123" s="7" t="s">
        <v>525</v>
      </c>
      <c r="C123" s="7" t="s">
        <v>136</v>
      </c>
      <c r="D123" s="7" t="s">
        <v>1939</v>
      </c>
      <c r="E123" s="21">
        <v>1</v>
      </c>
      <c r="F123" s="84">
        <v>0</v>
      </c>
      <c r="G123" s="20">
        <v>0</v>
      </c>
    </row>
    <row r="124" customHeight="1" spans="1:7">
      <c r="A124" s="7" t="s">
        <v>537</v>
      </c>
      <c r="B124" s="7" t="s">
        <v>538</v>
      </c>
      <c r="C124" s="7" t="s">
        <v>136</v>
      </c>
      <c r="D124" s="7" t="s">
        <v>1940</v>
      </c>
      <c r="E124" s="21">
        <v>1</v>
      </c>
      <c r="F124" s="84">
        <v>0</v>
      </c>
      <c r="G124" s="20">
        <v>0</v>
      </c>
    </row>
    <row r="125" customHeight="1" spans="1:7">
      <c r="A125" s="7" t="s">
        <v>537</v>
      </c>
      <c r="B125" s="7" t="s">
        <v>538</v>
      </c>
      <c r="C125" s="7" t="s">
        <v>597</v>
      </c>
      <c r="D125" s="7" t="s">
        <v>1941</v>
      </c>
      <c r="E125" s="21">
        <v>3</v>
      </c>
      <c r="F125" s="84">
        <v>0</v>
      </c>
      <c r="G125" s="20">
        <v>0</v>
      </c>
    </row>
    <row r="126" customHeight="1" spans="1:7">
      <c r="A126" s="7" t="s">
        <v>537</v>
      </c>
      <c r="B126" s="7" t="s">
        <v>538</v>
      </c>
      <c r="C126" s="7" t="s">
        <v>136</v>
      </c>
      <c r="D126" s="7" t="s">
        <v>1942</v>
      </c>
      <c r="E126" s="21">
        <v>2</v>
      </c>
      <c r="F126" s="84">
        <v>0</v>
      </c>
      <c r="G126" s="20">
        <v>0</v>
      </c>
    </row>
    <row r="127" customHeight="1" spans="1:7">
      <c r="A127" s="7" t="s">
        <v>546</v>
      </c>
      <c r="B127" s="7" t="s">
        <v>547</v>
      </c>
      <c r="C127" s="7" t="s">
        <v>13</v>
      </c>
      <c r="D127" s="7" t="s">
        <v>1943</v>
      </c>
      <c r="E127" s="21">
        <v>1</v>
      </c>
      <c r="F127" s="84">
        <v>0</v>
      </c>
      <c r="G127" s="20">
        <v>0</v>
      </c>
    </row>
    <row r="128" customHeight="1" spans="1:7">
      <c r="A128" s="7" t="s">
        <v>546</v>
      </c>
      <c r="B128" s="7" t="s">
        <v>547</v>
      </c>
      <c r="C128" s="7" t="s">
        <v>13</v>
      </c>
      <c r="D128" s="7" t="s">
        <v>1944</v>
      </c>
      <c r="E128" s="21">
        <v>2</v>
      </c>
      <c r="F128" s="84">
        <v>0</v>
      </c>
      <c r="G128" s="20">
        <v>0</v>
      </c>
    </row>
    <row r="129" customHeight="1" spans="1:7">
      <c r="A129" s="7" t="s">
        <v>560</v>
      </c>
      <c r="B129" s="7" t="s">
        <v>561</v>
      </c>
      <c r="C129" s="7" t="s">
        <v>71</v>
      </c>
      <c r="D129" s="7" t="s">
        <v>1945</v>
      </c>
      <c r="E129" s="21">
        <v>3</v>
      </c>
      <c r="F129" s="84">
        <v>0</v>
      </c>
      <c r="G129" s="20">
        <v>0</v>
      </c>
    </row>
    <row r="130" customHeight="1" spans="1:7">
      <c r="A130" s="7" t="s">
        <v>560</v>
      </c>
      <c r="B130" s="7" t="s">
        <v>561</v>
      </c>
      <c r="C130" s="7" t="s">
        <v>71</v>
      </c>
      <c r="D130" s="7" t="s">
        <v>1946</v>
      </c>
      <c r="E130" s="21">
        <v>2</v>
      </c>
      <c r="F130" s="84">
        <v>0</v>
      </c>
      <c r="G130" s="20">
        <v>0</v>
      </c>
    </row>
    <row r="131" customHeight="1" spans="1:7">
      <c r="A131" s="7" t="s">
        <v>560</v>
      </c>
      <c r="B131" s="7" t="s">
        <v>561</v>
      </c>
      <c r="C131" s="7" t="s">
        <v>71</v>
      </c>
      <c r="D131" s="7" t="s">
        <v>1947</v>
      </c>
      <c r="E131" s="21">
        <v>1</v>
      </c>
      <c r="F131" s="84">
        <v>0</v>
      </c>
      <c r="G131" s="20">
        <v>0</v>
      </c>
    </row>
    <row r="132" customHeight="1" spans="1:7">
      <c r="A132" s="7" t="s">
        <v>570</v>
      </c>
      <c r="B132" s="7" t="s">
        <v>571</v>
      </c>
      <c r="C132" s="7" t="s">
        <v>71</v>
      </c>
      <c r="D132" s="7" t="s">
        <v>1948</v>
      </c>
      <c r="E132" s="21">
        <v>2</v>
      </c>
      <c r="F132" s="84">
        <v>0</v>
      </c>
      <c r="G132" s="20">
        <v>0</v>
      </c>
    </row>
    <row r="133" customHeight="1" spans="1:7">
      <c r="A133" s="7" t="s">
        <v>570</v>
      </c>
      <c r="B133" s="7" t="s">
        <v>571</v>
      </c>
      <c r="C133" s="7" t="s">
        <v>71</v>
      </c>
      <c r="D133" s="7" t="s">
        <v>1949</v>
      </c>
      <c r="E133" s="21">
        <v>2</v>
      </c>
      <c r="F133" s="84">
        <v>0</v>
      </c>
      <c r="G133" s="20">
        <v>0</v>
      </c>
    </row>
    <row r="134" customHeight="1" spans="1:7">
      <c r="A134" s="7" t="s">
        <v>570</v>
      </c>
      <c r="B134" s="7" t="s">
        <v>571</v>
      </c>
      <c r="C134" s="7" t="s">
        <v>71</v>
      </c>
      <c r="D134" s="7" t="s">
        <v>1950</v>
      </c>
      <c r="E134" s="21">
        <v>2</v>
      </c>
      <c r="F134" s="84">
        <v>0</v>
      </c>
      <c r="G134" s="20">
        <v>0</v>
      </c>
    </row>
    <row r="135" customHeight="1" spans="1:7">
      <c r="A135" s="7" t="s">
        <v>580</v>
      </c>
      <c r="B135" s="7" t="s">
        <v>581</v>
      </c>
      <c r="C135" s="7" t="s">
        <v>97</v>
      </c>
      <c r="D135" s="7" t="s">
        <v>1951</v>
      </c>
      <c r="E135" s="21">
        <v>2</v>
      </c>
      <c r="F135" s="84">
        <v>0</v>
      </c>
      <c r="G135" s="20">
        <v>0</v>
      </c>
    </row>
    <row r="136" customHeight="1" spans="1:7">
      <c r="A136" s="7" t="s">
        <v>580</v>
      </c>
      <c r="B136" s="7" t="s">
        <v>581</v>
      </c>
      <c r="C136" s="7" t="s">
        <v>97</v>
      </c>
      <c r="D136" s="7" t="s">
        <v>1952</v>
      </c>
      <c r="E136" s="21">
        <v>3</v>
      </c>
      <c r="F136" s="84">
        <v>0</v>
      </c>
      <c r="G136" s="20">
        <v>0</v>
      </c>
    </row>
    <row r="137" customHeight="1" spans="1:7">
      <c r="A137" s="7" t="s">
        <v>591</v>
      </c>
      <c r="B137" s="7" t="s">
        <v>592</v>
      </c>
      <c r="C137" s="7" t="s">
        <v>268</v>
      </c>
      <c r="D137" s="7" t="s">
        <v>1953</v>
      </c>
      <c r="E137" s="21">
        <v>1</v>
      </c>
      <c r="F137" s="84">
        <v>0</v>
      </c>
      <c r="G137" s="20">
        <v>0</v>
      </c>
    </row>
    <row r="138" customHeight="1" spans="1:7">
      <c r="A138" s="7" t="s">
        <v>591</v>
      </c>
      <c r="B138" s="7" t="s">
        <v>592</v>
      </c>
      <c r="C138" s="7" t="s">
        <v>268</v>
      </c>
      <c r="D138" s="7" t="s">
        <v>1954</v>
      </c>
      <c r="E138" s="21">
        <v>1</v>
      </c>
      <c r="F138" s="84">
        <v>0</v>
      </c>
      <c r="G138" s="20">
        <v>0</v>
      </c>
    </row>
    <row r="139" customHeight="1" spans="1:7">
      <c r="A139" s="7" t="s">
        <v>601</v>
      </c>
      <c r="B139" s="7" t="s">
        <v>602</v>
      </c>
      <c r="C139" s="7" t="s">
        <v>597</v>
      </c>
      <c r="D139" s="7" t="s">
        <v>1955</v>
      </c>
      <c r="E139" s="21">
        <v>2</v>
      </c>
      <c r="F139" s="84">
        <v>0</v>
      </c>
      <c r="G139" s="20">
        <v>0</v>
      </c>
    </row>
    <row r="140" customHeight="1" spans="1:7">
      <c r="A140" s="7" t="s">
        <v>601</v>
      </c>
      <c r="B140" s="7" t="s">
        <v>602</v>
      </c>
      <c r="C140" s="7" t="s">
        <v>71</v>
      </c>
      <c r="D140" s="7" t="s">
        <v>1956</v>
      </c>
      <c r="E140" s="21">
        <v>1</v>
      </c>
      <c r="F140" s="84">
        <v>0</v>
      </c>
      <c r="G140" s="20">
        <v>0</v>
      </c>
    </row>
    <row r="141" customHeight="1" spans="1:7">
      <c r="A141" s="7" t="s">
        <v>601</v>
      </c>
      <c r="B141" s="7" t="s">
        <v>602</v>
      </c>
      <c r="C141" s="7" t="s">
        <v>597</v>
      </c>
      <c r="D141" s="7" t="s">
        <v>1957</v>
      </c>
      <c r="E141" s="21">
        <v>1</v>
      </c>
      <c r="F141" s="84">
        <v>0</v>
      </c>
      <c r="G141" s="20">
        <v>0</v>
      </c>
    </row>
    <row r="142" customHeight="1" spans="1:7">
      <c r="A142" s="7" t="s">
        <v>606</v>
      </c>
      <c r="B142" s="7" t="s">
        <v>607</v>
      </c>
      <c r="C142" s="7" t="s">
        <v>413</v>
      </c>
      <c r="D142" s="7" t="s">
        <v>1958</v>
      </c>
      <c r="E142" s="21">
        <v>1</v>
      </c>
      <c r="F142" s="84">
        <v>0</v>
      </c>
      <c r="G142" s="20">
        <v>0</v>
      </c>
    </row>
    <row r="143" customHeight="1" spans="1:7">
      <c r="A143" s="7" t="s">
        <v>606</v>
      </c>
      <c r="B143" s="7" t="s">
        <v>607</v>
      </c>
      <c r="C143" s="7" t="s">
        <v>413</v>
      </c>
      <c r="D143" s="7" t="s">
        <v>1959</v>
      </c>
      <c r="E143" s="21">
        <v>2</v>
      </c>
      <c r="F143" s="84">
        <v>0</v>
      </c>
      <c r="G143" s="20">
        <v>0</v>
      </c>
    </row>
    <row r="144" customHeight="1" spans="1:7">
      <c r="A144" s="7" t="s">
        <v>606</v>
      </c>
      <c r="B144" s="7" t="s">
        <v>607</v>
      </c>
      <c r="C144" s="7" t="s">
        <v>413</v>
      </c>
      <c r="D144" s="7" t="s">
        <v>1960</v>
      </c>
      <c r="E144" s="21">
        <v>3</v>
      </c>
      <c r="F144" s="84">
        <v>0</v>
      </c>
      <c r="G144" s="20">
        <v>0</v>
      </c>
    </row>
    <row r="145" customHeight="1" spans="1:7">
      <c r="A145" s="7" t="s">
        <v>616</v>
      </c>
      <c r="B145" s="7" t="s">
        <v>617</v>
      </c>
      <c r="C145" s="7" t="s">
        <v>332</v>
      </c>
      <c r="D145" s="7" t="s">
        <v>1961</v>
      </c>
      <c r="E145" s="21">
        <v>3</v>
      </c>
      <c r="F145" s="84">
        <v>0</v>
      </c>
      <c r="G145" s="20">
        <v>0</v>
      </c>
    </row>
    <row r="146" customHeight="1" spans="1:7">
      <c r="A146" s="7" t="s">
        <v>616</v>
      </c>
      <c r="B146" s="7" t="s">
        <v>617</v>
      </c>
      <c r="C146" s="7" t="s">
        <v>622</v>
      </c>
      <c r="D146" s="7" t="s">
        <v>1962</v>
      </c>
      <c r="E146" s="21">
        <v>3</v>
      </c>
      <c r="F146" s="84">
        <v>0</v>
      </c>
      <c r="G146" s="20">
        <v>0</v>
      </c>
    </row>
    <row r="147" customHeight="1" spans="1:7">
      <c r="A147" s="7" t="s">
        <v>626</v>
      </c>
      <c r="B147" s="7" t="s">
        <v>627</v>
      </c>
      <c r="C147" s="7" t="s">
        <v>622</v>
      </c>
      <c r="D147" s="7" t="s">
        <v>1963</v>
      </c>
      <c r="E147" s="21">
        <v>2</v>
      </c>
      <c r="F147" s="84">
        <v>0</v>
      </c>
      <c r="G147" s="20">
        <v>0</v>
      </c>
    </row>
    <row r="148" customHeight="1" spans="1:7">
      <c r="A148" s="7" t="s">
        <v>626</v>
      </c>
      <c r="B148" s="7" t="s">
        <v>627</v>
      </c>
      <c r="C148" s="7" t="s">
        <v>622</v>
      </c>
      <c r="D148" s="7" t="s">
        <v>1964</v>
      </c>
      <c r="E148" s="21">
        <v>2</v>
      </c>
      <c r="F148" s="84">
        <v>0</v>
      </c>
      <c r="G148" s="20">
        <v>0</v>
      </c>
    </row>
    <row r="149" customHeight="1" spans="1:7">
      <c r="A149" s="7" t="s">
        <v>626</v>
      </c>
      <c r="B149" s="7" t="s">
        <v>627</v>
      </c>
      <c r="C149" s="7" t="s">
        <v>622</v>
      </c>
      <c r="D149" s="7" t="s">
        <v>1965</v>
      </c>
      <c r="E149" s="21">
        <v>1</v>
      </c>
      <c r="F149" s="84">
        <v>0</v>
      </c>
      <c r="G149" s="20">
        <v>0</v>
      </c>
    </row>
    <row r="150" customHeight="1" spans="1:7">
      <c r="A150" s="7" t="s">
        <v>636</v>
      </c>
      <c r="B150" s="7" t="s">
        <v>637</v>
      </c>
      <c r="C150" s="7" t="s">
        <v>622</v>
      </c>
      <c r="D150" s="7" t="s">
        <v>1966</v>
      </c>
      <c r="E150" s="21">
        <v>1</v>
      </c>
      <c r="F150" s="84">
        <v>0</v>
      </c>
      <c r="G150" s="20">
        <v>0</v>
      </c>
    </row>
    <row r="151" customHeight="1" spans="1:7">
      <c r="A151" s="7" t="s">
        <v>636</v>
      </c>
      <c r="B151" s="7" t="s">
        <v>637</v>
      </c>
      <c r="C151" s="7" t="s">
        <v>622</v>
      </c>
      <c r="D151" s="7" t="s">
        <v>1967</v>
      </c>
      <c r="E151" s="21">
        <v>2</v>
      </c>
      <c r="F151" s="84">
        <v>0</v>
      </c>
      <c r="G151" s="20">
        <v>0</v>
      </c>
    </row>
    <row r="152" customHeight="1" spans="1:7">
      <c r="A152" s="7" t="s">
        <v>645</v>
      </c>
      <c r="B152" s="7" t="s">
        <v>646</v>
      </c>
      <c r="C152" s="7" t="s">
        <v>622</v>
      </c>
      <c r="D152" s="7" t="s">
        <v>1968</v>
      </c>
      <c r="E152" s="21">
        <v>1</v>
      </c>
      <c r="F152" s="84">
        <v>0</v>
      </c>
      <c r="G152" s="20">
        <v>0</v>
      </c>
    </row>
    <row r="153" customHeight="1" spans="1:7">
      <c r="A153" s="7" t="s">
        <v>645</v>
      </c>
      <c r="B153" s="7" t="s">
        <v>646</v>
      </c>
      <c r="C153" s="7" t="s">
        <v>622</v>
      </c>
      <c r="D153" s="7" t="s">
        <v>1969</v>
      </c>
      <c r="E153" s="21">
        <v>3</v>
      </c>
      <c r="F153" s="84">
        <v>0</v>
      </c>
      <c r="G153" s="20">
        <v>0</v>
      </c>
    </row>
    <row r="154" customHeight="1" spans="1:7">
      <c r="A154" s="7" t="s">
        <v>645</v>
      </c>
      <c r="B154" s="7" t="s">
        <v>646</v>
      </c>
      <c r="C154" s="7" t="s">
        <v>622</v>
      </c>
      <c r="D154" s="7" t="s">
        <v>1970</v>
      </c>
      <c r="E154" s="21">
        <v>2</v>
      </c>
      <c r="F154" s="84">
        <v>0</v>
      </c>
      <c r="G154" s="20">
        <v>0</v>
      </c>
    </row>
    <row r="155" customHeight="1" spans="1:7">
      <c r="A155" s="7" t="s">
        <v>656</v>
      </c>
      <c r="B155" s="7" t="s">
        <v>657</v>
      </c>
      <c r="C155" s="7" t="s">
        <v>384</v>
      </c>
      <c r="D155" s="7" t="s">
        <v>1971</v>
      </c>
      <c r="E155" s="21">
        <v>2</v>
      </c>
      <c r="F155" s="84">
        <v>0</v>
      </c>
      <c r="G155" s="20">
        <v>0</v>
      </c>
    </row>
    <row r="156" customHeight="1" spans="1:7">
      <c r="A156" s="7" t="s">
        <v>656</v>
      </c>
      <c r="B156" s="7" t="s">
        <v>657</v>
      </c>
      <c r="C156" s="7" t="s">
        <v>384</v>
      </c>
      <c r="D156" s="7" t="s">
        <v>1972</v>
      </c>
      <c r="E156" s="21">
        <v>2</v>
      </c>
      <c r="F156" s="84">
        <v>0</v>
      </c>
      <c r="G156" s="20">
        <v>0</v>
      </c>
    </row>
    <row r="157" customHeight="1" spans="1:7">
      <c r="A157" s="7" t="s">
        <v>656</v>
      </c>
      <c r="B157" s="7" t="s">
        <v>657</v>
      </c>
      <c r="C157" s="7" t="s">
        <v>622</v>
      </c>
      <c r="D157" s="7" t="s">
        <v>1973</v>
      </c>
      <c r="E157" s="21">
        <v>2</v>
      </c>
      <c r="F157" s="84">
        <v>0</v>
      </c>
      <c r="G157" s="20">
        <v>0</v>
      </c>
    </row>
    <row r="158" customHeight="1" spans="1:7">
      <c r="A158" s="7" t="s">
        <v>665</v>
      </c>
      <c r="B158" s="7" t="s">
        <v>666</v>
      </c>
      <c r="C158" s="7" t="s">
        <v>664</v>
      </c>
      <c r="D158" s="7" t="s">
        <v>1974</v>
      </c>
      <c r="E158" s="21">
        <v>1</v>
      </c>
      <c r="F158" s="84">
        <v>0</v>
      </c>
      <c r="G158" s="20">
        <v>0</v>
      </c>
    </row>
    <row r="159" customHeight="1" spans="1:7">
      <c r="A159" s="7" t="s">
        <v>665</v>
      </c>
      <c r="B159" s="7" t="s">
        <v>666</v>
      </c>
      <c r="C159" s="7" t="s">
        <v>71</v>
      </c>
      <c r="D159" s="7" t="s">
        <v>1975</v>
      </c>
      <c r="E159" s="21">
        <v>3</v>
      </c>
      <c r="F159" s="84">
        <v>0</v>
      </c>
      <c r="G159" s="20">
        <v>0</v>
      </c>
    </row>
    <row r="160" customHeight="1" spans="1:7">
      <c r="A160" s="7" t="s">
        <v>676</v>
      </c>
      <c r="B160" s="7" t="s">
        <v>677</v>
      </c>
      <c r="C160" s="7" t="s">
        <v>50</v>
      </c>
      <c r="D160" s="7" t="s">
        <v>1976</v>
      </c>
      <c r="E160" s="21">
        <v>2</v>
      </c>
      <c r="F160" s="84">
        <v>0</v>
      </c>
      <c r="G160" s="20">
        <v>0</v>
      </c>
    </row>
    <row r="161" customHeight="1" spans="1:7">
      <c r="A161" s="7" t="s">
        <v>676</v>
      </c>
      <c r="B161" s="7" t="s">
        <v>677</v>
      </c>
      <c r="C161" s="7" t="s">
        <v>622</v>
      </c>
      <c r="D161" s="7" t="s">
        <v>1977</v>
      </c>
      <c r="E161" s="21">
        <v>1</v>
      </c>
      <c r="F161" s="84">
        <v>0</v>
      </c>
      <c r="G161" s="20">
        <v>0</v>
      </c>
    </row>
    <row r="162" customHeight="1" spans="1:7">
      <c r="A162" s="7" t="s">
        <v>676</v>
      </c>
      <c r="B162" s="7" t="s">
        <v>677</v>
      </c>
      <c r="C162" s="7" t="s">
        <v>50</v>
      </c>
      <c r="D162" s="7" t="s">
        <v>1978</v>
      </c>
      <c r="E162" s="21">
        <v>2</v>
      </c>
      <c r="F162" s="84">
        <v>0</v>
      </c>
      <c r="G162" s="20">
        <v>0</v>
      </c>
    </row>
    <row r="163" customHeight="1" spans="1:7">
      <c r="A163" s="7" t="s">
        <v>689</v>
      </c>
      <c r="B163" s="7" t="s">
        <v>690</v>
      </c>
      <c r="C163" s="7" t="s">
        <v>108</v>
      </c>
      <c r="D163" s="7" t="s">
        <v>1979</v>
      </c>
      <c r="E163" s="21">
        <v>3</v>
      </c>
      <c r="F163" s="84">
        <v>0</v>
      </c>
      <c r="G163" s="20">
        <v>0</v>
      </c>
    </row>
    <row r="164" customHeight="1" spans="1:7">
      <c r="A164" s="7" t="s">
        <v>689</v>
      </c>
      <c r="B164" s="7" t="s">
        <v>690</v>
      </c>
      <c r="C164" s="7" t="s">
        <v>108</v>
      </c>
      <c r="D164" s="7" t="s">
        <v>1980</v>
      </c>
      <c r="E164" s="21">
        <v>2</v>
      </c>
      <c r="F164" s="84">
        <v>0</v>
      </c>
      <c r="G164" s="20">
        <v>0</v>
      </c>
    </row>
    <row r="165" customHeight="1" spans="1:7">
      <c r="A165" s="7" t="s">
        <v>700</v>
      </c>
      <c r="B165" s="7" t="s">
        <v>701</v>
      </c>
      <c r="C165" s="7" t="s">
        <v>33</v>
      </c>
      <c r="D165" s="7" t="s">
        <v>1981</v>
      </c>
      <c r="E165" s="21">
        <v>2</v>
      </c>
      <c r="F165" s="84">
        <v>0</v>
      </c>
      <c r="G165" s="20">
        <v>0</v>
      </c>
    </row>
    <row r="166" customHeight="1" spans="1:7">
      <c r="A166" s="7" t="s">
        <v>700</v>
      </c>
      <c r="B166" s="7" t="s">
        <v>701</v>
      </c>
      <c r="C166" s="7" t="s">
        <v>33</v>
      </c>
      <c r="D166" s="7" t="s">
        <v>1982</v>
      </c>
      <c r="E166" s="21">
        <v>2</v>
      </c>
      <c r="F166" s="84">
        <v>0</v>
      </c>
      <c r="G166" s="20">
        <v>0</v>
      </c>
    </row>
    <row r="167" customHeight="1" spans="1:7">
      <c r="A167" s="7" t="s">
        <v>709</v>
      </c>
      <c r="B167" s="7" t="s">
        <v>710</v>
      </c>
      <c r="C167" s="7" t="s">
        <v>50</v>
      </c>
      <c r="D167" s="7" t="s">
        <v>1983</v>
      </c>
      <c r="E167" s="21">
        <v>2</v>
      </c>
      <c r="F167" s="84">
        <v>0</v>
      </c>
      <c r="G167" s="20">
        <v>0</v>
      </c>
    </row>
    <row r="168" customHeight="1" spans="1:7">
      <c r="A168" s="7" t="s">
        <v>709</v>
      </c>
      <c r="B168" s="7" t="s">
        <v>710</v>
      </c>
      <c r="C168" s="7" t="s">
        <v>729</v>
      </c>
      <c r="D168" s="7" t="s">
        <v>1984</v>
      </c>
      <c r="E168" s="21">
        <v>2</v>
      </c>
      <c r="F168" s="84">
        <v>0</v>
      </c>
      <c r="G168" s="20">
        <v>0</v>
      </c>
    </row>
    <row r="169" customHeight="1" spans="1:7">
      <c r="A169" s="7" t="s">
        <v>718</v>
      </c>
      <c r="B169" s="7" t="s">
        <v>719</v>
      </c>
      <c r="C169" s="7" t="s">
        <v>729</v>
      </c>
      <c r="D169" s="7" t="s">
        <v>1985</v>
      </c>
      <c r="E169" s="21">
        <v>2</v>
      </c>
      <c r="F169" s="84">
        <v>0</v>
      </c>
      <c r="G169" s="20">
        <v>0</v>
      </c>
    </row>
    <row r="170" customHeight="1" spans="1:7">
      <c r="A170" s="7" t="s">
        <v>718</v>
      </c>
      <c r="B170" s="7" t="s">
        <v>719</v>
      </c>
      <c r="C170" s="7" t="s">
        <v>729</v>
      </c>
      <c r="D170" s="7" t="s">
        <v>1986</v>
      </c>
      <c r="E170" s="21">
        <v>2</v>
      </c>
      <c r="F170" s="84">
        <v>0</v>
      </c>
      <c r="G170" s="20">
        <v>0</v>
      </c>
    </row>
    <row r="171" customHeight="1" spans="1:7">
      <c r="A171" s="7" t="s">
        <v>722</v>
      </c>
      <c r="B171" s="7" t="s">
        <v>723</v>
      </c>
      <c r="C171" s="7" t="s">
        <v>71</v>
      </c>
      <c r="D171" s="7" t="s">
        <v>1987</v>
      </c>
      <c r="E171" s="21">
        <v>1</v>
      </c>
      <c r="F171" s="84">
        <v>0</v>
      </c>
      <c r="G171" s="20">
        <v>0</v>
      </c>
    </row>
    <row r="172" customHeight="1" spans="1:7">
      <c r="A172" s="7" t="s">
        <v>722</v>
      </c>
      <c r="B172" s="7" t="s">
        <v>723</v>
      </c>
      <c r="C172" s="7" t="s">
        <v>71</v>
      </c>
      <c r="D172" s="7" t="s">
        <v>1988</v>
      </c>
      <c r="E172" s="21">
        <v>1</v>
      </c>
      <c r="F172" s="84">
        <v>0</v>
      </c>
      <c r="G172" s="20">
        <v>0</v>
      </c>
    </row>
    <row r="173" customHeight="1" spans="1:7">
      <c r="A173" s="7" t="s">
        <v>722</v>
      </c>
      <c r="B173" s="7" t="s">
        <v>723</v>
      </c>
      <c r="C173" s="7" t="s">
        <v>71</v>
      </c>
      <c r="D173" s="7" t="s">
        <v>1989</v>
      </c>
      <c r="E173" s="21">
        <v>1</v>
      </c>
      <c r="F173" s="84">
        <v>0</v>
      </c>
      <c r="G173" s="20">
        <v>0</v>
      </c>
    </row>
    <row r="174" customHeight="1" spans="1:7">
      <c r="A174" s="7" t="s">
        <v>731</v>
      </c>
      <c r="B174" s="7" t="s">
        <v>732</v>
      </c>
      <c r="C174" s="7" t="s">
        <v>729</v>
      </c>
      <c r="D174" s="7" t="s">
        <v>1990</v>
      </c>
      <c r="E174" s="21">
        <v>2</v>
      </c>
      <c r="F174" s="84">
        <v>0</v>
      </c>
      <c r="G174" s="20">
        <v>0</v>
      </c>
    </row>
    <row r="175" customHeight="1" spans="1:7">
      <c r="A175" s="7" t="s">
        <v>731</v>
      </c>
      <c r="B175" s="7" t="s">
        <v>732</v>
      </c>
      <c r="C175" s="7" t="s">
        <v>729</v>
      </c>
      <c r="D175" s="7" t="s">
        <v>1991</v>
      </c>
      <c r="E175" s="21">
        <v>2</v>
      </c>
      <c r="F175" s="84">
        <v>0</v>
      </c>
      <c r="G175" s="20">
        <v>0</v>
      </c>
    </row>
    <row r="176" customHeight="1" spans="1:7">
      <c r="A176" s="7" t="s">
        <v>731</v>
      </c>
      <c r="B176" s="7" t="s">
        <v>732</v>
      </c>
      <c r="C176" s="7" t="s">
        <v>71</v>
      </c>
      <c r="D176" s="7" t="s">
        <v>1992</v>
      </c>
      <c r="E176" s="21">
        <v>2</v>
      </c>
      <c r="F176" s="84">
        <v>0</v>
      </c>
      <c r="G176" s="20">
        <v>0</v>
      </c>
    </row>
    <row r="177" customHeight="1" spans="1:7">
      <c r="A177" s="7" t="s">
        <v>744</v>
      </c>
      <c r="B177" s="7" t="s">
        <v>745</v>
      </c>
      <c r="C177" s="7" t="s">
        <v>108</v>
      </c>
      <c r="D177" s="7" t="s">
        <v>1993</v>
      </c>
      <c r="E177" s="21">
        <v>1</v>
      </c>
      <c r="F177" s="84">
        <v>0</v>
      </c>
      <c r="G177" s="20">
        <v>0</v>
      </c>
    </row>
    <row r="178" customHeight="1" spans="1:7">
      <c r="A178" s="7" t="s">
        <v>744</v>
      </c>
      <c r="B178" s="7" t="s">
        <v>745</v>
      </c>
      <c r="C178" s="7" t="s">
        <v>71</v>
      </c>
      <c r="D178" s="7" t="s">
        <v>1994</v>
      </c>
      <c r="E178" s="21">
        <v>1</v>
      </c>
      <c r="F178" s="84">
        <v>0</v>
      </c>
      <c r="G178" s="20">
        <v>0</v>
      </c>
    </row>
    <row r="179" customHeight="1" spans="1:7">
      <c r="A179" s="7" t="s">
        <v>744</v>
      </c>
      <c r="B179" s="7" t="s">
        <v>745</v>
      </c>
      <c r="C179" s="7" t="s">
        <v>108</v>
      </c>
      <c r="D179" s="7" t="s">
        <v>1995</v>
      </c>
      <c r="E179" s="21">
        <v>1</v>
      </c>
      <c r="F179" s="84">
        <v>0</v>
      </c>
      <c r="G179" s="20">
        <v>0</v>
      </c>
    </row>
    <row r="180" customHeight="1" spans="1:7">
      <c r="A180" s="7" t="s">
        <v>757</v>
      </c>
      <c r="B180" s="7" t="s">
        <v>758</v>
      </c>
      <c r="C180" s="7" t="s">
        <v>752</v>
      </c>
      <c r="D180" s="7" t="s">
        <v>1996</v>
      </c>
      <c r="E180" s="21">
        <v>1</v>
      </c>
      <c r="F180" s="84">
        <v>0</v>
      </c>
      <c r="G180" s="20">
        <v>0</v>
      </c>
    </row>
    <row r="181" customHeight="1" spans="1:7">
      <c r="A181" s="7" t="s">
        <v>757</v>
      </c>
      <c r="B181" s="7" t="s">
        <v>758</v>
      </c>
      <c r="C181" s="7" t="s">
        <v>268</v>
      </c>
      <c r="D181" s="7" t="s">
        <v>1997</v>
      </c>
      <c r="E181" s="21">
        <v>1</v>
      </c>
      <c r="F181" s="84">
        <v>0</v>
      </c>
      <c r="G181" s="20">
        <v>0</v>
      </c>
    </row>
    <row r="182" customHeight="1" spans="1:7">
      <c r="A182" s="7" t="s">
        <v>770</v>
      </c>
      <c r="B182" s="7" t="s">
        <v>771</v>
      </c>
      <c r="C182" s="7" t="s">
        <v>61</v>
      </c>
      <c r="D182" s="7" t="s">
        <v>1998</v>
      </c>
      <c r="E182" s="21">
        <v>2</v>
      </c>
      <c r="F182" s="84">
        <v>0</v>
      </c>
      <c r="G182" s="20">
        <v>0</v>
      </c>
    </row>
    <row r="183" customHeight="1" spans="1:7">
      <c r="A183" s="7" t="s">
        <v>770</v>
      </c>
      <c r="B183" s="7" t="s">
        <v>771</v>
      </c>
      <c r="C183" s="7" t="s">
        <v>136</v>
      </c>
      <c r="D183" s="7" t="s">
        <v>1999</v>
      </c>
      <c r="E183" s="21">
        <v>3</v>
      </c>
      <c r="F183" s="84">
        <v>0</v>
      </c>
      <c r="G183" s="20">
        <v>0</v>
      </c>
    </row>
    <row r="184" customHeight="1" spans="1:7">
      <c r="A184" s="7" t="s">
        <v>784</v>
      </c>
      <c r="B184" s="7" t="s">
        <v>785</v>
      </c>
      <c r="C184" s="7" t="s">
        <v>33</v>
      </c>
      <c r="D184" s="7" t="s">
        <v>2000</v>
      </c>
      <c r="E184" s="21">
        <v>2</v>
      </c>
      <c r="F184" s="84">
        <v>0</v>
      </c>
      <c r="G184" s="20">
        <v>0</v>
      </c>
    </row>
    <row r="185" customHeight="1" spans="1:7">
      <c r="A185" s="7" t="s">
        <v>784</v>
      </c>
      <c r="B185" s="7" t="s">
        <v>785</v>
      </c>
      <c r="C185" s="7" t="s">
        <v>136</v>
      </c>
      <c r="D185" s="7" t="s">
        <v>2001</v>
      </c>
      <c r="E185" s="21">
        <v>2</v>
      </c>
      <c r="F185" s="84">
        <v>0</v>
      </c>
      <c r="G185" s="20">
        <v>0</v>
      </c>
    </row>
    <row r="186" customHeight="1" spans="1:7">
      <c r="A186" s="7" t="s">
        <v>784</v>
      </c>
      <c r="B186" s="7" t="s">
        <v>785</v>
      </c>
      <c r="C186" s="7" t="s">
        <v>33</v>
      </c>
      <c r="D186" s="7" t="s">
        <v>2002</v>
      </c>
      <c r="E186" s="21">
        <v>1</v>
      </c>
      <c r="F186" s="84">
        <v>0</v>
      </c>
      <c r="G186" s="20">
        <v>0</v>
      </c>
    </row>
    <row r="187" customHeight="1" spans="1:7">
      <c r="A187" s="7" t="s">
        <v>792</v>
      </c>
      <c r="B187" s="7" t="s">
        <v>793</v>
      </c>
      <c r="C187" s="7" t="s">
        <v>108</v>
      </c>
      <c r="D187" s="7" t="s">
        <v>2003</v>
      </c>
      <c r="E187" s="21">
        <v>2</v>
      </c>
      <c r="F187" s="84">
        <v>0</v>
      </c>
      <c r="G187" s="20">
        <v>0</v>
      </c>
    </row>
    <row r="188" customHeight="1" spans="1:7">
      <c r="A188" s="7" t="s">
        <v>792</v>
      </c>
      <c r="B188" s="7" t="s">
        <v>793</v>
      </c>
      <c r="C188" s="7" t="s">
        <v>108</v>
      </c>
      <c r="D188" s="7" t="s">
        <v>2004</v>
      </c>
      <c r="E188" s="21">
        <v>3</v>
      </c>
      <c r="F188" s="84">
        <v>0</v>
      </c>
      <c r="G188" s="20">
        <v>0</v>
      </c>
    </row>
    <row r="189" customHeight="1" spans="1:7">
      <c r="A189" s="7" t="s">
        <v>799</v>
      </c>
      <c r="B189" s="7" t="s">
        <v>800</v>
      </c>
      <c r="C189" s="7" t="s">
        <v>729</v>
      </c>
      <c r="D189" s="7" t="s">
        <v>2005</v>
      </c>
      <c r="E189" s="21">
        <v>2</v>
      </c>
      <c r="F189" s="84">
        <v>0</v>
      </c>
      <c r="G189" s="20">
        <v>0</v>
      </c>
    </row>
    <row r="190" customHeight="1" spans="1:7">
      <c r="A190" s="7" t="s">
        <v>799</v>
      </c>
      <c r="B190" s="7" t="s">
        <v>800</v>
      </c>
      <c r="C190" s="7" t="s">
        <v>729</v>
      </c>
      <c r="D190" s="7" t="s">
        <v>2006</v>
      </c>
      <c r="E190" s="21">
        <v>2</v>
      </c>
      <c r="F190" s="84">
        <v>0</v>
      </c>
      <c r="G190" s="20">
        <v>0</v>
      </c>
    </row>
    <row r="191" customHeight="1" spans="1:7">
      <c r="A191" s="7" t="s">
        <v>799</v>
      </c>
      <c r="B191" s="7" t="s">
        <v>800</v>
      </c>
      <c r="C191" s="7" t="s">
        <v>729</v>
      </c>
      <c r="D191" s="7" t="s">
        <v>2007</v>
      </c>
      <c r="E191" s="21">
        <v>2</v>
      </c>
      <c r="F191" s="84">
        <v>0</v>
      </c>
      <c r="G191" s="20">
        <v>0</v>
      </c>
    </row>
    <row r="192" customHeight="1" spans="1:7">
      <c r="A192" s="7" t="s">
        <v>807</v>
      </c>
      <c r="B192" s="7" t="s">
        <v>808</v>
      </c>
      <c r="C192" s="7" t="s">
        <v>729</v>
      </c>
      <c r="D192" s="7" t="s">
        <v>2008</v>
      </c>
      <c r="E192" s="21">
        <v>2</v>
      </c>
      <c r="F192" s="84">
        <v>0</v>
      </c>
      <c r="G192" s="20">
        <v>0</v>
      </c>
    </row>
    <row r="193" customHeight="1" spans="1:7">
      <c r="A193" s="7" t="s">
        <v>807</v>
      </c>
      <c r="B193" s="7" t="s">
        <v>808</v>
      </c>
      <c r="C193" s="7" t="s">
        <v>729</v>
      </c>
      <c r="D193" s="7" t="s">
        <v>2009</v>
      </c>
      <c r="E193" s="21">
        <v>2</v>
      </c>
      <c r="F193" s="84">
        <v>0</v>
      </c>
      <c r="G193" s="20">
        <v>0</v>
      </c>
    </row>
    <row r="194" customHeight="1" spans="1:7">
      <c r="A194" s="7" t="s">
        <v>814</v>
      </c>
      <c r="B194" s="7" t="s">
        <v>815</v>
      </c>
      <c r="C194" s="7" t="s">
        <v>71</v>
      </c>
      <c r="D194" s="7" t="s">
        <v>2010</v>
      </c>
      <c r="E194" s="21">
        <v>1</v>
      </c>
      <c r="F194" s="84">
        <v>0</v>
      </c>
      <c r="G194" s="20">
        <v>0</v>
      </c>
    </row>
    <row r="195" customHeight="1" spans="1:7">
      <c r="A195" s="7" t="s">
        <v>814</v>
      </c>
      <c r="B195" s="7" t="s">
        <v>815</v>
      </c>
      <c r="C195" s="7" t="s">
        <v>61</v>
      </c>
      <c r="D195" s="7" t="s">
        <v>2011</v>
      </c>
      <c r="E195" s="21">
        <v>1</v>
      </c>
      <c r="F195" s="84">
        <v>0</v>
      </c>
      <c r="G195" s="20">
        <v>0</v>
      </c>
    </row>
    <row r="196" customHeight="1" spans="1:7">
      <c r="A196" s="7" t="s">
        <v>814</v>
      </c>
      <c r="B196" s="7" t="s">
        <v>815</v>
      </c>
      <c r="C196" s="7" t="s">
        <v>61</v>
      </c>
      <c r="D196" s="7" t="s">
        <v>2012</v>
      </c>
      <c r="E196" s="21">
        <v>2</v>
      </c>
      <c r="F196" s="84">
        <v>0</v>
      </c>
      <c r="G196" s="20">
        <v>0</v>
      </c>
    </row>
    <row r="197" customHeight="1" spans="1:7">
      <c r="A197" s="7" t="s">
        <v>825</v>
      </c>
      <c r="B197" s="7" t="s">
        <v>826</v>
      </c>
      <c r="C197" s="7" t="s">
        <v>61</v>
      </c>
      <c r="D197" s="7" t="s">
        <v>2013</v>
      </c>
      <c r="E197" s="21">
        <v>1</v>
      </c>
      <c r="F197" s="84">
        <v>0</v>
      </c>
      <c r="G197" s="20">
        <v>0</v>
      </c>
    </row>
    <row r="198" customHeight="1" spans="1:7">
      <c r="A198" s="7" t="s">
        <v>825</v>
      </c>
      <c r="B198" s="7" t="s">
        <v>826</v>
      </c>
      <c r="C198" s="7" t="s">
        <v>61</v>
      </c>
      <c r="D198" s="7" t="s">
        <v>2014</v>
      </c>
      <c r="E198" s="21">
        <v>1</v>
      </c>
      <c r="F198" s="84">
        <v>0</v>
      </c>
      <c r="G198" s="20">
        <v>0</v>
      </c>
    </row>
    <row r="199" customHeight="1" spans="1:7">
      <c r="A199" s="7" t="s">
        <v>836</v>
      </c>
      <c r="B199" s="7" t="s">
        <v>837</v>
      </c>
      <c r="C199" s="7" t="s">
        <v>729</v>
      </c>
      <c r="D199" s="7" t="s">
        <v>2015</v>
      </c>
      <c r="E199" s="21">
        <v>1</v>
      </c>
      <c r="F199" s="84">
        <v>0</v>
      </c>
      <c r="G199" s="20">
        <v>0</v>
      </c>
    </row>
    <row r="200" customHeight="1" spans="1:7">
      <c r="A200" s="7" t="s">
        <v>836</v>
      </c>
      <c r="B200" s="7" t="s">
        <v>837</v>
      </c>
      <c r="C200" s="7" t="s">
        <v>729</v>
      </c>
      <c r="D200" s="7" t="s">
        <v>2016</v>
      </c>
      <c r="E200" s="21">
        <v>2</v>
      </c>
      <c r="F200" s="84">
        <v>0</v>
      </c>
      <c r="G200" s="20">
        <v>0</v>
      </c>
    </row>
    <row r="201" customHeight="1" spans="1:7">
      <c r="A201" s="7" t="s">
        <v>844</v>
      </c>
      <c r="B201" s="7" t="s">
        <v>845</v>
      </c>
      <c r="C201" s="7" t="s">
        <v>729</v>
      </c>
      <c r="D201" s="7" t="s">
        <v>2017</v>
      </c>
      <c r="E201" s="21">
        <v>1</v>
      </c>
      <c r="F201" s="84">
        <v>0</v>
      </c>
      <c r="G201" s="20">
        <v>0</v>
      </c>
    </row>
    <row r="202" customHeight="1" spans="1:7">
      <c r="A202" s="7" t="s">
        <v>844</v>
      </c>
      <c r="B202" s="7" t="s">
        <v>845</v>
      </c>
      <c r="C202" s="7" t="s">
        <v>729</v>
      </c>
      <c r="D202" s="7" t="s">
        <v>2018</v>
      </c>
      <c r="E202" s="21">
        <v>2</v>
      </c>
      <c r="F202" s="84">
        <v>0</v>
      </c>
      <c r="G202" s="20">
        <v>0</v>
      </c>
    </row>
    <row r="203" customHeight="1" spans="1:7">
      <c r="A203" s="7" t="s">
        <v>849</v>
      </c>
      <c r="B203" s="7" t="s">
        <v>850</v>
      </c>
      <c r="C203" s="7" t="s">
        <v>729</v>
      </c>
      <c r="D203" s="7" t="s">
        <v>2019</v>
      </c>
      <c r="E203" s="21">
        <v>2</v>
      </c>
      <c r="F203" s="84">
        <v>0</v>
      </c>
      <c r="G203" s="20">
        <v>0</v>
      </c>
    </row>
    <row r="204" customHeight="1" spans="1:7">
      <c r="A204" s="7" t="s">
        <v>849</v>
      </c>
      <c r="B204" s="7" t="s">
        <v>850</v>
      </c>
      <c r="C204" s="7" t="s">
        <v>729</v>
      </c>
      <c r="D204" s="7" t="s">
        <v>2020</v>
      </c>
      <c r="E204" s="21">
        <v>1</v>
      </c>
      <c r="F204" s="84">
        <v>0</v>
      </c>
      <c r="G204" s="20">
        <v>0</v>
      </c>
    </row>
    <row r="205" customHeight="1" spans="1:7">
      <c r="A205" s="7" t="s">
        <v>849</v>
      </c>
      <c r="B205" s="7" t="s">
        <v>850</v>
      </c>
      <c r="C205" s="7" t="s">
        <v>729</v>
      </c>
      <c r="D205" s="7" t="s">
        <v>2021</v>
      </c>
      <c r="E205" s="21">
        <v>2</v>
      </c>
      <c r="F205" s="84">
        <v>0</v>
      </c>
      <c r="G205" s="20">
        <v>0</v>
      </c>
    </row>
    <row r="206" customHeight="1" spans="1:7">
      <c r="A206" s="7" t="s">
        <v>856</v>
      </c>
      <c r="B206" s="7" t="s">
        <v>857</v>
      </c>
      <c r="C206" s="7" t="s">
        <v>729</v>
      </c>
      <c r="D206" s="7" t="s">
        <v>2022</v>
      </c>
      <c r="E206" s="21">
        <v>1</v>
      </c>
      <c r="F206" s="84">
        <v>0</v>
      </c>
      <c r="G206" s="20">
        <v>0</v>
      </c>
    </row>
    <row r="207" customHeight="1" spans="1:7">
      <c r="A207" s="7" t="s">
        <v>856</v>
      </c>
      <c r="B207" s="7" t="s">
        <v>857</v>
      </c>
      <c r="C207" s="7" t="s">
        <v>729</v>
      </c>
      <c r="D207" s="7" t="s">
        <v>2023</v>
      </c>
      <c r="E207" s="21">
        <v>2</v>
      </c>
      <c r="F207" s="84">
        <v>0</v>
      </c>
      <c r="G207" s="20">
        <v>0</v>
      </c>
    </row>
    <row r="208" customHeight="1" spans="1:7">
      <c r="A208" s="7" t="s">
        <v>856</v>
      </c>
      <c r="B208" s="7" t="s">
        <v>857</v>
      </c>
      <c r="C208" s="7" t="s">
        <v>729</v>
      </c>
      <c r="D208" s="7" t="s">
        <v>2024</v>
      </c>
      <c r="E208" s="21">
        <v>2</v>
      </c>
      <c r="F208" s="84">
        <v>0</v>
      </c>
      <c r="G208" s="20">
        <v>0</v>
      </c>
    </row>
    <row r="209" customHeight="1" spans="1:7">
      <c r="A209" s="7" t="s">
        <v>866</v>
      </c>
      <c r="B209" s="7" t="s">
        <v>867</v>
      </c>
      <c r="C209" s="7" t="s">
        <v>136</v>
      </c>
      <c r="D209" s="7" t="s">
        <v>2025</v>
      </c>
      <c r="E209" s="21">
        <v>2</v>
      </c>
      <c r="F209" s="84">
        <v>0</v>
      </c>
      <c r="G209" s="20">
        <v>0</v>
      </c>
    </row>
    <row r="210" customHeight="1" spans="1:7">
      <c r="A210" s="7" t="s">
        <v>866</v>
      </c>
      <c r="B210" s="7" t="s">
        <v>867</v>
      </c>
      <c r="C210" s="7" t="s">
        <v>71</v>
      </c>
      <c r="D210" s="7" t="s">
        <v>2026</v>
      </c>
      <c r="E210" s="21">
        <v>2</v>
      </c>
      <c r="F210" s="84">
        <v>0</v>
      </c>
      <c r="G210" s="20">
        <v>0</v>
      </c>
    </row>
    <row r="211" customHeight="1" spans="1:7">
      <c r="A211" s="7" t="s">
        <v>875</v>
      </c>
      <c r="B211" s="7" t="s">
        <v>876</v>
      </c>
      <c r="C211" s="7" t="s">
        <v>384</v>
      </c>
      <c r="D211" s="7" t="s">
        <v>2027</v>
      </c>
      <c r="E211" s="21">
        <v>2</v>
      </c>
      <c r="F211" s="84">
        <v>0</v>
      </c>
      <c r="G211" s="20">
        <v>0</v>
      </c>
    </row>
    <row r="212" customHeight="1" spans="1:7">
      <c r="A212" s="7" t="s">
        <v>875</v>
      </c>
      <c r="B212" s="7" t="s">
        <v>876</v>
      </c>
      <c r="C212" s="7" t="s">
        <v>33</v>
      </c>
      <c r="D212" s="7" t="s">
        <v>2028</v>
      </c>
      <c r="E212" s="21">
        <v>1</v>
      </c>
      <c r="F212" s="84">
        <v>0</v>
      </c>
      <c r="G212" s="20">
        <v>0</v>
      </c>
    </row>
    <row r="213" customHeight="1" spans="1:7">
      <c r="A213" s="7" t="s">
        <v>875</v>
      </c>
      <c r="B213" s="7" t="s">
        <v>876</v>
      </c>
      <c r="C213" s="7" t="s">
        <v>33</v>
      </c>
      <c r="D213" s="7" t="s">
        <v>2029</v>
      </c>
      <c r="E213" s="21">
        <v>2</v>
      </c>
      <c r="F213" s="84">
        <v>0</v>
      </c>
      <c r="G213" s="20">
        <v>0</v>
      </c>
    </row>
    <row r="214" customHeight="1" spans="1:7">
      <c r="A214" s="7" t="s">
        <v>886</v>
      </c>
      <c r="B214" s="7" t="s">
        <v>887</v>
      </c>
      <c r="C214" s="7" t="s">
        <v>384</v>
      </c>
      <c r="D214" s="7" t="s">
        <v>2030</v>
      </c>
      <c r="E214" s="21">
        <v>1</v>
      </c>
      <c r="F214" s="84">
        <v>0</v>
      </c>
      <c r="G214" s="20">
        <v>0</v>
      </c>
    </row>
    <row r="215" customHeight="1" spans="1:7">
      <c r="A215" s="7" t="s">
        <v>886</v>
      </c>
      <c r="B215" s="7" t="s">
        <v>887</v>
      </c>
      <c r="C215" s="7" t="s">
        <v>384</v>
      </c>
      <c r="D215" s="7" t="s">
        <v>2031</v>
      </c>
      <c r="E215" s="21">
        <v>2</v>
      </c>
      <c r="F215" s="84">
        <v>0</v>
      </c>
      <c r="G215" s="20">
        <v>0</v>
      </c>
    </row>
    <row r="216" customHeight="1" spans="1:7">
      <c r="A216" s="7" t="s">
        <v>886</v>
      </c>
      <c r="B216" s="7" t="s">
        <v>887</v>
      </c>
      <c r="C216" s="7" t="s">
        <v>384</v>
      </c>
      <c r="D216" s="7" t="s">
        <v>2032</v>
      </c>
      <c r="E216" s="21">
        <v>2</v>
      </c>
      <c r="F216" s="84">
        <v>0</v>
      </c>
      <c r="G216" s="20">
        <v>0</v>
      </c>
    </row>
    <row r="217" customHeight="1" spans="1:7">
      <c r="A217" s="7" t="s">
        <v>896</v>
      </c>
      <c r="B217" s="7" t="s">
        <v>897</v>
      </c>
      <c r="C217" s="7" t="s">
        <v>136</v>
      </c>
      <c r="D217" s="7" t="s">
        <v>2033</v>
      </c>
      <c r="E217" s="21">
        <v>1</v>
      </c>
      <c r="F217" s="84">
        <v>0</v>
      </c>
      <c r="G217" s="20">
        <v>0</v>
      </c>
    </row>
    <row r="218" customHeight="1" spans="1:7">
      <c r="A218" s="7" t="s">
        <v>896</v>
      </c>
      <c r="B218" s="7" t="s">
        <v>897</v>
      </c>
      <c r="C218" s="7" t="s">
        <v>136</v>
      </c>
      <c r="D218" s="7" t="s">
        <v>2034</v>
      </c>
      <c r="E218" s="21">
        <v>1</v>
      </c>
      <c r="F218" s="84">
        <v>0</v>
      </c>
      <c r="G218" s="20">
        <v>0</v>
      </c>
    </row>
    <row r="219" customHeight="1" spans="1:7">
      <c r="A219" s="7" t="s">
        <v>904</v>
      </c>
      <c r="B219" s="7" t="s">
        <v>905</v>
      </c>
      <c r="C219" s="7" t="s">
        <v>902</v>
      </c>
      <c r="D219" s="7" t="s">
        <v>2035</v>
      </c>
      <c r="E219" s="21">
        <v>1</v>
      </c>
      <c r="F219" s="84">
        <v>0</v>
      </c>
      <c r="G219" s="20">
        <v>0</v>
      </c>
    </row>
    <row r="220" customHeight="1" spans="1:7">
      <c r="A220" s="7" t="s">
        <v>904</v>
      </c>
      <c r="B220" s="7" t="s">
        <v>905</v>
      </c>
      <c r="C220" s="7" t="s">
        <v>902</v>
      </c>
      <c r="D220" s="7" t="s">
        <v>2036</v>
      </c>
      <c r="E220" s="21">
        <v>2</v>
      </c>
      <c r="F220" s="84">
        <v>0</v>
      </c>
      <c r="G220" s="20">
        <v>0</v>
      </c>
    </row>
    <row r="221" customHeight="1" spans="1:7">
      <c r="A221" s="7" t="s">
        <v>904</v>
      </c>
      <c r="B221" s="7" t="s">
        <v>905</v>
      </c>
      <c r="C221" s="7" t="s">
        <v>902</v>
      </c>
      <c r="D221" s="7" t="s">
        <v>2037</v>
      </c>
      <c r="E221" s="21">
        <v>1</v>
      </c>
      <c r="F221" s="84">
        <v>0</v>
      </c>
      <c r="G221" s="20">
        <v>0</v>
      </c>
    </row>
    <row r="222" customHeight="1" spans="1:7">
      <c r="A222" s="7" t="s">
        <v>913</v>
      </c>
      <c r="B222" s="7" t="s">
        <v>914</v>
      </c>
      <c r="C222" s="7" t="s">
        <v>332</v>
      </c>
      <c r="D222" s="7" t="s">
        <v>2038</v>
      </c>
      <c r="E222" s="21">
        <v>1</v>
      </c>
      <c r="F222" s="84">
        <v>0</v>
      </c>
      <c r="G222" s="20">
        <v>0</v>
      </c>
    </row>
    <row r="223" customHeight="1" spans="1:7">
      <c r="A223" s="7" t="s">
        <v>913</v>
      </c>
      <c r="B223" s="7" t="s">
        <v>914</v>
      </c>
      <c r="C223" s="7" t="s">
        <v>332</v>
      </c>
      <c r="D223" s="7" t="s">
        <v>2039</v>
      </c>
      <c r="E223" s="21">
        <v>2</v>
      </c>
      <c r="F223" s="84">
        <v>0</v>
      </c>
      <c r="G223" s="20">
        <v>0</v>
      </c>
    </row>
    <row r="224" customHeight="1" spans="1:7">
      <c r="A224" s="7" t="s">
        <v>913</v>
      </c>
      <c r="B224" s="7" t="s">
        <v>914</v>
      </c>
      <c r="C224" s="7" t="s">
        <v>71</v>
      </c>
      <c r="D224" s="7" t="s">
        <v>2040</v>
      </c>
      <c r="E224" s="21">
        <v>2</v>
      </c>
      <c r="F224" s="84">
        <v>0</v>
      </c>
      <c r="G224" s="20">
        <v>0</v>
      </c>
    </row>
    <row r="225" customHeight="1" spans="1:7">
      <c r="A225" s="7" t="s">
        <v>924</v>
      </c>
      <c r="B225" s="7" t="s">
        <v>925</v>
      </c>
      <c r="C225" s="7" t="s">
        <v>71</v>
      </c>
      <c r="D225" s="7" t="s">
        <v>2041</v>
      </c>
      <c r="E225" s="21">
        <v>1</v>
      </c>
      <c r="F225" s="84">
        <v>0</v>
      </c>
      <c r="G225" s="20">
        <v>0</v>
      </c>
    </row>
    <row r="226" customHeight="1" spans="1:7">
      <c r="A226" s="7" t="s">
        <v>924</v>
      </c>
      <c r="B226" s="7" t="s">
        <v>925</v>
      </c>
      <c r="C226" s="7" t="s">
        <v>332</v>
      </c>
      <c r="D226" s="7" t="s">
        <v>2042</v>
      </c>
      <c r="E226" s="21">
        <v>2</v>
      </c>
      <c r="F226" s="84">
        <v>0</v>
      </c>
      <c r="G226" s="20">
        <v>0</v>
      </c>
    </row>
    <row r="227" customHeight="1" spans="1:7">
      <c r="A227" s="7" t="s">
        <v>924</v>
      </c>
      <c r="B227" s="7" t="s">
        <v>925</v>
      </c>
      <c r="C227" s="7" t="s">
        <v>332</v>
      </c>
      <c r="D227" s="7" t="s">
        <v>2043</v>
      </c>
      <c r="E227" s="21">
        <v>1</v>
      </c>
      <c r="F227" s="84">
        <v>0</v>
      </c>
      <c r="G227" s="20">
        <v>0</v>
      </c>
    </row>
    <row r="228" customHeight="1" spans="1:7">
      <c r="A228" s="7" t="s">
        <v>933</v>
      </c>
      <c r="B228" s="7" t="s">
        <v>934</v>
      </c>
      <c r="C228" s="7" t="s">
        <v>597</v>
      </c>
      <c r="D228" s="7" t="s">
        <v>2044</v>
      </c>
      <c r="E228" s="21">
        <v>2</v>
      </c>
      <c r="F228" s="84">
        <v>0</v>
      </c>
      <c r="G228" s="20">
        <v>0</v>
      </c>
    </row>
    <row r="229" customHeight="1" spans="1:7">
      <c r="A229" s="7" t="s">
        <v>933</v>
      </c>
      <c r="B229" s="7" t="s">
        <v>934</v>
      </c>
      <c r="C229" s="7" t="s">
        <v>597</v>
      </c>
      <c r="D229" s="7" t="s">
        <v>2045</v>
      </c>
      <c r="E229" s="21">
        <v>2</v>
      </c>
      <c r="F229" s="84">
        <v>0</v>
      </c>
      <c r="G229" s="20">
        <v>0</v>
      </c>
    </row>
    <row r="230" customHeight="1" spans="1:7">
      <c r="A230" s="7" t="s">
        <v>941</v>
      </c>
      <c r="B230" s="7" t="s">
        <v>942</v>
      </c>
      <c r="C230" s="7" t="s">
        <v>384</v>
      </c>
      <c r="D230" s="7" t="s">
        <v>2046</v>
      </c>
      <c r="E230" s="21">
        <v>1</v>
      </c>
      <c r="F230" s="84">
        <v>0</v>
      </c>
      <c r="G230" s="20">
        <v>0</v>
      </c>
    </row>
    <row r="231" customHeight="1" spans="1:7">
      <c r="A231" s="7" t="s">
        <v>941</v>
      </c>
      <c r="B231" s="7" t="s">
        <v>942</v>
      </c>
      <c r="C231" s="7" t="s">
        <v>384</v>
      </c>
      <c r="D231" s="7" t="s">
        <v>2047</v>
      </c>
      <c r="E231" s="21">
        <v>3</v>
      </c>
      <c r="F231" s="84">
        <v>0</v>
      </c>
      <c r="G231" s="20">
        <v>0</v>
      </c>
    </row>
    <row r="232" customHeight="1" spans="1:7">
      <c r="A232" s="7" t="s">
        <v>947</v>
      </c>
      <c r="B232" s="7" t="s">
        <v>948</v>
      </c>
      <c r="C232" s="7" t="s">
        <v>752</v>
      </c>
      <c r="D232" s="7" t="s">
        <v>2048</v>
      </c>
      <c r="E232" s="21">
        <v>1</v>
      </c>
      <c r="F232" s="84">
        <v>0</v>
      </c>
      <c r="G232" s="20">
        <v>0</v>
      </c>
    </row>
    <row r="233" customHeight="1" spans="1:7">
      <c r="A233" s="7" t="s">
        <v>947</v>
      </c>
      <c r="B233" s="7" t="s">
        <v>948</v>
      </c>
      <c r="C233" s="7" t="s">
        <v>71</v>
      </c>
      <c r="D233" s="7" t="s">
        <v>2049</v>
      </c>
      <c r="E233" s="21">
        <v>1</v>
      </c>
      <c r="F233" s="84">
        <v>0</v>
      </c>
      <c r="G233" s="20">
        <v>0</v>
      </c>
    </row>
    <row r="234" customHeight="1" spans="1:7">
      <c r="A234" s="7" t="s">
        <v>947</v>
      </c>
      <c r="B234" s="7" t="s">
        <v>948</v>
      </c>
      <c r="C234" s="7" t="s">
        <v>752</v>
      </c>
      <c r="D234" s="7" t="s">
        <v>2050</v>
      </c>
      <c r="E234" s="21">
        <v>2</v>
      </c>
      <c r="F234" s="84">
        <v>0</v>
      </c>
      <c r="G234" s="20">
        <v>0</v>
      </c>
    </row>
    <row r="235" customHeight="1" spans="1:7">
      <c r="A235" s="7" t="s">
        <v>957</v>
      </c>
      <c r="B235" s="7" t="s">
        <v>958</v>
      </c>
      <c r="C235" s="7" t="s">
        <v>50</v>
      </c>
      <c r="D235" s="7" t="s">
        <v>2051</v>
      </c>
      <c r="E235" s="21">
        <v>1</v>
      </c>
      <c r="F235" s="84">
        <v>0</v>
      </c>
      <c r="G235" s="20">
        <v>0</v>
      </c>
    </row>
    <row r="236" customHeight="1" spans="1:7">
      <c r="A236" s="7" t="s">
        <v>957</v>
      </c>
      <c r="B236" s="7" t="s">
        <v>958</v>
      </c>
      <c r="C236" s="7" t="s">
        <v>50</v>
      </c>
      <c r="D236" s="7" t="s">
        <v>2052</v>
      </c>
      <c r="E236" s="21">
        <v>2</v>
      </c>
      <c r="F236" s="84">
        <v>0</v>
      </c>
      <c r="G236" s="20">
        <v>0</v>
      </c>
    </row>
    <row r="237" customHeight="1" spans="1:7">
      <c r="A237" s="7" t="s">
        <v>961</v>
      </c>
      <c r="B237" s="7" t="s">
        <v>962</v>
      </c>
      <c r="C237" s="7" t="s">
        <v>71</v>
      </c>
      <c r="D237" s="7" t="s">
        <v>2053</v>
      </c>
      <c r="E237" s="21">
        <v>1</v>
      </c>
      <c r="F237" s="84">
        <v>0</v>
      </c>
      <c r="G237" s="20">
        <v>0</v>
      </c>
    </row>
    <row r="238" customHeight="1" spans="1:7">
      <c r="A238" s="7" t="s">
        <v>961</v>
      </c>
      <c r="B238" s="7" t="s">
        <v>962</v>
      </c>
      <c r="C238" s="7" t="s">
        <v>61</v>
      </c>
      <c r="D238" s="7" t="s">
        <v>2054</v>
      </c>
      <c r="E238" s="21">
        <v>3</v>
      </c>
      <c r="F238" s="84">
        <v>0</v>
      </c>
      <c r="G238" s="20">
        <v>0</v>
      </c>
    </row>
    <row r="239" customHeight="1" spans="1:7">
      <c r="A239" s="7" t="s">
        <v>961</v>
      </c>
      <c r="B239" s="7" t="s">
        <v>962</v>
      </c>
      <c r="C239" s="7" t="s">
        <v>61</v>
      </c>
      <c r="D239" s="7" t="s">
        <v>2055</v>
      </c>
      <c r="E239" s="21">
        <v>2</v>
      </c>
      <c r="F239" s="84">
        <v>0</v>
      </c>
      <c r="G239" s="20">
        <v>0</v>
      </c>
    </row>
    <row r="240" customHeight="1" spans="1:7">
      <c r="A240" s="7" t="s">
        <v>966</v>
      </c>
      <c r="B240" s="7" t="s">
        <v>967</v>
      </c>
      <c r="C240" s="7" t="s">
        <v>97</v>
      </c>
      <c r="D240" s="7" t="s">
        <v>2056</v>
      </c>
      <c r="E240" s="21">
        <v>1</v>
      </c>
      <c r="F240" s="84">
        <v>0</v>
      </c>
      <c r="G240" s="20">
        <v>0</v>
      </c>
    </row>
    <row r="241" customHeight="1" spans="1:7">
      <c r="A241" s="7" t="s">
        <v>966</v>
      </c>
      <c r="B241" s="7" t="s">
        <v>967</v>
      </c>
      <c r="C241" s="7" t="s">
        <v>61</v>
      </c>
      <c r="D241" s="7" t="s">
        <v>2057</v>
      </c>
      <c r="E241" s="21">
        <v>3</v>
      </c>
      <c r="F241" s="84">
        <v>0</v>
      </c>
      <c r="G241" s="20">
        <v>0</v>
      </c>
    </row>
    <row r="242" customHeight="1" spans="1:7">
      <c r="A242" s="7" t="s">
        <v>980</v>
      </c>
      <c r="B242" s="7" t="s">
        <v>981</v>
      </c>
      <c r="C242" s="7" t="s">
        <v>664</v>
      </c>
      <c r="D242" s="7" t="s">
        <v>2058</v>
      </c>
      <c r="E242" s="21">
        <v>2</v>
      </c>
      <c r="F242" s="84">
        <v>0</v>
      </c>
      <c r="G242" s="20">
        <v>0</v>
      </c>
    </row>
    <row r="243" customHeight="1" spans="1:7">
      <c r="A243" s="7" t="s">
        <v>980</v>
      </c>
      <c r="B243" s="7" t="s">
        <v>981</v>
      </c>
      <c r="C243" s="7" t="s">
        <v>664</v>
      </c>
      <c r="D243" s="7" t="s">
        <v>2059</v>
      </c>
      <c r="E243" s="21">
        <v>3</v>
      </c>
      <c r="F243" s="84">
        <v>0</v>
      </c>
      <c r="G243" s="20">
        <v>0</v>
      </c>
    </row>
    <row r="244" customHeight="1" spans="1:7">
      <c r="A244" s="7" t="s">
        <v>980</v>
      </c>
      <c r="B244" s="7" t="s">
        <v>981</v>
      </c>
      <c r="C244" s="7" t="s">
        <v>136</v>
      </c>
      <c r="D244" s="7" t="s">
        <v>2060</v>
      </c>
      <c r="E244" s="21">
        <v>2</v>
      </c>
      <c r="F244" s="84">
        <v>0</v>
      </c>
      <c r="G244" s="20">
        <v>0</v>
      </c>
    </row>
    <row r="245" customHeight="1" spans="1:7">
      <c r="A245" s="7" t="s">
        <v>989</v>
      </c>
      <c r="B245" s="7" t="s">
        <v>990</v>
      </c>
      <c r="C245" s="7" t="s">
        <v>902</v>
      </c>
      <c r="D245" s="7" t="s">
        <v>2061</v>
      </c>
      <c r="E245" s="21">
        <v>1</v>
      </c>
      <c r="F245" s="84">
        <v>0</v>
      </c>
      <c r="G245" s="20">
        <v>0</v>
      </c>
    </row>
    <row r="246" customHeight="1" spans="1:7">
      <c r="A246" s="7" t="s">
        <v>989</v>
      </c>
      <c r="B246" s="7" t="s">
        <v>990</v>
      </c>
      <c r="C246" s="7" t="s">
        <v>902</v>
      </c>
      <c r="D246" s="7" t="s">
        <v>2062</v>
      </c>
      <c r="E246" s="21">
        <v>2</v>
      </c>
      <c r="F246" s="84">
        <v>0</v>
      </c>
      <c r="G246" s="20">
        <v>0</v>
      </c>
    </row>
    <row r="247" customHeight="1" spans="1:7">
      <c r="A247" s="7" t="s">
        <v>989</v>
      </c>
      <c r="B247" s="7" t="s">
        <v>990</v>
      </c>
      <c r="C247" s="7" t="s">
        <v>902</v>
      </c>
      <c r="D247" s="7" t="s">
        <v>2063</v>
      </c>
      <c r="E247" s="21">
        <v>2</v>
      </c>
      <c r="F247" s="84">
        <v>0</v>
      </c>
      <c r="G247" s="20">
        <v>0</v>
      </c>
    </row>
    <row r="248" customHeight="1" spans="1:7">
      <c r="A248" s="7" t="s">
        <v>999</v>
      </c>
      <c r="B248" s="7" t="s">
        <v>1000</v>
      </c>
      <c r="C248" s="7" t="s">
        <v>332</v>
      </c>
      <c r="D248" s="7" t="s">
        <v>2064</v>
      </c>
      <c r="E248" s="21">
        <v>1</v>
      </c>
      <c r="F248" s="84">
        <v>0</v>
      </c>
      <c r="G248" s="20">
        <v>0</v>
      </c>
    </row>
    <row r="249" customHeight="1" spans="1:7">
      <c r="A249" s="7" t="s">
        <v>999</v>
      </c>
      <c r="B249" s="7" t="s">
        <v>1000</v>
      </c>
      <c r="C249" s="7" t="s">
        <v>332</v>
      </c>
      <c r="D249" s="7" t="s">
        <v>2065</v>
      </c>
      <c r="E249" s="21">
        <v>2</v>
      </c>
      <c r="F249" s="84">
        <v>0</v>
      </c>
      <c r="G249" s="20">
        <v>0</v>
      </c>
    </row>
    <row r="250" customHeight="1" spans="1:7">
      <c r="A250" s="7" t="s">
        <v>999</v>
      </c>
      <c r="B250" s="7" t="s">
        <v>1000</v>
      </c>
      <c r="C250" s="7" t="s">
        <v>332</v>
      </c>
      <c r="D250" s="7" t="s">
        <v>2066</v>
      </c>
      <c r="E250" s="21">
        <v>1</v>
      </c>
      <c r="F250" s="84">
        <v>0</v>
      </c>
      <c r="G250" s="20">
        <v>0</v>
      </c>
    </row>
    <row r="251" customHeight="1" spans="1:7">
      <c r="A251" s="7" t="s">
        <v>1007</v>
      </c>
      <c r="B251" s="7" t="s">
        <v>1008</v>
      </c>
      <c r="C251" s="7" t="s">
        <v>664</v>
      </c>
      <c r="D251" s="7" t="s">
        <v>2067</v>
      </c>
      <c r="E251" s="21">
        <v>1</v>
      </c>
      <c r="F251" s="84">
        <v>0</v>
      </c>
      <c r="G251" s="20">
        <v>0</v>
      </c>
    </row>
    <row r="252" customHeight="1" spans="1:7">
      <c r="A252" s="7" t="s">
        <v>1007</v>
      </c>
      <c r="B252" s="7" t="s">
        <v>1008</v>
      </c>
      <c r="C252" s="7" t="s">
        <v>71</v>
      </c>
      <c r="D252" s="7" t="s">
        <v>2068</v>
      </c>
      <c r="E252" s="21">
        <v>1</v>
      </c>
      <c r="F252" s="84">
        <v>0</v>
      </c>
      <c r="G252" s="20">
        <v>0</v>
      </c>
    </row>
    <row r="253" customHeight="1" spans="1:7">
      <c r="A253" s="7" t="s">
        <v>1007</v>
      </c>
      <c r="B253" s="7" t="s">
        <v>1008</v>
      </c>
      <c r="C253" s="7" t="s">
        <v>664</v>
      </c>
      <c r="D253" s="7" t="s">
        <v>2069</v>
      </c>
      <c r="E253" s="21">
        <v>1</v>
      </c>
      <c r="F253" s="84">
        <v>0</v>
      </c>
      <c r="G253" s="20">
        <v>0</v>
      </c>
    </row>
    <row r="254" customHeight="1" spans="1:7">
      <c r="A254" s="7" t="s">
        <v>1016</v>
      </c>
      <c r="B254" s="7" t="s">
        <v>1017</v>
      </c>
      <c r="C254" s="7" t="s">
        <v>108</v>
      </c>
      <c r="D254" s="7" t="s">
        <v>2070</v>
      </c>
      <c r="E254" s="21">
        <v>2</v>
      </c>
      <c r="F254" s="84">
        <v>0</v>
      </c>
      <c r="G254" s="20">
        <v>0</v>
      </c>
    </row>
    <row r="255" customHeight="1" spans="1:7">
      <c r="A255" s="7" t="s">
        <v>1016</v>
      </c>
      <c r="B255" s="7" t="s">
        <v>1017</v>
      </c>
      <c r="C255" s="7" t="s">
        <v>71</v>
      </c>
      <c r="D255" s="7" t="s">
        <v>2071</v>
      </c>
      <c r="E255" s="21">
        <v>2</v>
      </c>
      <c r="F255" s="84">
        <v>0</v>
      </c>
      <c r="G255" s="20">
        <v>0</v>
      </c>
    </row>
    <row r="256" customHeight="1" spans="1:7">
      <c r="A256" s="7" t="s">
        <v>1031</v>
      </c>
      <c r="B256" s="7" t="s">
        <v>1032</v>
      </c>
      <c r="C256" s="7" t="s">
        <v>622</v>
      </c>
      <c r="D256" s="7" t="s">
        <v>2072</v>
      </c>
      <c r="E256" s="21">
        <v>1</v>
      </c>
      <c r="F256" s="84">
        <v>0</v>
      </c>
      <c r="G256" s="20">
        <v>0</v>
      </c>
    </row>
    <row r="257" customHeight="1" spans="1:7">
      <c r="A257" s="7" t="s">
        <v>1031</v>
      </c>
      <c r="B257" s="7" t="s">
        <v>1032</v>
      </c>
      <c r="C257" s="7" t="s">
        <v>622</v>
      </c>
      <c r="D257" s="7" t="s">
        <v>2073</v>
      </c>
      <c r="E257" s="21">
        <v>3</v>
      </c>
      <c r="F257" s="84">
        <v>0</v>
      </c>
      <c r="G257" s="20">
        <v>0</v>
      </c>
    </row>
    <row r="258" customHeight="1" spans="1:7">
      <c r="A258" s="7" t="s">
        <v>1043</v>
      </c>
      <c r="B258" s="7" t="s">
        <v>1044</v>
      </c>
      <c r="C258" s="7" t="s">
        <v>268</v>
      </c>
      <c r="D258" s="7" t="s">
        <v>2074</v>
      </c>
      <c r="E258" s="21">
        <v>1</v>
      </c>
      <c r="F258" s="84">
        <v>0</v>
      </c>
      <c r="G258" s="20">
        <v>0</v>
      </c>
    </row>
    <row r="259" customHeight="1" spans="1:7">
      <c r="A259" s="7" t="s">
        <v>1043</v>
      </c>
      <c r="B259" s="7" t="s">
        <v>1044</v>
      </c>
      <c r="C259" s="7" t="s">
        <v>384</v>
      </c>
      <c r="D259" s="7" t="s">
        <v>2075</v>
      </c>
      <c r="E259" s="21">
        <v>1</v>
      </c>
      <c r="F259" s="84">
        <v>0</v>
      </c>
      <c r="G259" s="20">
        <v>0</v>
      </c>
    </row>
    <row r="260" customHeight="1" spans="1:7">
      <c r="A260" s="7" t="s">
        <v>1043</v>
      </c>
      <c r="B260" s="7" t="s">
        <v>1044</v>
      </c>
      <c r="C260" s="7" t="s">
        <v>71</v>
      </c>
      <c r="D260" s="7" t="s">
        <v>2076</v>
      </c>
      <c r="E260" s="21">
        <v>1</v>
      </c>
      <c r="F260" s="84">
        <v>0</v>
      </c>
      <c r="G260" s="20">
        <v>0</v>
      </c>
    </row>
    <row r="261" customHeight="1" spans="1:7">
      <c r="A261" s="7" t="s">
        <v>1054</v>
      </c>
      <c r="B261" s="7" t="s">
        <v>1055</v>
      </c>
      <c r="C261" s="7" t="s">
        <v>61</v>
      </c>
      <c r="D261" s="7" t="s">
        <v>2077</v>
      </c>
      <c r="E261" s="21">
        <v>2</v>
      </c>
      <c r="F261" s="84">
        <v>0</v>
      </c>
      <c r="G261" s="20">
        <v>0</v>
      </c>
    </row>
    <row r="262" customHeight="1" spans="1:7">
      <c r="A262" s="7" t="s">
        <v>1054</v>
      </c>
      <c r="B262" s="7" t="s">
        <v>1055</v>
      </c>
      <c r="C262" s="7" t="s">
        <v>61</v>
      </c>
      <c r="D262" s="7" t="s">
        <v>2078</v>
      </c>
      <c r="E262" s="21">
        <v>2</v>
      </c>
      <c r="F262" s="84">
        <v>0</v>
      </c>
      <c r="G262" s="20">
        <v>0</v>
      </c>
    </row>
    <row r="263" customHeight="1" spans="1:7">
      <c r="A263" s="7" t="s">
        <v>1054</v>
      </c>
      <c r="B263" s="7" t="s">
        <v>1055</v>
      </c>
      <c r="C263" s="7" t="s">
        <v>61</v>
      </c>
      <c r="D263" s="7" t="s">
        <v>2079</v>
      </c>
      <c r="E263" s="21">
        <v>3</v>
      </c>
      <c r="F263" s="84">
        <v>0</v>
      </c>
      <c r="G263" s="20">
        <v>0</v>
      </c>
    </row>
    <row r="264" customHeight="1" spans="1:7">
      <c r="A264" s="7" t="s">
        <v>1062</v>
      </c>
      <c r="B264" s="7" t="s">
        <v>1063</v>
      </c>
      <c r="C264" s="7" t="s">
        <v>71</v>
      </c>
      <c r="D264" s="7" t="s">
        <v>2080</v>
      </c>
      <c r="E264" s="21">
        <v>1</v>
      </c>
      <c r="F264" s="84">
        <v>0</v>
      </c>
      <c r="G264" s="20">
        <v>0</v>
      </c>
    </row>
    <row r="265" customHeight="1" spans="1:7">
      <c r="A265" s="7" t="s">
        <v>1062</v>
      </c>
      <c r="B265" s="7" t="s">
        <v>1063</v>
      </c>
      <c r="C265" s="7" t="s">
        <v>332</v>
      </c>
      <c r="D265" s="7" t="s">
        <v>2081</v>
      </c>
      <c r="E265" s="21">
        <v>2</v>
      </c>
      <c r="F265" s="84">
        <v>0</v>
      </c>
      <c r="G265" s="20">
        <v>0</v>
      </c>
    </row>
    <row r="266" customHeight="1" spans="1:7">
      <c r="A266" s="7" t="s">
        <v>1069</v>
      </c>
      <c r="B266" s="7" t="s">
        <v>1070</v>
      </c>
      <c r="C266" s="7" t="s">
        <v>71</v>
      </c>
      <c r="D266" s="7" t="s">
        <v>2082</v>
      </c>
      <c r="E266" s="21">
        <v>1</v>
      </c>
      <c r="F266" s="84">
        <v>0</v>
      </c>
      <c r="G266" s="20">
        <v>0</v>
      </c>
    </row>
    <row r="267" customHeight="1" spans="1:7">
      <c r="A267" s="7" t="s">
        <v>1069</v>
      </c>
      <c r="B267" s="7" t="s">
        <v>1070</v>
      </c>
      <c r="C267" s="7" t="s">
        <v>268</v>
      </c>
      <c r="D267" s="7" t="s">
        <v>2083</v>
      </c>
      <c r="E267" s="21">
        <v>1</v>
      </c>
      <c r="F267" s="84">
        <v>0</v>
      </c>
      <c r="G267" s="20">
        <v>0</v>
      </c>
    </row>
    <row r="268" customHeight="1" spans="1:7">
      <c r="A268" s="7" t="s">
        <v>1078</v>
      </c>
      <c r="B268" s="7" t="s">
        <v>1079</v>
      </c>
      <c r="C268" s="7" t="s">
        <v>268</v>
      </c>
      <c r="D268" s="7" t="s">
        <v>2084</v>
      </c>
      <c r="E268" s="21">
        <v>1</v>
      </c>
      <c r="F268" s="84">
        <v>0</v>
      </c>
      <c r="G268" s="20">
        <v>0</v>
      </c>
    </row>
    <row r="269" customHeight="1" spans="1:7">
      <c r="A269" s="7" t="s">
        <v>1078</v>
      </c>
      <c r="B269" s="7" t="s">
        <v>1079</v>
      </c>
      <c r="C269" s="7" t="s">
        <v>268</v>
      </c>
      <c r="D269" s="7" t="s">
        <v>2085</v>
      </c>
      <c r="E269" s="21">
        <v>2</v>
      </c>
      <c r="F269" s="84">
        <v>0</v>
      </c>
      <c r="G269" s="20">
        <v>0</v>
      </c>
    </row>
    <row r="270" customHeight="1" spans="1:7">
      <c r="A270" s="7" t="s">
        <v>1087</v>
      </c>
      <c r="B270" s="7" t="s">
        <v>1088</v>
      </c>
      <c r="C270" s="7" t="s">
        <v>50</v>
      </c>
      <c r="D270" s="7" t="s">
        <v>2086</v>
      </c>
      <c r="E270" s="21">
        <v>1</v>
      </c>
      <c r="F270" s="84">
        <v>0</v>
      </c>
      <c r="G270" s="20">
        <v>0</v>
      </c>
    </row>
    <row r="271" customHeight="1" spans="1:7">
      <c r="A271" s="7" t="s">
        <v>1087</v>
      </c>
      <c r="B271" s="7" t="s">
        <v>1088</v>
      </c>
      <c r="C271" s="7" t="s">
        <v>50</v>
      </c>
      <c r="D271" s="7" t="s">
        <v>2087</v>
      </c>
      <c r="E271" s="21">
        <v>2</v>
      </c>
      <c r="F271" s="84">
        <v>0</v>
      </c>
      <c r="G271" s="20">
        <v>0</v>
      </c>
    </row>
    <row r="272" customHeight="1" spans="1:7">
      <c r="A272" s="7" t="s">
        <v>1096</v>
      </c>
      <c r="B272" s="7" t="s">
        <v>1097</v>
      </c>
      <c r="C272" s="7" t="s">
        <v>622</v>
      </c>
      <c r="D272" s="7" t="s">
        <v>2088</v>
      </c>
      <c r="E272" s="21">
        <v>1</v>
      </c>
      <c r="F272" s="84">
        <v>0</v>
      </c>
      <c r="G272" s="20">
        <v>0</v>
      </c>
    </row>
    <row r="273" customHeight="1" spans="1:7">
      <c r="A273" s="7" t="s">
        <v>1096</v>
      </c>
      <c r="B273" s="7" t="s">
        <v>1097</v>
      </c>
      <c r="C273" s="7" t="s">
        <v>622</v>
      </c>
      <c r="D273" s="7" t="s">
        <v>2089</v>
      </c>
      <c r="E273" s="21">
        <v>1</v>
      </c>
      <c r="F273" s="84">
        <v>0</v>
      </c>
      <c r="G273" s="20">
        <v>0</v>
      </c>
    </row>
    <row r="274" customHeight="1" spans="1:7">
      <c r="A274" s="7" t="s">
        <v>1096</v>
      </c>
      <c r="B274" s="7" t="s">
        <v>1097</v>
      </c>
      <c r="C274" s="7" t="s">
        <v>622</v>
      </c>
      <c r="D274" s="7" t="s">
        <v>2090</v>
      </c>
      <c r="E274" s="21">
        <v>2</v>
      </c>
      <c r="F274" s="84">
        <v>0</v>
      </c>
      <c r="G274" s="20">
        <v>0</v>
      </c>
    </row>
    <row r="275" customHeight="1" spans="1:7">
      <c r="A275" s="7" t="s">
        <v>1106</v>
      </c>
      <c r="B275" s="7" t="s">
        <v>1107</v>
      </c>
      <c r="C275" s="7" t="s">
        <v>50</v>
      </c>
      <c r="D275" s="7" t="s">
        <v>2091</v>
      </c>
      <c r="E275" s="21">
        <v>2</v>
      </c>
      <c r="F275" s="84">
        <v>0</v>
      </c>
      <c r="G275" s="20">
        <v>0</v>
      </c>
    </row>
    <row r="276" customHeight="1" spans="1:7">
      <c r="A276" s="7" t="s">
        <v>1106</v>
      </c>
      <c r="B276" s="7" t="s">
        <v>1107</v>
      </c>
      <c r="C276" s="7" t="s">
        <v>384</v>
      </c>
      <c r="D276" s="7" t="s">
        <v>2092</v>
      </c>
      <c r="E276" s="21">
        <v>1</v>
      </c>
      <c r="F276" s="84">
        <v>0</v>
      </c>
      <c r="G276" s="20">
        <v>0</v>
      </c>
    </row>
    <row r="277" customHeight="1" spans="1:7">
      <c r="A277" s="7" t="s">
        <v>1106</v>
      </c>
      <c r="B277" s="7" t="s">
        <v>1107</v>
      </c>
      <c r="C277" s="7" t="s">
        <v>50</v>
      </c>
      <c r="D277" s="7" t="s">
        <v>2093</v>
      </c>
      <c r="E277" s="21">
        <v>1</v>
      </c>
      <c r="F277" s="84">
        <v>0</v>
      </c>
      <c r="G277" s="20">
        <v>0</v>
      </c>
    </row>
    <row r="278" customHeight="1" spans="1:7">
      <c r="A278" s="7" t="s">
        <v>1121</v>
      </c>
      <c r="B278" s="7" t="s">
        <v>1122</v>
      </c>
      <c r="C278" s="7" t="s">
        <v>413</v>
      </c>
      <c r="D278" s="7" t="s">
        <v>2094</v>
      </c>
      <c r="E278" s="21">
        <v>2</v>
      </c>
      <c r="F278" s="84">
        <v>0</v>
      </c>
      <c r="G278" s="20">
        <v>0</v>
      </c>
    </row>
    <row r="279" customHeight="1" spans="1:7">
      <c r="A279" s="7" t="s">
        <v>1121</v>
      </c>
      <c r="B279" s="7" t="s">
        <v>1122</v>
      </c>
      <c r="C279" s="7" t="s">
        <v>413</v>
      </c>
      <c r="D279" s="7" t="s">
        <v>2095</v>
      </c>
      <c r="E279" s="21">
        <v>2</v>
      </c>
      <c r="F279" s="84">
        <v>0</v>
      </c>
      <c r="G279" s="20">
        <v>0</v>
      </c>
    </row>
    <row r="280" customHeight="1" spans="1:7">
      <c r="A280" s="7" t="s">
        <v>1130</v>
      </c>
      <c r="B280" s="7" t="s">
        <v>1131</v>
      </c>
      <c r="C280" s="7" t="s">
        <v>664</v>
      </c>
      <c r="D280" s="7" t="s">
        <v>2096</v>
      </c>
      <c r="E280" s="21">
        <v>1</v>
      </c>
      <c r="F280" s="84">
        <v>0</v>
      </c>
      <c r="G280" s="20">
        <v>0</v>
      </c>
    </row>
    <row r="281" customHeight="1" spans="1:7">
      <c r="A281" s="7" t="s">
        <v>1130</v>
      </c>
      <c r="B281" s="7" t="s">
        <v>1131</v>
      </c>
      <c r="C281" s="7" t="s">
        <v>71</v>
      </c>
      <c r="D281" s="7" t="s">
        <v>2097</v>
      </c>
      <c r="E281" s="21">
        <v>2</v>
      </c>
      <c r="F281" s="84">
        <v>0</v>
      </c>
      <c r="G281" s="20">
        <v>0</v>
      </c>
    </row>
    <row r="282" customHeight="1" spans="1:7">
      <c r="A282" s="7" t="s">
        <v>1141</v>
      </c>
      <c r="B282" s="7" t="s">
        <v>1142</v>
      </c>
      <c r="C282" s="7" t="s">
        <v>664</v>
      </c>
      <c r="D282" s="7" t="s">
        <v>2098</v>
      </c>
      <c r="E282" s="21">
        <v>1</v>
      </c>
      <c r="F282" s="84">
        <v>0</v>
      </c>
      <c r="G282" s="20">
        <v>0</v>
      </c>
    </row>
    <row r="283" customHeight="1" spans="1:7">
      <c r="A283" s="7" t="s">
        <v>1141</v>
      </c>
      <c r="B283" s="7" t="s">
        <v>1142</v>
      </c>
      <c r="C283" s="7" t="s">
        <v>664</v>
      </c>
      <c r="D283" s="7" t="s">
        <v>2099</v>
      </c>
      <c r="E283" s="21">
        <v>1</v>
      </c>
      <c r="F283" s="84">
        <v>0</v>
      </c>
      <c r="G283" s="20">
        <v>0</v>
      </c>
    </row>
    <row r="284" customHeight="1" spans="1:7">
      <c r="A284" s="7" t="s">
        <v>1141</v>
      </c>
      <c r="B284" s="7" t="s">
        <v>1142</v>
      </c>
      <c r="C284" s="7" t="s">
        <v>664</v>
      </c>
      <c r="D284" s="7" t="s">
        <v>2100</v>
      </c>
      <c r="E284" s="21">
        <v>2</v>
      </c>
      <c r="F284" s="84">
        <v>0</v>
      </c>
      <c r="G284" s="20">
        <v>0</v>
      </c>
    </row>
    <row r="285" customHeight="1" spans="1:7">
      <c r="A285" s="7" t="s">
        <v>1151</v>
      </c>
      <c r="B285" s="7" t="s">
        <v>1152</v>
      </c>
      <c r="C285" s="7" t="s">
        <v>50</v>
      </c>
      <c r="D285" s="7" t="s">
        <v>2101</v>
      </c>
      <c r="E285" s="21">
        <v>1</v>
      </c>
      <c r="F285" s="84">
        <v>0</v>
      </c>
      <c r="G285" s="20">
        <v>0</v>
      </c>
    </row>
    <row r="286" customHeight="1" spans="1:7">
      <c r="A286" s="7" t="s">
        <v>1151</v>
      </c>
      <c r="B286" s="7" t="s">
        <v>1152</v>
      </c>
      <c r="C286" s="7" t="s">
        <v>50</v>
      </c>
      <c r="D286" s="7" t="s">
        <v>2102</v>
      </c>
      <c r="E286" s="21">
        <v>1</v>
      </c>
      <c r="F286" s="84">
        <v>0</v>
      </c>
      <c r="G286" s="20">
        <v>0</v>
      </c>
    </row>
    <row r="287" customHeight="1" spans="1:7">
      <c r="A287" s="7" t="s">
        <v>1156</v>
      </c>
      <c r="B287" s="7" t="s">
        <v>1157</v>
      </c>
      <c r="C287" s="7" t="s">
        <v>50</v>
      </c>
      <c r="D287" s="7" t="s">
        <v>2103</v>
      </c>
      <c r="E287" s="21">
        <v>2</v>
      </c>
      <c r="F287" s="84">
        <v>0</v>
      </c>
      <c r="G287" s="20">
        <v>0</v>
      </c>
    </row>
    <row r="288" customHeight="1" spans="1:7">
      <c r="A288" s="7" t="s">
        <v>1156</v>
      </c>
      <c r="B288" s="7" t="s">
        <v>1157</v>
      </c>
      <c r="C288" s="7" t="s">
        <v>50</v>
      </c>
      <c r="D288" s="7" t="s">
        <v>2104</v>
      </c>
      <c r="E288" s="21">
        <v>2</v>
      </c>
      <c r="F288" s="84">
        <v>0</v>
      </c>
      <c r="G288" s="20">
        <v>0</v>
      </c>
    </row>
    <row r="289" customHeight="1" spans="1:7">
      <c r="A289" s="7" t="s">
        <v>1164</v>
      </c>
      <c r="B289" s="7" t="s">
        <v>1165</v>
      </c>
      <c r="C289" s="7" t="s">
        <v>136</v>
      </c>
      <c r="D289" s="7" t="s">
        <v>2105</v>
      </c>
      <c r="E289" s="21">
        <v>1</v>
      </c>
      <c r="F289" s="84">
        <v>0</v>
      </c>
      <c r="G289" s="20">
        <v>0</v>
      </c>
    </row>
    <row r="290" customHeight="1" spans="1:7">
      <c r="A290" s="7" t="s">
        <v>1164</v>
      </c>
      <c r="B290" s="7" t="s">
        <v>1165</v>
      </c>
      <c r="C290" s="7" t="s">
        <v>136</v>
      </c>
      <c r="D290" s="7" t="s">
        <v>2106</v>
      </c>
      <c r="E290" s="21">
        <v>1</v>
      </c>
      <c r="F290" s="84">
        <v>0</v>
      </c>
      <c r="G290" s="20">
        <v>0</v>
      </c>
    </row>
    <row r="291" customHeight="1" spans="1:7">
      <c r="A291" s="7" t="s">
        <v>1164</v>
      </c>
      <c r="B291" s="7" t="s">
        <v>1165</v>
      </c>
      <c r="C291" s="7" t="s">
        <v>136</v>
      </c>
      <c r="D291" s="7" t="s">
        <v>2107</v>
      </c>
      <c r="E291" s="21">
        <v>1</v>
      </c>
      <c r="F291" s="84">
        <v>0</v>
      </c>
      <c r="G291" s="20">
        <v>0</v>
      </c>
    </row>
    <row r="292" customHeight="1" spans="1:7">
      <c r="A292" s="7" t="s">
        <v>1169</v>
      </c>
      <c r="B292" s="7" t="s">
        <v>1170</v>
      </c>
      <c r="C292" s="7" t="s">
        <v>332</v>
      </c>
      <c r="D292" s="7" t="s">
        <v>2108</v>
      </c>
      <c r="E292" s="21">
        <v>2</v>
      </c>
      <c r="F292" s="84">
        <v>0</v>
      </c>
      <c r="G292" s="20">
        <v>0</v>
      </c>
    </row>
    <row r="293" customHeight="1" spans="1:7">
      <c r="A293" s="7" t="s">
        <v>1169</v>
      </c>
      <c r="B293" s="7" t="s">
        <v>1170</v>
      </c>
      <c r="C293" s="7" t="s">
        <v>108</v>
      </c>
      <c r="D293" s="7" t="s">
        <v>2109</v>
      </c>
      <c r="E293" s="21">
        <v>2</v>
      </c>
      <c r="F293" s="84">
        <v>0</v>
      </c>
      <c r="G293" s="20">
        <v>0</v>
      </c>
    </row>
    <row r="294" customHeight="1" spans="1:7">
      <c r="A294" s="7" t="s">
        <v>1175</v>
      </c>
      <c r="B294" s="7" t="s">
        <v>1176</v>
      </c>
      <c r="C294" s="7" t="s">
        <v>61</v>
      </c>
      <c r="D294" s="7" t="s">
        <v>2110</v>
      </c>
      <c r="E294" s="21">
        <v>1</v>
      </c>
      <c r="F294" s="84">
        <v>0</v>
      </c>
      <c r="G294" s="20">
        <v>0</v>
      </c>
    </row>
    <row r="295" customHeight="1" spans="1:7">
      <c r="A295" s="7" t="s">
        <v>1175</v>
      </c>
      <c r="B295" s="7" t="s">
        <v>1176</v>
      </c>
      <c r="C295" s="7" t="s">
        <v>61</v>
      </c>
      <c r="D295" s="7" t="s">
        <v>2111</v>
      </c>
      <c r="E295" s="21">
        <v>2</v>
      </c>
      <c r="F295" s="84">
        <v>0</v>
      </c>
      <c r="G295" s="20">
        <v>0</v>
      </c>
    </row>
    <row r="296" customHeight="1" spans="1:7">
      <c r="A296" s="7" t="s">
        <v>1184</v>
      </c>
      <c r="B296" s="7" t="s">
        <v>1185</v>
      </c>
      <c r="C296" s="7" t="s">
        <v>33</v>
      </c>
      <c r="D296" s="7" t="s">
        <v>2112</v>
      </c>
      <c r="E296" s="21">
        <v>1</v>
      </c>
      <c r="F296" s="84">
        <v>0</v>
      </c>
      <c r="G296" s="20">
        <v>0</v>
      </c>
    </row>
    <row r="297" customHeight="1" spans="1:7">
      <c r="A297" s="7" t="s">
        <v>1184</v>
      </c>
      <c r="B297" s="7" t="s">
        <v>1185</v>
      </c>
      <c r="C297" s="7" t="s">
        <v>33</v>
      </c>
      <c r="D297" s="7" t="s">
        <v>2113</v>
      </c>
      <c r="E297" s="21">
        <v>2</v>
      </c>
      <c r="F297" s="84">
        <v>0</v>
      </c>
      <c r="G297" s="20">
        <v>0</v>
      </c>
    </row>
    <row r="298" customHeight="1" spans="1:7">
      <c r="A298" s="7" t="s">
        <v>1195</v>
      </c>
      <c r="B298" s="7" t="s">
        <v>1196</v>
      </c>
      <c r="C298" s="7" t="s">
        <v>136</v>
      </c>
      <c r="D298" s="7" t="s">
        <v>2114</v>
      </c>
      <c r="E298" s="21">
        <v>1</v>
      </c>
      <c r="F298" s="84">
        <v>0</v>
      </c>
      <c r="G298" s="20">
        <v>0</v>
      </c>
    </row>
    <row r="299" customHeight="1" spans="1:7">
      <c r="A299" s="7" t="s">
        <v>1195</v>
      </c>
      <c r="B299" s="7" t="s">
        <v>1196</v>
      </c>
      <c r="C299" s="7" t="s">
        <v>136</v>
      </c>
      <c r="D299" s="7" t="s">
        <v>2115</v>
      </c>
      <c r="E299" s="21">
        <v>1</v>
      </c>
      <c r="F299" s="84">
        <v>0</v>
      </c>
      <c r="G299" s="20">
        <v>0</v>
      </c>
    </row>
    <row r="300" customHeight="1" spans="1:7">
      <c r="A300" s="7" t="s">
        <v>1195</v>
      </c>
      <c r="B300" s="7" t="s">
        <v>1196</v>
      </c>
      <c r="C300" s="7" t="s">
        <v>136</v>
      </c>
      <c r="D300" s="7" t="s">
        <v>2116</v>
      </c>
      <c r="E300" s="21">
        <v>2</v>
      </c>
      <c r="F300" s="84">
        <v>0</v>
      </c>
      <c r="G300" s="20">
        <v>0</v>
      </c>
    </row>
    <row r="301" customHeight="1" spans="1:7">
      <c r="A301" s="7" t="s">
        <v>1205</v>
      </c>
      <c r="B301" s="7" t="s">
        <v>1206</v>
      </c>
      <c r="C301" s="7" t="s">
        <v>71</v>
      </c>
      <c r="D301" s="7" t="s">
        <v>2117</v>
      </c>
      <c r="E301" s="21">
        <v>3</v>
      </c>
      <c r="F301" s="84">
        <v>0</v>
      </c>
      <c r="G301" s="20">
        <v>0</v>
      </c>
    </row>
    <row r="302" customHeight="1" spans="1:7">
      <c r="A302" s="7" t="s">
        <v>1205</v>
      </c>
      <c r="B302" s="7" t="s">
        <v>1206</v>
      </c>
      <c r="C302" s="7" t="s">
        <v>413</v>
      </c>
      <c r="D302" s="7" t="s">
        <v>2118</v>
      </c>
      <c r="E302" s="21">
        <v>1</v>
      </c>
      <c r="F302" s="84">
        <v>0</v>
      </c>
      <c r="G302" s="20">
        <v>0</v>
      </c>
    </row>
    <row r="303" customHeight="1" spans="1:7">
      <c r="A303" s="7" t="s">
        <v>1210</v>
      </c>
      <c r="B303" s="7" t="s">
        <v>1211</v>
      </c>
      <c r="C303" s="7" t="s">
        <v>97</v>
      </c>
      <c r="D303" s="7" t="s">
        <v>2119</v>
      </c>
      <c r="E303" s="21">
        <v>1</v>
      </c>
      <c r="F303" s="84">
        <v>0</v>
      </c>
      <c r="G303" s="20">
        <v>0</v>
      </c>
    </row>
    <row r="304" customHeight="1" spans="1:7">
      <c r="A304" s="7" t="s">
        <v>1210</v>
      </c>
      <c r="B304" s="7" t="s">
        <v>1211</v>
      </c>
      <c r="C304" s="7" t="s">
        <v>384</v>
      </c>
      <c r="D304" s="7" t="s">
        <v>2120</v>
      </c>
      <c r="E304" s="21">
        <v>2</v>
      </c>
      <c r="F304" s="84">
        <v>0</v>
      </c>
      <c r="G304" s="20">
        <v>0</v>
      </c>
    </row>
    <row r="305" customHeight="1" spans="1:7">
      <c r="A305" s="7" t="s">
        <v>1218</v>
      </c>
      <c r="B305" s="7" t="s">
        <v>1219</v>
      </c>
      <c r="C305" s="7" t="s">
        <v>752</v>
      </c>
      <c r="D305" s="7" t="s">
        <v>2121</v>
      </c>
      <c r="E305" s="21">
        <v>1</v>
      </c>
      <c r="F305" s="84">
        <v>0</v>
      </c>
      <c r="G305" s="20">
        <v>0</v>
      </c>
    </row>
    <row r="306" customHeight="1" spans="1:7">
      <c r="A306" s="7" t="s">
        <v>1218</v>
      </c>
      <c r="B306" s="7" t="s">
        <v>1219</v>
      </c>
      <c r="C306" s="7" t="s">
        <v>752</v>
      </c>
      <c r="D306" s="7" t="s">
        <v>2122</v>
      </c>
      <c r="E306" s="21">
        <v>2</v>
      </c>
      <c r="F306" s="84">
        <v>0</v>
      </c>
      <c r="G306" s="20">
        <v>0</v>
      </c>
    </row>
    <row r="307" customHeight="1" spans="1:7">
      <c r="A307" s="7" t="s">
        <v>1218</v>
      </c>
      <c r="B307" s="7" t="s">
        <v>1219</v>
      </c>
      <c r="C307" s="7" t="s">
        <v>752</v>
      </c>
      <c r="D307" s="7" t="s">
        <v>2123</v>
      </c>
      <c r="E307" s="21">
        <v>2</v>
      </c>
      <c r="F307" s="84">
        <v>0</v>
      </c>
      <c r="G307" s="20">
        <v>0</v>
      </c>
    </row>
    <row r="308" customHeight="1" spans="1:7">
      <c r="A308" s="7" t="s">
        <v>1226</v>
      </c>
      <c r="B308" s="7" t="s">
        <v>1227</v>
      </c>
      <c r="C308" s="7" t="s">
        <v>71</v>
      </c>
      <c r="D308" s="7" t="s">
        <v>2124</v>
      </c>
      <c r="E308" s="21">
        <v>2</v>
      </c>
      <c r="F308" s="84">
        <v>0</v>
      </c>
      <c r="G308" s="20">
        <v>0</v>
      </c>
    </row>
    <row r="309" customHeight="1" spans="1:7">
      <c r="A309" s="7" t="s">
        <v>1226</v>
      </c>
      <c r="B309" s="7" t="s">
        <v>1227</v>
      </c>
      <c r="C309" s="7" t="s">
        <v>664</v>
      </c>
      <c r="D309" s="7" t="s">
        <v>2125</v>
      </c>
      <c r="E309" s="21">
        <v>1</v>
      </c>
      <c r="F309" s="84">
        <v>0</v>
      </c>
      <c r="G309" s="20">
        <v>0</v>
      </c>
    </row>
    <row r="310" customHeight="1" spans="1:7">
      <c r="A310" s="7" t="s">
        <v>1235</v>
      </c>
      <c r="B310" s="7" t="s">
        <v>1236</v>
      </c>
      <c r="C310" s="7" t="s">
        <v>136</v>
      </c>
      <c r="D310" s="7" t="s">
        <v>2126</v>
      </c>
      <c r="E310" s="21">
        <v>2</v>
      </c>
      <c r="F310" s="84">
        <v>0</v>
      </c>
      <c r="G310" s="20">
        <v>0</v>
      </c>
    </row>
    <row r="311" customHeight="1" spans="1:7">
      <c r="A311" s="7" t="s">
        <v>1235</v>
      </c>
      <c r="B311" s="7" t="s">
        <v>1236</v>
      </c>
      <c r="C311" s="7" t="s">
        <v>108</v>
      </c>
      <c r="D311" s="7" t="s">
        <v>2127</v>
      </c>
      <c r="E311" s="21">
        <v>2</v>
      </c>
      <c r="F311" s="84">
        <v>0</v>
      </c>
      <c r="G311" s="20">
        <v>0</v>
      </c>
    </row>
    <row r="312" customHeight="1" spans="1:7">
      <c r="A312" s="7" t="s">
        <v>1243</v>
      </c>
      <c r="B312" s="7" t="s">
        <v>1244</v>
      </c>
      <c r="C312" s="7" t="s">
        <v>413</v>
      </c>
      <c r="D312" s="7" t="s">
        <v>2128</v>
      </c>
      <c r="E312" s="21">
        <v>2</v>
      </c>
      <c r="F312" s="84">
        <v>0</v>
      </c>
      <c r="G312" s="20">
        <v>0</v>
      </c>
    </row>
    <row r="313" customHeight="1" spans="1:7">
      <c r="A313" s="7" t="s">
        <v>1243</v>
      </c>
      <c r="B313" s="7" t="s">
        <v>1244</v>
      </c>
      <c r="C313" s="7" t="s">
        <v>413</v>
      </c>
      <c r="D313" s="7" t="s">
        <v>2129</v>
      </c>
      <c r="E313" s="21">
        <v>1</v>
      </c>
      <c r="F313" s="84">
        <v>0</v>
      </c>
      <c r="G313" s="20">
        <v>0</v>
      </c>
    </row>
    <row r="314" customHeight="1" spans="1:7">
      <c r="A314" s="7" t="s">
        <v>1243</v>
      </c>
      <c r="B314" s="7" t="s">
        <v>1244</v>
      </c>
      <c r="C314" s="7" t="s">
        <v>413</v>
      </c>
      <c r="D314" s="7" t="s">
        <v>2130</v>
      </c>
      <c r="E314" s="21">
        <v>1</v>
      </c>
      <c r="F314" s="84">
        <v>0</v>
      </c>
      <c r="G314" s="20">
        <v>0</v>
      </c>
    </row>
    <row r="315" customHeight="1" spans="1:7">
      <c r="A315" s="7" t="s">
        <v>1252</v>
      </c>
      <c r="B315" s="7" t="s">
        <v>1253</v>
      </c>
      <c r="C315" s="7" t="s">
        <v>268</v>
      </c>
      <c r="D315" s="7" t="s">
        <v>2131</v>
      </c>
      <c r="E315" s="21">
        <v>2</v>
      </c>
      <c r="F315" s="84">
        <v>0</v>
      </c>
      <c r="G315" s="20">
        <v>0</v>
      </c>
    </row>
    <row r="316" customHeight="1" spans="1:7">
      <c r="A316" s="7" t="s">
        <v>1252</v>
      </c>
      <c r="B316" s="7" t="s">
        <v>1253</v>
      </c>
      <c r="C316" s="7" t="s">
        <v>268</v>
      </c>
      <c r="D316" s="7" t="s">
        <v>2132</v>
      </c>
      <c r="E316" s="21">
        <v>2</v>
      </c>
      <c r="F316" s="84">
        <v>0</v>
      </c>
      <c r="G316" s="20">
        <v>0</v>
      </c>
    </row>
    <row r="317" customHeight="1" spans="1:7">
      <c r="A317" s="7" t="s">
        <v>1262</v>
      </c>
      <c r="B317" s="7" t="s">
        <v>1263</v>
      </c>
      <c r="C317" s="7" t="s">
        <v>413</v>
      </c>
      <c r="D317" s="7" t="s">
        <v>2133</v>
      </c>
      <c r="E317" s="21">
        <v>1</v>
      </c>
      <c r="F317" s="84">
        <v>0</v>
      </c>
      <c r="G317" s="20">
        <v>0</v>
      </c>
    </row>
    <row r="318" customHeight="1" spans="1:7">
      <c r="A318" s="7" t="s">
        <v>1262</v>
      </c>
      <c r="B318" s="7" t="s">
        <v>1263</v>
      </c>
      <c r="C318" s="7" t="s">
        <v>413</v>
      </c>
      <c r="D318" s="7" t="s">
        <v>2134</v>
      </c>
      <c r="E318" s="21">
        <v>1</v>
      </c>
      <c r="F318" s="84">
        <v>0</v>
      </c>
      <c r="G318" s="20">
        <v>0</v>
      </c>
    </row>
    <row r="319" customHeight="1" spans="1:7">
      <c r="A319" s="7" t="s">
        <v>1262</v>
      </c>
      <c r="B319" s="7" t="s">
        <v>1263</v>
      </c>
      <c r="C319" s="7" t="s">
        <v>413</v>
      </c>
      <c r="D319" s="7" t="s">
        <v>2135</v>
      </c>
      <c r="E319" s="21">
        <v>3</v>
      </c>
      <c r="F319" s="84">
        <v>0</v>
      </c>
      <c r="G319" s="20">
        <v>0</v>
      </c>
    </row>
    <row r="320" customHeight="1" spans="1:7">
      <c r="A320" s="7" t="s">
        <v>1273</v>
      </c>
      <c r="B320" s="7" t="s">
        <v>1274</v>
      </c>
      <c r="C320" s="7" t="s">
        <v>752</v>
      </c>
      <c r="D320" s="7" t="s">
        <v>2136</v>
      </c>
      <c r="E320" s="21">
        <v>2</v>
      </c>
      <c r="F320" s="84">
        <v>0</v>
      </c>
      <c r="G320" s="20">
        <v>0</v>
      </c>
    </row>
    <row r="321" customHeight="1" spans="1:7">
      <c r="A321" s="7" t="s">
        <v>1273</v>
      </c>
      <c r="B321" s="7" t="s">
        <v>1274</v>
      </c>
      <c r="C321" s="7" t="s">
        <v>752</v>
      </c>
      <c r="D321" s="7" t="s">
        <v>2137</v>
      </c>
      <c r="E321" s="21">
        <v>2</v>
      </c>
      <c r="F321" s="84">
        <v>0</v>
      </c>
      <c r="G321" s="20">
        <v>0</v>
      </c>
    </row>
    <row r="322" customHeight="1" spans="1:7">
      <c r="A322" s="7" t="s">
        <v>1279</v>
      </c>
      <c r="B322" s="7" t="s">
        <v>1280</v>
      </c>
      <c r="C322" s="7" t="s">
        <v>136</v>
      </c>
      <c r="D322" s="7" t="s">
        <v>2138</v>
      </c>
      <c r="E322" s="21">
        <v>1</v>
      </c>
      <c r="F322" s="84">
        <v>0</v>
      </c>
      <c r="G322" s="20">
        <v>0</v>
      </c>
    </row>
    <row r="323" customHeight="1" spans="1:7">
      <c r="A323" s="7" t="s">
        <v>1279</v>
      </c>
      <c r="B323" s="7" t="s">
        <v>1280</v>
      </c>
      <c r="C323" s="7" t="s">
        <v>752</v>
      </c>
      <c r="D323" s="7" t="s">
        <v>2139</v>
      </c>
      <c r="E323" s="21">
        <v>1</v>
      </c>
      <c r="F323" s="84">
        <v>0</v>
      </c>
      <c r="G323" s="20">
        <v>0</v>
      </c>
    </row>
    <row r="324" customHeight="1" spans="1:7">
      <c r="A324" s="7" t="s">
        <v>1290</v>
      </c>
      <c r="B324" s="7" t="s">
        <v>1291</v>
      </c>
      <c r="C324" s="7" t="s">
        <v>71</v>
      </c>
      <c r="D324" s="7" t="s">
        <v>2140</v>
      </c>
      <c r="E324" s="21">
        <v>1</v>
      </c>
      <c r="F324" s="84">
        <v>0</v>
      </c>
      <c r="G324" s="20">
        <v>0</v>
      </c>
    </row>
    <row r="325" customHeight="1" spans="1:7">
      <c r="A325" s="7" t="s">
        <v>1290</v>
      </c>
      <c r="B325" s="7" t="s">
        <v>1291</v>
      </c>
      <c r="C325" s="7" t="s">
        <v>71</v>
      </c>
      <c r="D325" s="7" t="s">
        <v>2141</v>
      </c>
      <c r="E325" s="21">
        <v>3</v>
      </c>
      <c r="F325" s="84">
        <v>0</v>
      </c>
      <c r="G325" s="20">
        <v>0</v>
      </c>
    </row>
    <row r="326" customHeight="1" spans="1:7">
      <c r="A326" s="7" t="s">
        <v>1290</v>
      </c>
      <c r="B326" s="7" t="s">
        <v>1291</v>
      </c>
      <c r="C326" s="7" t="s">
        <v>597</v>
      </c>
      <c r="D326" s="7" t="s">
        <v>2142</v>
      </c>
      <c r="E326" s="21">
        <v>2</v>
      </c>
      <c r="F326" s="84">
        <v>0</v>
      </c>
      <c r="G326" s="20">
        <v>0</v>
      </c>
    </row>
    <row r="327" customHeight="1" spans="1:7">
      <c r="A327" s="7" t="s">
        <v>1298</v>
      </c>
      <c r="B327" s="7" t="s">
        <v>1299</v>
      </c>
      <c r="C327" s="7" t="s">
        <v>71</v>
      </c>
      <c r="D327" s="7" t="s">
        <v>2143</v>
      </c>
      <c r="E327" s="21">
        <v>2</v>
      </c>
      <c r="F327" s="84">
        <v>0</v>
      </c>
      <c r="G327" s="20">
        <v>0</v>
      </c>
    </row>
    <row r="328" customHeight="1" spans="1:7">
      <c r="A328" s="7" t="s">
        <v>1298</v>
      </c>
      <c r="B328" s="7" t="s">
        <v>1299</v>
      </c>
      <c r="C328" s="7" t="s">
        <v>71</v>
      </c>
      <c r="D328" s="7" t="s">
        <v>2144</v>
      </c>
      <c r="E328" s="21">
        <v>2</v>
      </c>
      <c r="F328" s="84">
        <v>0</v>
      </c>
      <c r="G328" s="20">
        <v>0</v>
      </c>
    </row>
    <row r="329" customHeight="1" spans="1:7">
      <c r="A329" s="7" t="s">
        <v>1298</v>
      </c>
      <c r="B329" s="7" t="s">
        <v>1299</v>
      </c>
      <c r="C329" s="7" t="s">
        <v>729</v>
      </c>
      <c r="D329" s="7" t="s">
        <v>2145</v>
      </c>
      <c r="E329" s="21">
        <v>2</v>
      </c>
      <c r="F329" s="84">
        <v>0</v>
      </c>
      <c r="G329" s="20">
        <v>0</v>
      </c>
    </row>
    <row r="330" customHeight="1" spans="1:7">
      <c r="A330" s="7" t="s">
        <v>1311</v>
      </c>
      <c r="B330" s="7" t="s">
        <v>1312</v>
      </c>
      <c r="C330" s="7" t="s">
        <v>71</v>
      </c>
      <c r="D330" s="7" t="s">
        <v>2146</v>
      </c>
      <c r="E330" s="21">
        <v>2</v>
      </c>
      <c r="F330" s="84">
        <v>0</v>
      </c>
      <c r="G330" s="20">
        <v>0</v>
      </c>
    </row>
    <row r="331" customHeight="1" spans="1:7">
      <c r="A331" s="7" t="s">
        <v>1311</v>
      </c>
      <c r="B331" s="7" t="s">
        <v>1312</v>
      </c>
      <c r="C331" s="7" t="s">
        <v>71</v>
      </c>
      <c r="D331" s="7" t="s">
        <v>2147</v>
      </c>
      <c r="E331" s="21">
        <v>3</v>
      </c>
      <c r="F331" s="84">
        <v>0</v>
      </c>
      <c r="G331" s="20">
        <v>0</v>
      </c>
    </row>
    <row r="332" customHeight="1" spans="1:7">
      <c r="A332" s="7" t="s">
        <v>1317</v>
      </c>
      <c r="B332" s="7" t="s">
        <v>1318</v>
      </c>
      <c r="C332" s="7" t="s">
        <v>71</v>
      </c>
      <c r="D332" s="7" t="s">
        <v>2148</v>
      </c>
      <c r="E332" s="21">
        <v>1</v>
      </c>
      <c r="F332" s="84">
        <v>0</v>
      </c>
      <c r="G332" s="20">
        <v>0</v>
      </c>
    </row>
    <row r="333" customHeight="1" spans="1:7">
      <c r="A333" s="7" t="s">
        <v>1317</v>
      </c>
      <c r="B333" s="7" t="s">
        <v>1318</v>
      </c>
      <c r="C333" s="7" t="s">
        <v>71</v>
      </c>
      <c r="D333" s="7" t="s">
        <v>2149</v>
      </c>
      <c r="E333" s="21">
        <v>3</v>
      </c>
      <c r="F333" s="84">
        <v>0</v>
      </c>
      <c r="G333" s="20">
        <v>0</v>
      </c>
    </row>
    <row r="334" customHeight="1" spans="1:7">
      <c r="A334" s="7" t="s">
        <v>1331</v>
      </c>
      <c r="B334" s="7" t="s">
        <v>1332</v>
      </c>
      <c r="C334" s="7" t="s">
        <v>13</v>
      </c>
      <c r="D334" s="7" t="s">
        <v>2150</v>
      </c>
      <c r="E334" s="21">
        <v>1</v>
      </c>
      <c r="F334" s="84">
        <v>0</v>
      </c>
      <c r="G334" s="20">
        <v>0</v>
      </c>
    </row>
    <row r="335" customHeight="1" spans="1:7">
      <c r="A335" s="7" t="s">
        <v>1331</v>
      </c>
      <c r="B335" s="7" t="s">
        <v>1332</v>
      </c>
      <c r="C335" s="7" t="s">
        <v>13</v>
      </c>
      <c r="D335" s="7" t="s">
        <v>2151</v>
      </c>
      <c r="E335" s="21">
        <v>2</v>
      </c>
      <c r="F335" s="84">
        <v>0</v>
      </c>
      <c r="G335" s="20">
        <v>0</v>
      </c>
    </row>
    <row r="336" customHeight="1" spans="1:7">
      <c r="A336" s="7" t="s">
        <v>1341</v>
      </c>
      <c r="B336" s="7" t="s">
        <v>1342</v>
      </c>
      <c r="C336" s="7" t="s">
        <v>13</v>
      </c>
      <c r="D336" s="7" t="s">
        <v>2152</v>
      </c>
      <c r="E336" s="21">
        <v>1</v>
      </c>
      <c r="F336" s="84">
        <v>0</v>
      </c>
      <c r="G336" s="20">
        <v>0</v>
      </c>
    </row>
    <row r="337" customHeight="1" spans="1:7">
      <c r="A337" s="7" t="s">
        <v>1341</v>
      </c>
      <c r="B337" s="7" t="s">
        <v>1342</v>
      </c>
      <c r="C337" s="7" t="s">
        <v>13</v>
      </c>
      <c r="D337" s="7" t="s">
        <v>2153</v>
      </c>
      <c r="E337" s="21">
        <v>3</v>
      </c>
      <c r="F337" s="84">
        <v>0</v>
      </c>
      <c r="G337" s="20">
        <v>0</v>
      </c>
    </row>
    <row r="338" customHeight="1" spans="1:7">
      <c r="A338" s="7" t="s">
        <v>1350</v>
      </c>
      <c r="B338" s="7" t="s">
        <v>1351</v>
      </c>
      <c r="C338" s="7" t="s">
        <v>61</v>
      </c>
      <c r="D338" s="7" t="s">
        <v>2154</v>
      </c>
      <c r="E338" s="21">
        <v>1</v>
      </c>
      <c r="F338" s="84">
        <v>0</v>
      </c>
      <c r="G338" s="20">
        <v>0</v>
      </c>
    </row>
    <row r="339" customHeight="1" spans="1:7">
      <c r="A339" s="7" t="s">
        <v>1350</v>
      </c>
      <c r="B339" s="7" t="s">
        <v>1351</v>
      </c>
      <c r="C339" s="7" t="s">
        <v>33</v>
      </c>
      <c r="D339" s="7" t="s">
        <v>2155</v>
      </c>
      <c r="E339" s="21">
        <v>2</v>
      </c>
      <c r="F339" s="84">
        <v>0</v>
      </c>
      <c r="G339" s="20">
        <v>0</v>
      </c>
    </row>
    <row r="340" customHeight="1" spans="1:7">
      <c r="A340" s="7" t="s">
        <v>1357</v>
      </c>
      <c r="B340" s="7" t="s">
        <v>1358</v>
      </c>
      <c r="C340" s="7" t="s">
        <v>61</v>
      </c>
      <c r="D340" s="7" t="s">
        <v>2156</v>
      </c>
      <c r="E340" s="21">
        <v>1</v>
      </c>
      <c r="F340" s="84">
        <v>0</v>
      </c>
      <c r="G340" s="20">
        <v>0</v>
      </c>
    </row>
    <row r="341" customHeight="1" spans="1:7">
      <c r="A341" s="7" t="s">
        <v>1357</v>
      </c>
      <c r="B341" s="7" t="s">
        <v>1358</v>
      </c>
      <c r="C341" s="7" t="s">
        <v>622</v>
      </c>
      <c r="D341" s="7" t="s">
        <v>2157</v>
      </c>
      <c r="E341" s="21">
        <v>1</v>
      </c>
      <c r="F341" s="84">
        <v>0</v>
      </c>
      <c r="G341" s="20">
        <v>0</v>
      </c>
    </row>
    <row r="342" customHeight="1" spans="1:7">
      <c r="A342" s="7" t="s">
        <v>1363</v>
      </c>
      <c r="B342" s="7" t="s">
        <v>1364</v>
      </c>
      <c r="C342" s="7" t="s">
        <v>50</v>
      </c>
      <c r="D342" s="7" t="s">
        <v>2158</v>
      </c>
      <c r="E342" s="21">
        <v>1</v>
      </c>
      <c r="F342" s="84">
        <v>0</v>
      </c>
      <c r="G342" s="20">
        <v>0</v>
      </c>
    </row>
    <row r="343" customHeight="1" spans="1:7">
      <c r="A343" s="7" t="s">
        <v>1363</v>
      </c>
      <c r="B343" s="7" t="s">
        <v>1364</v>
      </c>
      <c r="C343" s="7" t="s">
        <v>50</v>
      </c>
      <c r="D343" s="7" t="s">
        <v>2159</v>
      </c>
      <c r="E343" s="21">
        <v>2</v>
      </c>
      <c r="F343" s="84">
        <v>0</v>
      </c>
      <c r="G343" s="20">
        <v>0</v>
      </c>
    </row>
    <row r="344" customHeight="1" spans="1:7">
      <c r="A344" s="7" t="s">
        <v>1375</v>
      </c>
      <c r="B344" s="7" t="s">
        <v>1376</v>
      </c>
      <c r="C344" s="7" t="s">
        <v>752</v>
      </c>
      <c r="D344" s="7" t="s">
        <v>2160</v>
      </c>
      <c r="E344" s="21">
        <v>1</v>
      </c>
      <c r="F344" s="84">
        <v>0</v>
      </c>
      <c r="G344" s="20">
        <v>0</v>
      </c>
    </row>
    <row r="345" customHeight="1" spans="1:7">
      <c r="A345" s="7" t="s">
        <v>1375</v>
      </c>
      <c r="B345" s="7" t="s">
        <v>1376</v>
      </c>
      <c r="C345" s="7" t="s">
        <v>71</v>
      </c>
      <c r="D345" s="7" t="s">
        <v>2161</v>
      </c>
      <c r="E345" s="21">
        <v>2</v>
      </c>
      <c r="F345" s="84">
        <v>0</v>
      </c>
      <c r="G345" s="20">
        <v>0</v>
      </c>
    </row>
    <row r="346" customHeight="1" spans="1:7">
      <c r="A346" s="7" t="s">
        <v>1375</v>
      </c>
      <c r="B346" s="7" t="s">
        <v>1376</v>
      </c>
      <c r="C346" s="7" t="s">
        <v>752</v>
      </c>
      <c r="D346" s="7" t="s">
        <v>2162</v>
      </c>
      <c r="E346" s="21">
        <v>1</v>
      </c>
      <c r="F346" s="84">
        <v>0</v>
      </c>
      <c r="G346" s="20">
        <v>0</v>
      </c>
    </row>
    <row r="347" customHeight="1" spans="1:7">
      <c r="A347" s="7" t="s">
        <v>1385</v>
      </c>
      <c r="B347" s="7" t="s">
        <v>1386</v>
      </c>
      <c r="C347" s="7" t="s">
        <v>71</v>
      </c>
      <c r="D347" s="7" t="s">
        <v>2163</v>
      </c>
      <c r="E347" s="21">
        <v>1</v>
      </c>
      <c r="F347" s="84">
        <v>0</v>
      </c>
      <c r="G347" s="20">
        <v>0</v>
      </c>
    </row>
    <row r="348" customHeight="1" spans="1:7">
      <c r="A348" s="7" t="s">
        <v>1385</v>
      </c>
      <c r="B348" s="7" t="s">
        <v>1386</v>
      </c>
      <c r="C348" s="7" t="s">
        <v>332</v>
      </c>
      <c r="D348" s="7" t="s">
        <v>2164</v>
      </c>
      <c r="E348" s="21">
        <v>2</v>
      </c>
      <c r="F348" s="84">
        <v>0</v>
      </c>
      <c r="G348" s="20">
        <v>0</v>
      </c>
    </row>
    <row r="349" customHeight="1" spans="1:7">
      <c r="A349" s="7" t="s">
        <v>1389</v>
      </c>
      <c r="B349" s="7" t="s">
        <v>1390</v>
      </c>
      <c r="C349" s="7" t="s">
        <v>597</v>
      </c>
      <c r="D349" s="7" t="s">
        <v>2165</v>
      </c>
      <c r="E349" s="21">
        <v>1</v>
      </c>
      <c r="F349" s="84">
        <v>0</v>
      </c>
      <c r="G349" s="20">
        <v>0</v>
      </c>
    </row>
    <row r="350" customHeight="1" spans="1:7">
      <c r="A350" s="7" t="s">
        <v>1389</v>
      </c>
      <c r="B350" s="7" t="s">
        <v>1390</v>
      </c>
      <c r="C350" s="7" t="s">
        <v>622</v>
      </c>
      <c r="D350" s="7" t="s">
        <v>2166</v>
      </c>
      <c r="E350" s="21">
        <v>2</v>
      </c>
      <c r="F350" s="84">
        <v>0</v>
      </c>
      <c r="G350" s="20">
        <v>0</v>
      </c>
    </row>
    <row r="351" customHeight="1" spans="1:7">
      <c r="A351" s="7" t="s">
        <v>1389</v>
      </c>
      <c r="B351" s="7" t="s">
        <v>1390</v>
      </c>
      <c r="C351" s="7" t="s">
        <v>597</v>
      </c>
      <c r="D351" s="7" t="s">
        <v>2167</v>
      </c>
      <c r="E351" s="21">
        <v>2</v>
      </c>
      <c r="F351" s="84">
        <v>0</v>
      </c>
      <c r="G351" s="20">
        <v>0</v>
      </c>
    </row>
    <row r="352" customHeight="1" spans="1:7">
      <c r="A352" s="7" t="s">
        <v>1399</v>
      </c>
      <c r="B352" s="7" t="s">
        <v>1400</v>
      </c>
      <c r="C352" s="7" t="s">
        <v>413</v>
      </c>
      <c r="D352" s="7" t="s">
        <v>2168</v>
      </c>
      <c r="E352" s="21">
        <v>1</v>
      </c>
      <c r="F352" s="84">
        <v>0</v>
      </c>
      <c r="G352" s="20">
        <v>0</v>
      </c>
    </row>
    <row r="353" customHeight="1" spans="1:7">
      <c r="A353" s="7" t="s">
        <v>1399</v>
      </c>
      <c r="B353" s="7" t="s">
        <v>1400</v>
      </c>
      <c r="C353" s="7" t="s">
        <v>13</v>
      </c>
      <c r="D353" s="7" t="s">
        <v>2169</v>
      </c>
      <c r="E353" s="21">
        <v>1</v>
      </c>
      <c r="F353" s="84">
        <v>0</v>
      </c>
      <c r="G353" s="20">
        <v>0</v>
      </c>
    </row>
    <row r="354" customHeight="1" spans="1:7">
      <c r="A354" s="7" t="s">
        <v>1399</v>
      </c>
      <c r="B354" s="7" t="s">
        <v>1400</v>
      </c>
      <c r="C354" s="7" t="s">
        <v>413</v>
      </c>
      <c r="D354" s="7" t="s">
        <v>2170</v>
      </c>
      <c r="E354" s="21">
        <v>2</v>
      </c>
      <c r="F354" s="84">
        <v>0</v>
      </c>
      <c r="G354" s="20">
        <v>0</v>
      </c>
    </row>
    <row r="355" customHeight="1" spans="1:7">
      <c r="A355" s="7" t="s">
        <v>1408</v>
      </c>
      <c r="B355" s="7" t="s">
        <v>1409</v>
      </c>
      <c r="C355" s="7" t="s">
        <v>50</v>
      </c>
      <c r="D355" s="7" t="s">
        <v>2171</v>
      </c>
      <c r="E355" s="21">
        <v>1</v>
      </c>
      <c r="F355" s="84">
        <v>0</v>
      </c>
      <c r="G355" s="20">
        <v>0</v>
      </c>
    </row>
    <row r="356" customHeight="1" spans="1:7">
      <c r="A356" s="7" t="s">
        <v>1408</v>
      </c>
      <c r="B356" s="7" t="s">
        <v>1409</v>
      </c>
      <c r="C356" s="7" t="s">
        <v>50</v>
      </c>
      <c r="D356" s="7" t="s">
        <v>2172</v>
      </c>
      <c r="E356" s="21">
        <v>2</v>
      </c>
      <c r="F356" s="84">
        <v>0</v>
      </c>
      <c r="G356" s="20">
        <v>0</v>
      </c>
    </row>
    <row r="357" customHeight="1" spans="1:7">
      <c r="A357" s="7" t="s">
        <v>1408</v>
      </c>
      <c r="B357" s="7" t="s">
        <v>1409</v>
      </c>
      <c r="C357" s="7" t="s">
        <v>50</v>
      </c>
      <c r="D357" s="7" t="s">
        <v>2173</v>
      </c>
      <c r="E357" s="21">
        <v>3</v>
      </c>
      <c r="F357" s="84">
        <v>0</v>
      </c>
      <c r="G357" s="20">
        <v>0</v>
      </c>
    </row>
    <row r="358" customHeight="1" spans="1:7">
      <c r="A358" s="7" t="s">
        <v>1418</v>
      </c>
      <c r="B358" s="7" t="s">
        <v>1419</v>
      </c>
      <c r="C358" s="7" t="s">
        <v>97</v>
      </c>
      <c r="D358" s="7" t="s">
        <v>2174</v>
      </c>
      <c r="E358" s="21">
        <v>1</v>
      </c>
      <c r="F358" s="84">
        <v>0</v>
      </c>
      <c r="G358" s="20">
        <v>0</v>
      </c>
    </row>
    <row r="359" customHeight="1" spans="1:7">
      <c r="A359" s="7" t="s">
        <v>1418</v>
      </c>
      <c r="B359" s="7" t="s">
        <v>1419</v>
      </c>
      <c r="C359" s="7" t="s">
        <v>97</v>
      </c>
      <c r="D359" s="7" t="s">
        <v>2175</v>
      </c>
      <c r="E359" s="21">
        <v>1</v>
      </c>
      <c r="F359" s="84">
        <v>0</v>
      </c>
      <c r="G359" s="20">
        <v>0</v>
      </c>
    </row>
    <row r="360" customHeight="1" spans="1:7">
      <c r="A360" s="7" t="s">
        <v>1426</v>
      </c>
      <c r="B360" s="7" t="s">
        <v>1427</v>
      </c>
      <c r="C360" s="7" t="s">
        <v>332</v>
      </c>
      <c r="D360" s="7" t="s">
        <v>2176</v>
      </c>
      <c r="E360" s="21">
        <v>1</v>
      </c>
      <c r="F360" s="84">
        <v>0</v>
      </c>
      <c r="G360" s="20">
        <v>0</v>
      </c>
    </row>
    <row r="361" customHeight="1" spans="1:7">
      <c r="A361" s="7" t="s">
        <v>1426</v>
      </c>
      <c r="B361" s="7" t="s">
        <v>1427</v>
      </c>
      <c r="C361" s="7" t="s">
        <v>597</v>
      </c>
      <c r="D361" s="7" t="s">
        <v>2177</v>
      </c>
      <c r="E361" s="21">
        <v>2</v>
      </c>
      <c r="F361" s="84">
        <v>0</v>
      </c>
      <c r="G361" s="20">
        <v>0</v>
      </c>
    </row>
    <row r="362" customHeight="1" spans="1:7">
      <c r="A362" s="7" t="s">
        <v>1435</v>
      </c>
      <c r="B362" s="7" t="s">
        <v>1436</v>
      </c>
      <c r="C362" s="7" t="s">
        <v>50</v>
      </c>
      <c r="D362" s="7" t="s">
        <v>2178</v>
      </c>
      <c r="E362" s="21">
        <v>1</v>
      </c>
      <c r="F362" s="84">
        <v>0</v>
      </c>
      <c r="G362" s="20">
        <v>0</v>
      </c>
    </row>
    <row r="363" customHeight="1" spans="1:7">
      <c r="A363" s="7" t="s">
        <v>1435</v>
      </c>
      <c r="B363" s="7" t="s">
        <v>1436</v>
      </c>
      <c r="C363" s="7" t="s">
        <v>50</v>
      </c>
      <c r="D363" s="7" t="s">
        <v>2179</v>
      </c>
      <c r="E363" s="21">
        <v>2</v>
      </c>
      <c r="F363" s="84">
        <v>0</v>
      </c>
      <c r="G363" s="20">
        <v>0</v>
      </c>
    </row>
    <row r="364" customHeight="1" spans="1:7">
      <c r="A364" s="7" t="s">
        <v>1435</v>
      </c>
      <c r="B364" s="7" t="s">
        <v>1436</v>
      </c>
      <c r="C364" s="7" t="s">
        <v>50</v>
      </c>
      <c r="D364" s="7" t="s">
        <v>2180</v>
      </c>
      <c r="E364" s="21">
        <v>3</v>
      </c>
      <c r="F364" s="84">
        <v>0</v>
      </c>
      <c r="G364" s="20">
        <v>0</v>
      </c>
    </row>
    <row r="365" customHeight="1" spans="1:7">
      <c r="A365" s="7" t="s">
        <v>1443</v>
      </c>
      <c r="B365" s="7" t="s">
        <v>1444</v>
      </c>
      <c r="C365" s="7" t="s">
        <v>597</v>
      </c>
      <c r="D365" s="7" t="s">
        <v>2181</v>
      </c>
      <c r="E365" s="21">
        <v>2</v>
      </c>
      <c r="F365" s="84">
        <v>0</v>
      </c>
      <c r="G365" s="20">
        <v>0</v>
      </c>
    </row>
    <row r="366" customHeight="1" spans="1:7">
      <c r="A366" s="7" t="s">
        <v>1443</v>
      </c>
      <c r="B366" s="7" t="s">
        <v>1444</v>
      </c>
      <c r="C366" s="7" t="s">
        <v>597</v>
      </c>
      <c r="D366" s="7" t="s">
        <v>2182</v>
      </c>
      <c r="E366" s="21">
        <v>3</v>
      </c>
      <c r="F366" s="84">
        <v>0</v>
      </c>
      <c r="G366" s="20">
        <v>0</v>
      </c>
    </row>
    <row r="367" customHeight="1" spans="1:7">
      <c r="A367" s="7" t="s">
        <v>1448</v>
      </c>
      <c r="B367" s="7" t="s">
        <v>1449</v>
      </c>
      <c r="C367" s="7" t="s">
        <v>597</v>
      </c>
      <c r="D367" s="7" t="s">
        <v>2183</v>
      </c>
      <c r="E367" s="21">
        <v>1</v>
      </c>
      <c r="F367" s="84">
        <v>0</v>
      </c>
      <c r="G367" s="20">
        <v>0</v>
      </c>
    </row>
    <row r="368" customHeight="1" spans="1:7">
      <c r="A368" s="7" t="s">
        <v>1448</v>
      </c>
      <c r="B368" s="7" t="s">
        <v>1449</v>
      </c>
      <c r="C368" s="7" t="s">
        <v>597</v>
      </c>
      <c r="D368" s="7" t="s">
        <v>2184</v>
      </c>
      <c r="E368" s="21">
        <v>2</v>
      </c>
      <c r="F368" s="84">
        <v>0</v>
      </c>
      <c r="G368" s="20">
        <v>0</v>
      </c>
    </row>
    <row r="369" customHeight="1" spans="1:7">
      <c r="A369" s="7" t="s">
        <v>1456</v>
      </c>
      <c r="B369" s="7" t="s">
        <v>1457</v>
      </c>
      <c r="C369" s="7" t="s">
        <v>597</v>
      </c>
      <c r="D369" s="7" t="s">
        <v>2185</v>
      </c>
      <c r="E369" s="21">
        <v>1</v>
      </c>
      <c r="F369" s="84">
        <v>0</v>
      </c>
      <c r="G369" s="20">
        <v>0</v>
      </c>
    </row>
    <row r="370" customHeight="1" spans="1:7">
      <c r="A370" s="7" t="s">
        <v>1456</v>
      </c>
      <c r="B370" s="7" t="s">
        <v>1457</v>
      </c>
      <c r="C370" s="7" t="s">
        <v>71</v>
      </c>
      <c r="D370" s="7" t="s">
        <v>2186</v>
      </c>
      <c r="E370" s="21">
        <v>2</v>
      </c>
      <c r="F370" s="84">
        <v>0</v>
      </c>
      <c r="G370" s="20">
        <v>0</v>
      </c>
    </row>
    <row r="371" customHeight="1" spans="1:7">
      <c r="A371" s="7" t="s">
        <v>1464</v>
      </c>
      <c r="B371" s="7" t="s">
        <v>1465</v>
      </c>
      <c r="C371" s="7" t="s">
        <v>50</v>
      </c>
      <c r="D371" s="7" t="s">
        <v>2187</v>
      </c>
      <c r="E371" s="21">
        <v>1</v>
      </c>
      <c r="F371" s="84">
        <v>0</v>
      </c>
      <c r="G371" s="20">
        <v>0</v>
      </c>
    </row>
    <row r="372" customHeight="1" spans="1:7">
      <c r="A372" s="7" t="s">
        <v>1464</v>
      </c>
      <c r="B372" s="7" t="s">
        <v>1465</v>
      </c>
      <c r="C372" s="7" t="s">
        <v>50</v>
      </c>
      <c r="D372" s="7" t="s">
        <v>2188</v>
      </c>
      <c r="E372" s="21">
        <v>2</v>
      </c>
      <c r="F372" s="84">
        <v>0</v>
      </c>
      <c r="G372" s="20">
        <v>0</v>
      </c>
    </row>
    <row r="373" customHeight="1" spans="1:7">
      <c r="A373" s="7" t="s">
        <v>1475</v>
      </c>
      <c r="B373" s="7" t="s">
        <v>1476</v>
      </c>
      <c r="C373" s="7" t="s">
        <v>33</v>
      </c>
      <c r="D373" s="7" t="s">
        <v>2189</v>
      </c>
      <c r="E373" s="21">
        <v>1</v>
      </c>
      <c r="F373" s="84">
        <v>0</v>
      </c>
      <c r="G373" s="20">
        <v>0</v>
      </c>
    </row>
    <row r="374" customHeight="1" spans="1:7">
      <c r="A374" s="7" t="s">
        <v>1475</v>
      </c>
      <c r="B374" s="7" t="s">
        <v>1476</v>
      </c>
      <c r="C374" s="7" t="s">
        <v>33</v>
      </c>
      <c r="D374" s="7" t="s">
        <v>2190</v>
      </c>
      <c r="E374" s="21">
        <v>1</v>
      </c>
      <c r="F374" s="84">
        <v>0</v>
      </c>
      <c r="G374" s="20">
        <v>0</v>
      </c>
    </row>
    <row r="375" customHeight="1" spans="1:7">
      <c r="A375" s="7" t="s">
        <v>1485</v>
      </c>
      <c r="B375" s="7" t="s">
        <v>1486</v>
      </c>
      <c r="C375" s="7" t="s">
        <v>108</v>
      </c>
      <c r="D375" s="7" t="s">
        <v>2191</v>
      </c>
      <c r="E375" s="21">
        <v>1</v>
      </c>
      <c r="F375" s="84">
        <v>0</v>
      </c>
      <c r="G375" s="20">
        <v>0</v>
      </c>
    </row>
    <row r="376" customHeight="1" spans="1:7">
      <c r="A376" s="7" t="s">
        <v>1485</v>
      </c>
      <c r="B376" s="7" t="s">
        <v>1486</v>
      </c>
      <c r="C376" s="7" t="s">
        <v>108</v>
      </c>
      <c r="D376" s="7" t="s">
        <v>2192</v>
      </c>
      <c r="E376" s="21">
        <v>1</v>
      </c>
      <c r="F376" s="84">
        <v>0</v>
      </c>
      <c r="G376" s="20">
        <v>0</v>
      </c>
    </row>
    <row r="377" customHeight="1" spans="1:7">
      <c r="A377" s="7" t="s">
        <v>1493</v>
      </c>
      <c r="B377" s="7" t="s">
        <v>1498</v>
      </c>
      <c r="C377" s="7" t="s">
        <v>664</v>
      </c>
      <c r="D377" s="7" t="s">
        <v>2193</v>
      </c>
      <c r="E377" s="21">
        <v>2</v>
      </c>
      <c r="F377" s="84">
        <v>0</v>
      </c>
      <c r="G377" s="20">
        <v>0</v>
      </c>
    </row>
    <row r="378" customHeight="1" spans="1:7">
      <c r="A378" s="7" t="s">
        <v>1493</v>
      </c>
      <c r="B378" s="7" t="s">
        <v>1498</v>
      </c>
      <c r="C378" s="7" t="s">
        <v>664</v>
      </c>
      <c r="D378" s="7" t="s">
        <v>2194</v>
      </c>
      <c r="E378" s="21">
        <v>2</v>
      </c>
      <c r="F378" s="84">
        <v>0</v>
      </c>
      <c r="G378" s="20">
        <v>0</v>
      </c>
    </row>
    <row r="379" customHeight="1" spans="1:7">
      <c r="A379" s="7" t="s">
        <v>1497</v>
      </c>
      <c r="B379" s="7" t="s">
        <v>1507</v>
      </c>
      <c r="C379" s="7" t="s">
        <v>108</v>
      </c>
      <c r="D379" s="7" t="s">
        <v>2195</v>
      </c>
      <c r="E379" s="21">
        <v>2</v>
      </c>
      <c r="F379" s="84">
        <v>0</v>
      </c>
      <c r="G379" s="20">
        <v>0</v>
      </c>
    </row>
    <row r="380" customHeight="1" spans="1:7">
      <c r="A380" s="7" t="s">
        <v>1497</v>
      </c>
      <c r="B380" s="7" t="s">
        <v>1507</v>
      </c>
      <c r="C380" s="7" t="s">
        <v>108</v>
      </c>
      <c r="D380" s="7" t="s">
        <v>2196</v>
      </c>
      <c r="E380" s="21">
        <v>2</v>
      </c>
      <c r="F380" s="84">
        <v>0</v>
      </c>
      <c r="G380" s="20">
        <v>0</v>
      </c>
    </row>
    <row r="381" customHeight="1" spans="1:7">
      <c r="A381" s="7" t="s">
        <v>1515</v>
      </c>
      <c r="B381" s="7" t="s">
        <v>1516</v>
      </c>
      <c r="C381" s="7" t="s">
        <v>622</v>
      </c>
      <c r="D381" s="7" t="s">
        <v>2197</v>
      </c>
      <c r="E381" s="21">
        <v>2</v>
      </c>
      <c r="F381" s="84">
        <v>0</v>
      </c>
      <c r="G381" s="20">
        <v>0</v>
      </c>
    </row>
    <row r="382" customHeight="1" spans="1:7">
      <c r="A382" s="7" t="s">
        <v>1515</v>
      </c>
      <c r="B382" s="7" t="s">
        <v>1516</v>
      </c>
      <c r="C382" s="7" t="s">
        <v>622</v>
      </c>
      <c r="D382" s="7" t="s">
        <v>2198</v>
      </c>
      <c r="E382" s="21">
        <v>2</v>
      </c>
      <c r="F382" s="84">
        <v>0</v>
      </c>
      <c r="G382" s="20">
        <v>0</v>
      </c>
    </row>
    <row r="383" customHeight="1" spans="1:7">
      <c r="A383" s="7" t="s">
        <v>1524</v>
      </c>
      <c r="B383" s="7" t="s">
        <v>1525</v>
      </c>
      <c r="C383" s="7" t="s">
        <v>902</v>
      </c>
      <c r="D383" s="7" t="s">
        <v>2199</v>
      </c>
      <c r="E383" s="21">
        <v>2</v>
      </c>
      <c r="F383" s="84">
        <v>0</v>
      </c>
      <c r="G383" s="20">
        <v>0</v>
      </c>
    </row>
    <row r="384" customHeight="1" spans="1:7">
      <c r="A384" s="7" t="s">
        <v>1524</v>
      </c>
      <c r="B384" s="7" t="s">
        <v>1525</v>
      </c>
      <c r="C384" s="7" t="s">
        <v>50</v>
      </c>
      <c r="D384" s="7" t="s">
        <v>2200</v>
      </c>
      <c r="E384" s="21">
        <v>2</v>
      </c>
      <c r="F384" s="84">
        <v>0</v>
      </c>
      <c r="G384" s="20">
        <v>0</v>
      </c>
    </row>
    <row r="385" customHeight="1" spans="1:7">
      <c r="A385" s="7" t="s">
        <v>1534</v>
      </c>
      <c r="B385" s="7" t="s">
        <v>1535</v>
      </c>
      <c r="C385" s="7" t="s">
        <v>71</v>
      </c>
      <c r="D385" s="7" t="s">
        <v>2201</v>
      </c>
      <c r="E385" s="21">
        <v>2</v>
      </c>
      <c r="F385" s="84">
        <v>0</v>
      </c>
      <c r="G385" s="20">
        <v>0</v>
      </c>
    </row>
    <row r="386" customHeight="1" spans="1:7">
      <c r="A386" s="7" t="s">
        <v>1534</v>
      </c>
      <c r="B386" s="7" t="s">
        <v>1535</v>
      </c>
      <c r="C386" s="7" t="s">
        <v>664</v>
      </c>
      <c r="D386" s="7" t="s">
        <v>2202</v>
      </c>
      <c r="E386" s="21">
        <v>1</v>
      </c>
      <c r="F386" s="84">
        <v>0</v>
      </c>
      <c r="G386" s="20">
        <v>0</v>
      </c>
    </row>
    <row r="387" customHeight="1" spans="1:7">
      <c r="A387" s="7" t="s">
        <v>1541</v>
      </c>
      <c r="B387" s="7" t="s">
        <v>1542</v>
      </c>
      <c r="C387" s="7" t="s">
        <v>61</v>
      </c>
      <c r="D387" s="7" t="s">
        <v>2203</v>
      </c>
      <c r="E387" s="21">
        <v>2</v>
      </c>
      <c r="F387" s="84">
        <v>0</v>
      </c>
      <c r="G387" s="20">
        <v>0</v>
      </c>
    </row>
    <row r="388" customHeight="1" spans="1:7">
      <c r="A388" s="7" t="s">
        <v>1541</v>
      </c>
      <c r="B388" s="7" t="s">
        <v>1542</v>
      </c>
      <c r="C388" s="7" t="s">
        <v>384</v>
      </c>
      <c r="D388" s="7" t="s">
        <v>2204</v>
      </c>
      <c r="E388" s="21">
        <v>3</v>
      </c>
      <c r="F388" s="84">
        <v>0</v>
      </c>
      <c r="G388" s="20">
        <v>0</v>
      </c>
    </row>
    <row r="389" customHeight="1" spans="1:7">
      <c r="A389" s="7" t="s">
        <v>1552</v>
      </c>
      <c r="B389" s="7" t="s">
        <v>1553</v>
      </c>
      <c r="C389" s="7" t="s">
        <v>413</v>
      </c>
      <c r="D389" s="7" t="s">
        <v>2205</v>
      </c>
      <c r="E389" s="21">
        <v>2</v>
      </c>
      <c r="F389" s="84">
        <v>0</v>
      </c>
      <c r="G389" s="20">
        <v>0</v>
      </c>
    </row>
    <row r="390" customHeight="1" spans="1:7">
      <c r="A390" s="7" t="s">
        <v>1552</v>
      </c>
      <c r="B390" s="7" t="s">
        <v>1553</v>
      </c>
      <c r="C390" s="7" t="s">
        <v>413</v>
      </c>
      <c r="D390" s="7" t="s">
        <v>2206</v>
      </c>
      <c r="E390" s="21">
        <v>2</v>
      </c>
      <c r="F390" s="84">
        <v>0</v>
      </c>
      <c r="G390" s="20">
        <v>0</v>
      </c>
    </row>
    <row r="391" customHeight="1" spans="1:7">
      <c r="A391" s="7" t="s">
        <v>1560</v>
      </c>
      <c r="B391" s="7" t="s">
        <v>1561</v>
      </c>
      <c r="C391" s="7" t="s">
        <v>268</v>
      </c>
      <c r="D391" s="7" t="s">
        <v>2207</v>
      </c>
      <c r="E391" s="21">
        <v>2</v>
      </c>
      <c r="F391" s="84">
        <v>0</v>
      </c>
      <c r="G391" s="20">
        <v>0</v>
      </c>
    </row>
    <row r="392" customHeight="1" spans="1:7">
      <c r="A392" s="7" t="s">
        <v>1560</v>
      </c>
      <c r="B392" s="7" t="s">
        <v>1561</v>
      </c>
      <c r="C392" s="7" t="s">
        <v>268</v>
      </c>
      <c r="D392" s="7" t="s">
        <v>2208</v>
      </c>
      <c r="E392" s="21">
        <v>2</v>
      </c>
      <c r="F392" s="84">
        <v>0</v>
      </c>
      <c r="G392" s="20">
        <v>0</v>
      </c>
    </row>
    <row r="393" customHeight="1" spans="1:7">
      <c r="A393" s="7" t="s">
        <v>1566</v>
      </c>
      <c r="B393" s="7" t="s">
        <v>1567</v>
      </c>
      <c r="C393" s="7" t="s">
        <v>97</v>
      </c>
      <c r="D393" s="7" t="s">
        <v>2209</v>
      </c>
      <c r="E393" s="21">
        <v>1</v>
      </c>
      <c r="F393" s="84">
        <v>0</v>
      </c>
      <c r="G393" s="20">
        <v>0</v>
      </c>
    </row>
    <row r="394" customHeight="1" spans="1:7">
      <c r="A394" s="7" t="s">
        <v>1566</v>
      </c>
      <c r="B394" s="7" t="s">
        <v>1567</v>
      </c>
      <c r="C394" s="7" t="s">
        <v>97</v>
      </c>
      <c r="D394" s="7" t="s">
        <v>2210</v>
      </c>
      <c r="E394" s="21">
        <v>2</v>
      </c>
      <c r="F394" s="84">
        <v>0</v>
      </c>
      <c r="G394" s="20">
        <v>0</v>
      </c>
    </row>
    <row r="395" customHeight="1" spans="1:7">
      <c r="A395" s="7" t="s">
        <v>1573</v>
      </c>
      <c r="B395" s="7" t="s">
        <v>1574</v>
      </c>
      <c r="C395" s="7" t="s">
        <v>13</v>
      </c>
      <c r="D395" s="7" t="s">
        <v>2211</v>
      </c>
      <c r="E395" s="21">
        <v>1</v>
      </c>
      <c r="F395" s="84">
        <v>0</v>
      </c>
      <c r="G395" s="20">
        <v>0</v>
      </c>
    </row>
    <row r="396" customHeight="1" spans="1:7">
      <c r="A396" s="7" t="s">
        <v>1573</v>
      </c>
      <c r="B396" s="7" t="s">
        <v>1574</v>
      </c>
      <c r="C396" s="7" t="s">
        <v>332</v>
      </c>
      <c r="D396" s="7" t="s">
        <v>2212</v>
      </c>
      <c r="E396" s="21">
        <v>2</v>
      </c>
      <c r="F396" s="84">
        <v>0</v>
      </c>
      <c r="G396" s="20">
        <v>0</v>
      </c>
    </row>
    <row r="397" customHeight="1" spans="1:7">
      <c r="A397" s="7" t="s">
        <v>1580</v>
      </c>
      <c r="B397" s="7" t="s">
        <v>1581</v>
      </c>
      <c r="C397" s="7" t="s">
        <v>664</v>
      </c>
      <c r="D397" s="7" t="s">
        <v>2213</v>
      </c>
      <c r="E397" s="21">
        <v>3</v>
      </c>
      <c r="F397" s="84">
        <v>0</v>
      </c>
      <c r="G397" s="20">
        <v>0</v>
      </c>
    </row>
    <row r="398" customHeight="1" spans="1:7">
      <c r="A398" s="7" t="s">
        <v>1580</v>
      </c>
      <c r="B398" s="7" t="s">
        <v>1581</v>
      </c>
      <c r="C398" s="7" t="s">
        <v>664</v>
      </c>
      <c r="D398" s="7" t="s">
        <v>2214</v>
      </c>
      <c r="E398" s="21">
        <v>2</v>
      </c>
      <c r="F398" s="84">
        <v>0</v>
      </c>
      <c r="G398" s="20">
        <v>0</v>
      </c>
    </row>
    <row r="399" customHeight="1" spans="1:7">
      <c r="A399" s="7" t="s">
        <v>1586</v>
      </c>
      <c r="B399" s="7" t="s">
        <v>1587</v>
      </c>
      <c r="C399" s="7" t="s">
        <v>597</v>
      </c>
      <c r="D399" s="7" t="s">
        <v>2215</v>
      </c>
      <c r="E399" s="21">
        <v>2</v>
      </c>
      <c r="F399" s="84">
        <v>0</v>
      </c>
      <c r="G399" s="20">
        <v>0</v>
      </c>
    </row>
    <row r="400" customHeight="1" spans="1:7">
      <c r="A400" s="7" t="s">
        <v>1586</v>
      </c>
      <c r="B400" s="7" t="s">
        <v>1587</v>
      </c>
      <c r="C400" s="7" t="s">
        <v>597</v>
      </c>
      <c r="D400" s="7" t="s">
        <v>2216</v>
      </c>
      <c r="E400" s="21">
        <v>1</v>
      </c>
      <c r="F400" s="84">
        <v>0</v>
      </c>
      <c r="G400" s="20">
        <v>0</v>
      </c>
    </row>
    <row r="401" customHeight="1" spans="1:7">
      <c r="A401" s="7" t="s">
        <v>1599</v>
      </c>
      <c r="B401" s="7" t="s">
        <v>1600</v>
      </c>
      <c r="C401" s="7" t="s">
        <v>50</v>
      </c>
      <c r="D401" s="7" t="s">
        <v>2217</v>
      </c>
      <c r="E401" s="21">
        <v>1</v>
      </c>
      <c r="F401" s="84">
        <v>0</v>
      </c>
      <c r="G401" s="20">
        <v>0</v>
      </c>
    </row>
    <row r="402" customHeight="1" spans="1:7">
      <c r="A402" s="7" t="s">
        <v>1599</v>
      </c>
      <c r="B402" s="7" t="s">
        <v>1600</v>
      </c>
      <c r="C402" s="7" t="s">
        <v>108</v>
      </c>
      <c r="D402" s="7" t="s">
        <v>2218</v>
      </c>
      <c r="E402" s="21">
        <v>1</v>
      </c>
      <c r="F402" s="84">
        <v>0</v>
      </c>
      <c r="G402" s="20">
        <v>0</v>
      </c>
    </row>
    <row r="403" customHeight="1" spans="1:7">
      <c r="A403" s="7" t="s">
        <v>1606</v>
      </c>
      <c r="B403" s="7" t="s">
        <v>1607</v>
      </c>
      <c r="C403" s="7" t="s">
        <v>108</v>
      </c>
      <c r="D403" s="7" t="s">
        <v>2219</v>
      </c>
      <c r="E403" s="21">
        <v>1</v>
      </c>
      <c r="F403" s="84">
        <v>0</v>
      </c>
      <c r="G403" s="20">
        <v>0</v>
      </c>
    </row>
    <row r="404" customHeight="1" spans="1:7">
      <c r="A404" s="7" t="s">
        <v>1606</v>
      </c>
      <c r="B404" s="7" t="s">
        <v>1607</v>
      </c>
      <c r="C404" s="7" t="s">
        <v>752</v>
      </c>
      <c r="D404" s="7" t="s">
        <v>2220</v>
      </c>
      <c r="E404" s="21">
        <v>2</v>
      </c>
      <c r="F404" s="84">
        <v>0</v>
      </c>
      <c r="G404" s="20">
        <v>0</v>
      </c>
    </row>
    <row r="405" customHeight="1" spans="1:7">
      <c r="A405" s="7" t="s">
        <v>1616</v>
      </c>
      <c r="B405" s="7" t="s">
        <v>1617</v>
      </c>
      <c r="C405" s="7" t="s">
        <v>136</v>
      </c>
      <c r="D405" s="7" t="s">
        <v>2221</v>
      </c>
      <c r="E405" s="21">
        <v>1</v>
      </c>
      <c r="F405" s="84">
        <v>0</v>
      </c>
      <c r="G405" s="20">
        <v>0</v>
      </c>
    </row>
    <row r="406" customHeight="1" spans="1:7">
      <c r="A406" s="7" t="s">
        <v>1616</v>
      </c>
      <c r="B406" s="7" t="s">
        <v>1617</v>
      </c>
      <c r="C406" s="7" t="s">
        <v>136</v>
      </c>
      <c r="D406" s="7" t="s">
        <v>2222</v>
      </c>
      <c r="E406" s="21">
        <v>1</v>
      </c>
      <c r="F406" s="84">
        <v>0</v>
      </c>
      <c r="G406" s="20">
        <v>0</v>
      </c>
    </row>
    <row r="407" customHeight="1" spans="1:7">
      <c r="A407" s="7" t="s">
        <v>1625</v>
      </c>
      <c r="B407" s="7" t="s">
        <v>1626</v>
      </c>
      <c r="C407" s="7" t="s">
        <v>33</v>
      </c>
      <c r="D407" s="7" t="s">
        <v>2223</v>
      </c>
      <c r="E407" s="21">
        <v>1</v>
      </c>
      <c r="F407" s="84">
        <v>0</v>
      </c>
      <c r="G407" s="20">
        <v>0</v>
      </c>
    </row>
    <row r="408" customHeight="1" spans="1:7">
      <c r="A408" s="7" t="s">
        <v>1625</v>
      </c>
      <c r="B408" s="7" t="s">
        <v>1626</v>
      </c>
      <c r="C408" s="7" t="s">
        <v>33</v>
      </c>
      <c r="D408" s="7" t="s">
        <v>2224</v>
      </c>
      <c r="E408" s="21">
        <v>1</v>
      </c>
      <c r="F408" s="84">
        <v>0</v>
      </c>
      <c r="G408" s="20">
        <v>0</v>
      </c>
    </row>
    <row r="409" customHeight="1" spans="1:7">
      <c r="A409" s="7" t="s">
        <v>1636</v>
      </c>
      <c r="B409" s="7" t="s">
        <v>1637</v>
      </c>
      <c r="C409" s="7" t="s">
        <v>332</v>
      </c>
      <c r="D409" s="7" t="s">
        <v>2225</v>
      </c>
      <c r="E409" s="21">
        <v>2</v>
      </c>
      <c r="F409" s="84">
        <v>0</v>
      </c>
      <c r="G409" s="20">
        <v>0</v>
      </c>
    </row>
    <row r="410" customHeight="1" spans="1:7">
      <c r="A410" s="7" t="s">
        <v>1636</v>
      </c>
      <c r="B410" s="7" t="s">
        <v>1637</v>
      </c>
      <c r="C410" s="7" t="s">
        <v>332</v>
      </c>
      <c r="D410" s="7" t="s">
        <v>2226</v>
      </c>
      <c r="E410" s="21">
        <v>1</v>
      </c>
      <c r="F410" s="84">
        <v>0</v>
      </c>
      <c r="G410" s="20">
        <v>0</v>
      </c>
    </row>
    <row r="411" customHeight="1" spans="1:7">
      <c r="A411" s="7" t="s">
        <v>1645</v>
      </c>
      <c r="B411" s="7" t="s">
        <v>1646</v>
      </c>
      <c r="C411" s="7" t="s">
        <v>622</v>
      </c>
      <c r="D411" s="7" t="s">
        <v>2227</v>
      </c>
      <c r="E411" s="21">
        <v>2</v>
      </c>
      <c r="F411" s="84">
        <v>0</v>
      </c>
      <c r="G411" s="20">
        <v>0</v>
      </c>
    </row>
    <row r="412" customHeight="1" spans="1:7">
      <c r="A412" s="7" t="s">
        <v>1645</v>
      </c>
      <c r="B412" s="7" t="s">
        <v>1646</v>
      </c>
      <c r="C412" s="7" t="s">
        <v>622</v>
      </c>
      <c r="D412" s="7" t="s">
        <v>2228</v>
      </c>
      <c r="E412" s="21">
        <v>1</v>
      </c>
      <c r="F412" s="84">
        <v>0</v>
      </c>
      <c r="G412" s="20">
        <v>0</v>
      </c>
    </row>
    <row r="413" customHeight="1" spans="1:7">
      <c r="A413" s="7" t="s">
        <v>1654</v>
      </c>
      <c r="B413" s="7" t="s">
        <v>1655</v>
      </c>
      <c r="C413" s="7" t="s">
        <v>50</v>
      </c>
      <c r="D413" s="7" t="s">
        <v>2229</v>
      </c>
      <c r="E413" s="21">
        <v>2</v>
      </c>
      <c r="F413" s="84">
        <v>0</v>
      </c>
      <c r="G413" s="20">
        <v>0</v>
      </c>
    </row>
    <row r="414" customHeight="1" spans="1:7">
      <c r="A414" s="7" t="s">
        <v>1654</v>
      </c>
      <c r="B414" s="7" t="s">
        <v>1655</v>
      </c>
      <c r="C414" s="7" t="s">
        <v>50</v>
      </c>
      <c r="D414" s="7" t="s">
        <v>2230</v>
      </c>
      <c r="E414" s="21">
        <v>1</v>
      </c>
      <c r="F414" s="84">
        <v>0</v>
      </c>
      <c r="G414" s="20">
        <v>0</v>
      </c>
    </row>
    <row r="415" customHeight="1" spans="1:7">
      <c r="A415" s="7" t="s">
        <v>1661</v>
      </c>
      <c r="B415" s="7" t="s">
        <v>1662</v>
      </c>
      <c r="C415" s="7" t="s">
        <v>71</v>
      </c>
      <c r="D415" s="7" t="s">
        <v>2231</v>
      </c>
      <c r="E415" s="21">
        <v>2</v>
      </c>
      <c r="F415" s="84">
        <v>0</v>
      </c>
      <c r="G415" s="20">
        <v>0</v>
      </c>
    </row>
    <row r="416" customHeight="1" spans="1:7">
      <c r="A416" s="7" t="s">
        <v>1661</v>
      </c>
      <c r="B416" s="7" t="s">
        <v>1662</v>
      </c>
      <c r="C416" s="7" t="s">
        <v>71</v>
      </c>
      <c r="D416" s="7" t="s">
        <v>2232</v>
      </c>
      <c r="E416" s="21">
        <v>2</v>
      </c>
      <c r="F416" s="84">
        <v>0</v>
      </c>
      <c r="G416" s="20">
        <v>0</v>
      </c>
    </row>
    <row r="417" customHeight="1" spans="1:7">
      <c r="A417" s="7" t="s">
        <v>1669</v>
      </c>
      <c r="B417" s="7" t="s">
        <v>1670</v>
      </c>
      <c r="C417" s="7" t="s">
        <v>384</v>
      </c>
      <c r="D417" s="7" t="s">
        <v>2233</v>
      </c>
      <c r="E417" s="21">
        <v>1</v>
      </c>
      <c r="F417" s="84">
        <v>0</v>
      </c>
      <c r="G417" s="20">
        <v>0</v>
      </c>
    </row>
    <row r="418" customHeight="1" spans="1:7">
      <c r="A418" s="7" t="s">
        <v>1669</v>
      </c>
      <c r="B418" s="7" t="s">
        <v>1670</v>
      </c>
      <c r="C418" s="7" t="s">
        <v>902</v>
      </c>
      <c r="D418" s="7" t="s">
        <v>2234</v>
      </c>
      <c r="E418" s="21">
        <v>2</v>
      </c>
      <c r="F418" s="84">
        <v>0</v>
      </c>
      <c r="G418" s="20">
        <v>0</v>
      </c>
    </row>
    <row r="419" customHeight="1" spans="1:7">
      <c r="A419" s="7" t="s">
        <v>1678</v>
      </c>
      <c r="B419" s="7" t="s">
        <v>1679</v>
      </c>
      <c r="C419" s="7" t="s">
        <v>902</v>
      </c>
      <c r="D419" s="7" t="s">
        <v>2235</v>
      </c>
      <c r="E419" s="21">
        <v>1</v>
      </c>
      <c r="F419" s="84">
        <v>0</v>
      </c>
      <c r="G419" s="20">
        <v>0</v>
      </c>
    </row>
    <row r="420" customHeight="1" spans="1:7">
      <c r="A420" s="7" t="s">
        <v>1678</v>
      </c>
      <c r="B420" s="7" t="s">
        <v>1679</v>
      </c>
      <c r="C420" s="7" t="s">
        <v>752</v>
      </c>
      <c r="D420" s="7" t="s">
        <v>2236</v>
      </c>
      <c r="E420" s="21">
        <v>2</v>
      </c>
      <c r="F420" s="84">
        <v>0</v>
      </c>
      <c r="G420" s="20">
        <v>0</v>
      </c>
    </row>
    <row r="421" customHeight="1" spans="1:7">
      <c r="A421" s="7" t="s">
        <v>1688</v>
      </c>
      <c r="B421" s="7" t="s">
        <v>1689</v>
      </c>
      <c r="C421" s="7" t="s">
        <v>413</v>
      </c>
      <c r="D421" s="7" t="s">
        <v>2237</v>
      </c>
      <c r="E421" s="21">
        <v>2</v>
      </c>
      <c r="F421" s="84">
        <v>0</v>
      </c>
      <c r="G421" s="20">
        <v>0</v>
      </c>
    </row>
    <row r="422" customHeight="1" spans="1:7">
      <c r="A422" s="7" t="s">
        <v>1688</v>
      </c>
      <c r="B422" s="7" t="s">
        <v>1689</v>
      </c>
      <c r="C422" s="7" t="s">
        <v>108</v>
      </c>
      <c r="D422" s="7" t="s">
        <v>2238</v>
      </c>
      <c r="E422" s="21">
        <v>1</v>
      </c>
      <c r="F422" s="84">
        <v>0</v>
      </c>
      <c r="G422" s="20">
        <v>0</v>
      </c>
    </row>
    <row r="423" customHeight="1" spans="1:7">
      <c r="A423" s="7" t="s">
        <v>1697</v>
      </c>
      <c r="B423" s="7" t="s">
        <v>1698</v>
      </c>
      <c r="C423" s="7" t="s">
        <v>61</v>
      </c>
      <c r="D423" s="7" t="s">
        <v>2239</v>
      </c>
      <c r="E423" s="21">
        <v>2</v>
      </c>
      <c r="F423" s="84">
        <v>0</v>
      </c>
      <c r="G423" s="20">
        <v>0</v>
      </c>
    </row>
    <row r="424" customHeight="1" spans="1:7">
      <c r="A424" s="7" t="s">
        <v>1697</v>
      </c>
      <c r="B424" s="7" t="s">
        <v>1698</v>
      </c>
      <c r="C424" s="7" t="s">
        <v>413</v>
      </c>
      <c r="D424" s="7" t="s">
        <v>2240</v>
      </c>
      <c r="E424" s="21">
        <v>1</v>
      </c>
      <c r="F424" s="84">
        <v>0</v>
      </c>
      <c r="G424" s="20">
        <v>0</v>
      </c>
    </row>
    <row r="425" customHeight="1" spans="1:7">
      <c r="A425" s="7" t="s">
        <v>1701</v>
      </c>
      <c r="B425" s="7" t="s">
        <v>1702</v>
      </c>
      <c r="C425" s="7" t="s">
        <v>597</v>
      </c>
      <c r="D425" s="7" t="s">
        <v>2241</v>
      </c>
      <c r="E425" s="21">
        <v>2</v>
      </c>
      <c r="F425" s="84">
        <v>0</v>
      </c>
      <c r="G425" s="20">
        <v>0</v>
      </c>
    </row>
    <row r="426" customHeight="1" spans="1:7">
      <c r="A426" s="7" t="s">
        <v>1701</v>
      </c>
      <c r="B426" s="7" t="s">
        <v>1702</v>
      </c>
      <c r="C426" s="7" t="s">
        <v>108</v>
      </c>
      <c r="D426" s="7" t="s">
        <v>2242</v>
      </c>
      <c r="E426" s="21">
        <v>2</v>
      </c>
      <c r="F426" s="84">
        <v>0</v>
      </c>
      <c r="G426" s="20">
        <v>0</v>
      </c>
    </row>
    <row r="427" customHeight="1" spans="1:7">
      <c r="A427" s="7" t="s">
        <v>1710</v>
      </c>
      <c r="B427" s="7" t="s">
        <v>1711</v>
      </c>
      <c r="C427" s="7" t="s">
        <v>384</v>
      </c>
      <c r="D427" s="7" t="s">
        <v>2243</v>
      </c>
      <c r="E427" s="21">
        <v>2</v>
      </c>
      <c r="F427" s="84">
        <v>0</v>
      </c>
      <c r="G427" s="20">
        <v>0</v>
      </c>
    </row>
    <row r="428" customHeight="1" spans="1:7">
      <c r="A428" s="7" t="s">
        <v>1710</v>
      </c>
      <c r="B428" s="7" t="s">
        <v>1711</v>
      </c>
      <c r="C428" s="7" t="s">
        <v>384</v>
      </c>
      <c r="D428" s="7" t="s">
        <v>2244</v>
      </c>
      <c r="E428" s="21">
        <v>2</v>
      </c>
      <c r="F428" s="84">
        <v>0</v>
      </c>
      <c r="G428" s="20">
        <v>0</v>
      </c>
    </row>
    <row r="429" customHeight="1" spans="1:7">
      <c r="A429" s="7" t="s">
        <v>1718</v>
      </c>
      <c r="B429" s="7" t="s">
        <v>1719</v>
      </c>
      <c r="C429" s="7" t="s">
        <v>664</v>
      </c>
      <c r="D429" s="7" t="s">
        <v>2245</v>
      </c>
      <c r="E429" s="21">
        <v>1</v>
      </c>
      <c r="F429" s="84">
        <v>0</v>
      </c>
      <c r="G429" s="20">
        <v>0</v>
      </c>
    </row>
    <row r="430" customHeight="1" spans="1:7">
      <c r="A430" s="7" t="s">
        <v>1718</v>
      </c>
      <c r="B430" s="7" t="s">
        <v>1719</v>
      </c>
      <c r="C430" s="7" t="s">
        <v>597</v>
      </c>
      <c r="D430" s="7" t="s">
        <v>2246</v>
      </c>
      <c r="E430" s="21">
        <v>3</v>
      </c>
      <c r="F430" s="84">
        <v>0</v>
      </c>
      <c r="G430" s="20">
        <v>0</v>
      </c>
    </row>
    <row r="431" customHeight="1" spans="1:7">
      <c r="A431" s="7" t="s">
        <v>1740</v>
      </c>
      <c r="B431" s="7" t="s">
        <v>1741</v>
      </c>
      <c r="C431" s="7" t="s">
        <v>664</v>
      </c>
      <c r="D431" s="7" t="s">
        <v>2247</v>
      </c>
      <c r="E431" s="21">
        <v>2</v>
      </c>
      <c r="F431" s="84">
        <v>0</v>
      </c>
      <c r="G431" s="20">
        <v>0</v>
      </c>
    </row>
    <row r="432" customHeight="1" spans="1:7">
      <c r="A432" s="7" t="s">
        <v>1740</v>
      </c>
      <c r="B432" s="7" t="s">
        <v>1741</v>
      </c>
      <c r="C432" s="7" t="s">
        <v>664</v>
      </c>
      <c r="D432" s="7" t="s">
        <v>2248</v>
      </c>
      <c r="E432" s="21">
        <v>2</v>
      </c>
      <c r="F432" s="84">
        <v>0</v>
      </c>
      <c r="G432" s="20">
        <v>0</v>
      </c>
    </row>
    <row r="433" customHeight="1" spans="1:7">
      <c r="A433" s="7" t="s">
        <v>1749</v>
      </c>
      <c r="B433" s="7" t="s">
        <v>1750</v>
      </c>
      <c r="C433" s="7" t="s">
        <v>664</v>
      </c>
      <c r="D433" s="7" t="s">
        <v>2249</v>
      </c>
      <c r="E433" s="21">
        <v>1</v>
      </c>
      <c r="F433" s="84">
        <v>0</v>
      </c>
      <c r="G433" s="20">
        <v>0</v>
      </c>
    </row>
    <row r="434" customHeight="1" spans="1:7">
      <c r="A434" s="7" t="s">
        <v>1749</v>
      </c>
      <c r="B434" s="7" t="s">
        <v>1750</v>
      </c>
      <c r="C434" s="7" t="s">
        <v>597</v>
      </c>
      <c r="D434" s="7" t="s">
        <v>2250</v>
      </c>
      <c r="E434" s="21">
        <v>2</v>
      </c>
      <c r="F434" s="84">
        <v>0</v>
      </c>
      <c r="G434" s="20">
        <v>0</v>
      </c>
    </row>
    <row r="435" customHeight="1" spans="1:7">
      <c r="A435" s="7" t="s">
        <v>1759</v>
      </c>
      <c r="B435" s="7" t="s">
        <v>1760</v>
      </c>
      <c r="C435" s="7" t="s">
        <v>268</v>
      </c>
      <c r="D435" s="7" t="s">
        <v>2251</v>
      </c>
      <c r="E435" s="21">
        <v>1</v>
      </c>
      <c r="F435" s="84">
        <v>0</v>
      </c>
      <c r="G435" s="20">
        <v>0</v>
      </c>
    </row>
    <row r="436" customHeight="1" spans="1:7">
      <c r="A436" s="7" t="s">
        <v>1759</v>
      </c>
      <c r="B436" s="7" t="s">
        <v>1760</v>
      </c>
      <c r="C436" s="7" t="s">
        <v>384</v>
      </c>
      <c r="D436" s="7" t="s">
        <v>2252</v>
      </c>
      <c r="E436" s="21">
        <v>3</v>
      </c>
      <c r="F436" s="84">
        <v>0</v>
      </c>
      <c r="G436" s="20">
        <v>0</v>
      </c>
    </row>
    <row r="437" customHeight="1" spans="1:7">
      <c r="A437" s="7" t="s">
        <v>1766</v>
      </c>
      <c r="B437" s="7" t="s">
        <v>1767</v>
      </c>
      <c r="C437" s="7" t="s">
        <v>33</v>
      </c>
      <c r="D437" s="7" t="s">
        <v>2253</v>
      </c>
      <c r="E437" s="21">
        <v>2</v>
      </c>
      <c r="F437" s="84">
        <v>0</v>
      </c>
      <c r="G437" s="20">
        <v>0</v>
      </c>
    </row>
    <row r="438" customHeight="1" spans="1:7">
      <c r="A438" s="7" t="s">
        <v>1766</v>
      </c>
      <c r="B438" s="7" t="s">
        <v>1767</v>
      </c>
      <c r="C438" s="7" t="s">
        <v>50</v>
      </c>
      <c r="D438" s="7" t="s">
        <v>2254</v>
      </c>
      <c r="E438" s="21">
        <v>2</v>
      </c>
      <c r="F438" s="84">
        <v>0</v>
      </c>
      <c r="G438" s="20">
        <v>0</v>
      </c>
    </row>
    <row r="439" customHeight="1" spans="1:7">
      <c r="A439" s="7" t="s">
        <v>1775</v>
      </c>
      <c r="B439" s="7" t="s">
        <v>1776</v>
      </c>
      <c r="C439" s="7" t="s">
        <v>61</v>
      </c>
      <c r="D439" s="7" t="s">
        <v>2255</v>
      </c>
      <c r="E439" s="21">
        <v>1</v>
      </c>
      <c r="F439" s="84">
        <v>0</v>
      </c>
      <c r="G439" s="20">
        <v>0</v>
      </c>
    </row>
    <row r="440" customHeight="1" spans="1:7">
      <c r="A440" s="7" t="s">
        <v>1775</v>
      </c>
      <c r="B440" s="7" t="s">
        <v>1776</v>
      </c>
      <c r="C440" s="7" t="s">
        <v>729</v>
      </c>
      <c r="D440" s="7" t="s">
        <v>2256</v>
      </c>
      <c r="E440" s="21">
        <v>3</v>
      </c>
      <c r="F440" s="84">
        <v>0</v>
      </c>
      <c r="G440" s="20">
        <v>0</v>
      </c>
    </row>
    <row r="441" customHeight="1" spans="1:7">
      <c r="A441" s="7" t="s">
        <v>1781</v>
      </c>
      <c r="B441" s="7" t="s">
        <v>1782</v>
      </c>
      <c r="C441" s="7" t="s">
        <v>413</v>
      </c>
      <c r="D441" s="7" t="s">
        <v>2257</v>
      </c>
      <c r="E441" s="21">
        <v>2</v>
      </c>
      <c r="F441" s="84">
        <v>0</v>
      </c>
      <c r="G441" s="20">
        <v>0</v>
      </c>
    </row>
    <row r="442" customHeight="1" spans="1:7">
      <c r="A442" s="7" t="s">
        <v>1781</v>
      </c>
      <c r="B442" s="7" t="s">
        <v>1782</v>
      </c>
      <c r="C442" s="7" t="s">
        <v>413</v>
      </c>
      <c r="D442" s="7" t="s">
        <v>2258</v>
      </c>
      <c r="E442" s="21">
        <v>2</v>
      </c>
      <c r="F442" s="84">
        <v>0</v>
      </c>
      <c r="G442" s="20">
        <v>0</v>
      </c>
    </row>
    <row r="443" customHeight="1" spans="1:7">
      <c r="A443" s="7" t="s">
        <v>1788</v>
      </c>
      <c r="B443" s="7" t="s">
        <v>1789</v>
      </c>
      <c r="C443" s="7" t="s">
        <v>13</v>
      </c>
      <c r="D443" s="7" t="s">
        <v>2259</v>
      </c>
      <c r="E443" s="21">
        <v>2</v>
      </c>
      <c r="F443" s="84">
        <v>0</v>
      </c>
      <c r="G443" s="20">
        <v>0</v>
      </c>
    </row>
    <row r="444" customHeight="1" spans="1:7">
      <c r="A444" s="7" t="s">
        <v>1788</v>
      </c>
      <c r="B444" s="7" t="s">
        <v>1789</v>
      </c>
      <c r="C444" s="7" t="s">
        <v>13</v>
      </c>
      <c r="D444" s="7" t="s">
        <v>2260</v>
      </c>
      <c r="E444" s="21">
        <v>2</v>
      </c>
      <c r="F444" s="84">
        <v>0</v>
      </c>
      <c r="G444" s="20">
        <v>0</v>
      </c>
    </row>
    <row r="445" customHeight="1" spans="1:7">
      <c r="A445" s="7" t="s">
        <v>1795</v>
      </c>
      <c r="B445" s="7" t="s">
        <v>1796</v>
      </c>
      <c r="C445" s="7" t="s">
        <v>33</v>
      </c>
      <c r="D445" s="7" t="s">
        <v>2261</v>
      </c>
      <c r="E445" s="21">
        <v>2</v>
      </c>
      <c r="F445" s="84">
        <v>0</v>
      </c>
      <c r="G445" s="20">
        <v>0</v>
      </c>
    </row>
    <row r="446" customHeight="1" spans="1:7">
      <c r="A446" s="7" t="s">
        <v>1795</v>
      </c>
      <c r="B446" s="7" t="s">
        <v>1796</v>
      </c>
      <c r="C446" s="7" t="s">
        <v>97</v>
      </c>
      <c r="D446" s="7" t="s">
        <v>2262</v>
      </c>
      <c r="E446" s="21">
        <v>1</v>
      </c>
      <c r="F446" s="84">
        <v>0</v>
      </c>
      <c r="G446" s="20">
        <v>0</v>
      </c>
    </row>
    <row r="447" customHeight="1" spans="1:7">
      <c r="A447" s="7" t="s">
        <v>1803</v>
      </c>
      <c r="B447" s="7" t="s">
        <v>1804</v>
      </c>
      <c r="C447" s="7" t="s">
        <v>384</v>
      </c>
      <c r="D447" s="7" t="s">
        <v>2263</v>
      </c>
      <c r="E447" s="21">
        <v>2</v>
      </c>
      <c r="F447" s="84">
        <v>0</v>
      </c>
      <c r="G447" s="20">
        <v>0</v>
      </c>
    </row>
    <row r="448" customHeight="1" spans="1:7">
      <c r="A448" s="7" t="s">
        <v>1803</v>
      </c>
      <c r="B448" s="7" t="s">
        <v>1804</v>
      </c>
      <c r="C448" s="7" t="s">
        <v>729</v>
      </c>
      <c r="D448" s="7" t="s">
        <v>2264</v>
      </c>
      <c r="E448" s="21">
        <v>1</v>
      </c>
      <c r="F448" s="84">
        <v>0</v>
      </c>
      <c r="G448" s="20">
        <v>0</v>
      </c>
    </row>
    <row r="449" customHeight="1" spans="1:7">
      <c r="A449" s="7" t="s">
        <v>1810</v>
      </c>
      <c r="B449" s="7" t="s">
        <v>1811</v>
      </c>
      <c r="C449" s="7" t="s">
        <v>268</v>
      </c>
      <c r="D449" s="7" t="s">
        <v>2265</v>
      </c>
      <c r="E449" s="21">
        <v>1</v>
      </c>
      <c r="F449" s="84">
        <v>0</v>
      </c>
      <c r="G449" s="20">
        <v>0</v>
      </c>
    </row>
    <row r="450" customHeight="1" spans="1:7">
      <c r="A450" s="7" t="s">
        <v>1810</v>
      </c>
      <c r="B450" s="7" t="s">
        <v>1811</v>
      </c>
      <c r="C450" s="7" t="s">
        <v>268</v>
      </c>
      <c r="D450" s="7" t="s">
        <v>2266</v>
      </c>
      <c r="E450" s="21">
        <v>2</v>
      </c>
      <c r="F450" s="84">
        <v>0</v>
      </c>
      <c r="G450" s="20">
        <v>0</v>
      </c>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2F0D9"/>
  </sheetPr>
  <dimension ref="A1:I450"/>
  <sheetViews>
    <sheetView topLeftCell="F400" workbookViewId="0">
      <selection activeCell="I310" sqref="I310"/>
    </sheetView>
  </sheetViews>
  <sheetFormatPr defaultColWidth="11.3333333333333" defaultRowHeight="19.5"/>
  <cols>
    <col min="1" max="1" width="10.9703703703704" style="22" customWidth="1"/>
    <col min="2" max="2" width="11.8592592592593" style="22" customWidth="1"/>
    <col min="3" max="3" width="9.34074074074074" style="26" customWidth="1"/>
    <col min="4" max="4" width="21.9333333333333" style="26" customWidth="1"/>
    <col min="5" max="5" width="11.8592592592593" style="22" customWidth="1"/>
    <col min="6" max="6" width="10.9703703703704" style="26" customWidth="1"/>
    <col min="7" max="7" width="10.9703703703704" style="22" customWidth="1"/>
    <col min="8" max="8" width="14.2296296296296" style="26" customWidth="1"/>
    <col min="9" max="9" width="10.9703703703704" style="25" customWidth="1"/>
    <col min="10" max="16384" width="11.3333333333333" style="22"/>
  </cols>
  <sheetData>
    <row r="1" ht="22.5" customHeight="1" spans="1:9">
      <c r="A1" s="65" t="s">
        <v>1</v>
      </c>
      <c r="B1" s="65" t="s">
        <v>2</v>
      </c>
      <c r="C1" s="65" t="s">
        <v>3</v>
      </c>
      <c r="D1" s="65" t="s">
        <v>2267</v>
      </c>
      <c r="E1" s="65" t="s">
        <v>1816</v>
      </c>
      <c r="F1" s="65" t="s">
        <v>8</v>
      </c>
      <c r="G1" s="65" t="s">
        <v>1817</v>
      </c>
      <c r="H1" s="65" t="s">
        <v>2268</v>
      </c>
      <c r="I1" s="65" t="s">
        <v>5</v>
      </c>
    </row>
    <row r="2" ht="22.5" customHeight="1" spans="1:9">
      <c r="A2" s="66" t="s">
        <v>11</v>
      </c>
      <c r="B2" s="66" t="s">
        <v>12</v>
      </c>
      <c r="C2" s="67" t="s">
        <v>13</v>
      </c>
      <c r="D2" s="67" t="s">
        <v>25</v>
      </c>
      <c r="E2" s="66" t="s">
        <v>1818</v>
      </c>
      <c r="F2" s="67" t="str">
        <f>IF(_xlfn.XLOOKUP(D2,课题进度!G:G,课题进度!H:H)=1,"是","否")</f>
        <v>否</v>
      </c>
      <c r="G2" s="68">
        <v>1</v>
      </c>
      <c r="H2" s="67"/>
      <c r="I2" s="69">
        <f t="shared" ref="I2:I65" si="0">H2/G2</f>
        <v>0</v>
      </c>
    </row>
    <row r="3" ht="22.5" customHeight="1" spans="1:9">
      <c r="A3" s="70" t="s">
        <v>11</v>
      </c>
      <c r="B3" s="70" t="s">
        <v>12</v>
      </c>
      <c r="C3" s="71" t="s">
        <v>13</v>
      </c>
      <c r="D3" s="71" t="s">
        <v>26</v>
      </c>
      <c r="E3" s="70" t="s">
        <v>1819</v>
      </c>
      <c r="F3" s="71" t="str">
        <f>IF(_xlfn.XLOOKUP(D3,课题进度!G:G,课题进度!H:H)=1,"是","否")</f>
        <v>否</v>
      </c>
      <c r="G3" s="72">
        <v>1</v>
      </c>
      <c r="H3" s="71"/>
      <c r="I3" s="73">
        <f t="shared" si="0"/>
        <v>0</v>
      </c>
    </row>
    <row r="4" ht="22.5" customHeight="1" spans="1:9">
      <c r="A4" s="74" t="s">
        <v>41</v>
      </c>
      <c r="B4" s="74" t="s">
        <v>42</v>
      </c>
      <c r="C4" s="75" t="s">
        <v>33</v>
      </c>
      <c r="D4" s="75" t="s">
        <v>46</v>
      </c>
      <c r="E4" s="74" t="s">
        <v>1820</v>
      </c>
      <c r="F4" s="75" t="str">
        <f>IF(_xlfn.XLOOKUP(D4,课题进度!G:G,课题进度!H:H)=1,"是","否")</f>
        <v>否</v>
      </c>
      <c r="G4" s="76">
        <v>2</v>
      </c>
      <c r="H4" s="75"/>
      <c r="I4" s="77">
        <f t="shared" si="0"/>
        <v>0</v>
      </c>
    </row>
    <row r="5" ht="22.5" customHeight="1" spans="1:9">
      <c r="A5" s="70" t="s">
        <v>41</v>
      </c>
      <c r="B5" s="70" t="s">
        <v>42</v>
      </c>
      <c r="C5" s="71" t="s">
        <v>33</v>
      </c>
      <c r="D5" s="71" t="s">
        <v>47</v>
      </c>
      <c r="E5" s="70" t="s">
        <v>1821</v>
      </c>
      <c r="F5" s="71" t="str">
        <f>IF(_xlfn.XLOOKUP(D5,课题进度!G:G,课题进度!H:H)=1,"是","否")</f>
        <v>否</v>
      </c>
      <c r="G5" s="72">
        <v>3</v>
      </c>
      <c r="H5" s="71"/>
      <c r="I5" s="73">
        <f t="shared" si="0"/>
        <v>0</v>
      </c>
    </row>
    <row r="6" ht="22.5" customHeight="1" spans="1:9">
      <c r="A6" s="74" t="s">
        <v>54</v>
      </c>
      <c r="B6" s="74" t="s">
        <v>55</v>
      </c>
      <c r="C6" s="75" t="s">
        <v>50</v>
      </c>
      <c r="D6" s="75" t="s">
        <v>57</v>
      </c>
      <c r="E6" s="74" t="s">
        <v>1822</v>
      </c>
      <c r="F6" s="75" t="str">
        <f>IF(_xlfn.XLOOKUP(D6,课题进度!G:G,课题进度!H:H)=1,"是","否")</f>
        <v>否</v>
      </c>
      <c r="G6" s="76">
        <v>2</v>
      </c>
      <c r="H6" s="75"/>
      <c r="I6" s="77">
        <f t="shared" si="0"/>
        <v>0</v>
      </c>
    </row>
    <row r="7" ht="22.5" customHeight="1" spans="1:9">
      <c r="A7" s="70" t="s">
        <v>54</v>
      </c>
      <c r="B7" s="70" t="s">
        <v>55</v>
      </c>
      <c r="C7" s="71" t="s">
        <v>50</v>
      </c>
      <c r="D7" s="71" t="s">
        <v>58</v>
      </c>
      <c r="E7" s="70" t="s">
        <v>1823</v>
      </c>
      <c r="F7" s="71" t="str">
        <f>IF(_xlfn.XLOOKUP(D7,课题进度!G:G,课题进度!H:H)=1,"是","否")</f>
        <v>否</v>
      </c>
      <c r="G7" s="72">
        <v>2</v>
      </c>
      <c r="H7" s="71"/>
      <c r="I7" s="73">
        <f t="shared" si="0"/>
        <v>0</v>
      </c>
    </row>
    <row r="8" ht="22.5" customHeight="1" spans="1:9">
      <c r="A8" s="74" t="s">
        <v>64</v>
      </c>
      <c r="B8" s="74" t="s">
        <v>65</v>
      </c>
      <c r="C8" s="75" t="s">
        <v>61</v>
      </c>
      <c r="D8" s="75" t="s">
        <v>67</v>
      </c>
      <c r="E8" s="74" t="s">
        <v>1824</v>
      </c>
      <c r="F8" s="75" t="str">
        <f>IF(_xlfn.XLOOKUP(D8,课题进度!G:G,课题进度!H:H)=1,"是","否")</f>
        <v>否</v>
      </c>
      <c r="G8" s="76">
        <v>2</v>
      </c>
      <c r="H8" s="75"/>
      <c r="I8" s="77">
        <f t="shared" si="0"/>
        <v>0</v>
      </c>
    </row>
    <row r="9" ht="22.5" customHeight="1" spans="1:9">
      <c r="A9" s="70" t="s">
        <v>64</v>
      </c>
      <c r="B9" s="70" t="s">
        <v>65</v>
      </c>
      <c r="C9" s="71" t="s">
        <v>61</v>
      </c>
      <c r="D9" s="71" t="s">
        <v>68</v>
      </c>
      <c r="E9" s="70" t="s">
        <v>1825</v>
      </c>
      <c r="F9" s="71" t="str">
        <f>IF(_xlfn.XLOOKUP(D9,课题进度!G:G,课题进度!H:H)=1,"是","否")</f>
        <v>否</v>
      </c>
      <c r="G9" s="72">
        <v>2</v>
      </c>
      <c r="H9" s="71"/>
      <c r="I9" s="73">
        <f t="shared" si="0"/>
        <v>0</v>
      </c>
    </row>
    <row r="10" ht="22.5" customHeight="1" spans="1:9">
      <c r="A10" s="74" t="s">
        <v>69</v>
      </c>
      <c r="B10" s="74" t="s">
        <v>70</v>
      </c>
      <c r="C10" s="75" t="s">
        <v>71</v>
      </c>
      <c r="D10" s="75" t="s">
        <v>79</v>
      </c>
      <c r="E10" s="74" t="s">
        <v>1826</v>
      </c>
      <c r="F10" s="75" t="str">
        <f>IF(_xlfn.XLOOKUP(D10,课题进度!G:G,课题进度!H:H)=1,"是","否")</f>
        <v>否</v>
      </c>
      <c r="G10" s="76">
        <v>1</v>
      </c>
      <c r="H10" s="75"/>
      <c r="I10" s="77">
        <f t="shared" si="0"/>
        <v>0</v>
      </c>
    </row>
    <row r="11" ht="22.5" customHeight="1" spans="1:9">
      <c r="A11" s="70" t="s">
        <v>69</v>
      </c>
      <c r="B11" s="70" t="s">
        <v>70</v>
      </c>
      <c r="C11" s="71" t="s">
        <v>71</v>
      </c>
      <c r="D11" s="71" t="s">
        <v>80</v>
      </c>
      <c r="E11" s="70" t="s">
        <v>1827</v>
      </c>
      <c r="F11" s="71" t="str">
        <f>IF(_xlfn.XLOOKUP(D11,课题进度!G:G,课题进度!H:H)=1,"是","否")</f>
        <v>否</v>
      </c>
      <c r="G11" s="72">
        <v>1</v>
      </c>
      <c r="H11" s="71"/>
      <c r="I11" s="73">
        <f t="shared" si="0"/>
        <v>0</v>
      </c>
    </row>
    <row r="12" ht="22.5" customHeight="1" spans="1:9">
      <c r="A12" s="74" t="s">
        <v>69</v>
      </c>
      <c r="B12" s="74" t="s">
        <v>70</v>
      </c>
      <c r="C12" s="75" t="s">
        <v>71</v>
      </c>
      <c r="D12" s="75" t="s">
        <v>81</v>
      </c>
      <c r="E12" s="74" t="s">
        <v>1828</v>
      </c>
      <c r="F12" s="75" t="str">
        <f>IF(_xlfn.XLOOKUP(D12,课题进度!G:G,课题进度!H:H)=1,"是","否")</f>
        <v>否</v>
      </c>
      <c r="G12" s="76">
        <v>1</v>
      </c>
      <c r="H12" s="75"/>
      <c r="I12" s="77">
        <f t="shared" si="0"/>
        <v>0</v>
      </c>
    </row>
    <row r="13" ht="22.5" customHeight="1" spans="1:9">
      <c r="A13" s="70" t="s">
        <v>89</v>
      </c>
      <c r="B13" s="70" t="s">
        <v>90</v>
      </c>
      <c r="C13" s="71" t="s">
        <v>61</v>
      </c>
      <c r="D13" s="71" t="s">
        <v>92</v>
      </c>
      <c r="E13" s="70" t="s">
        <v>1829</v>
      </c>
      <c r="F13" s="71" t="str">
        <f>IF(_xlfn.XLOOKUP(D13,课题进度!G:G,课题进度!H:H)=1,"是","否")</f>
        <v>否</v>
      </c>
      <c r="G13" s="72">
        <v>1</v>
      </c>
      <c r="H13" s="71"/>
      <c r="I13" s="73">
        <f t="shared" si="0"/>
        <v>0</v>
      </c>
    </row>
    <row r="14" ht="22.5" customHeight="1" spans="1:9">
      <c r="A14" s="74" t="s">
        <v>89</v>
      </c>
      <c r="B14" s="74" t="s">
        <v>90</v>
      </c>
      <c r="C14" s="75" t="s">
        <v>61</v>
      </c>
      <c r="D14" s="75" t="s">
        <v>93</v>
      </c>
      <c r="E14" s="74" t="s">
        <v>1830</v>
      </c>
      <c r="F14" s="75" t="str">
        <f>IF(_xlfn.XLOOKUP(D14,课题进度!G:G,课题进度!H:H)=1,"是","否")</f>
        <v>否</v>
      </c>
      <c r="G14" s="76">
        <v>2</v>
      </c>
      <c r="H14" s="75"/>
      <c r="I14" s="77">
        <f t="shared" si="0"/>
        <v>0</v>
      </c>
    </row>
    <row r="15" ht="22.5" customHeight="1" spans="1:9">
      <c r="A15" s="70" t="s">
        <v>89</v>
      </c>
      <c r="B15" s="70" t="s">
        <v>90</v>
      </c>
      <c r="C15" s="71" t="s">
        <v>61</v>
      </c>
      <c r="D15" s="71" t="s">
        <v>94</v>
      </c>
      <c r="E15" s="70" t="s">
        <v>1831</v>
      </c>
      <c r="F15" s="71" t="str">
        <f>IF(_xlfn.XLOOKUP(D15,课题进度!G:G,课题进度!H:H)=1,"是","否")</f>
        <v>否</v>
      </c>
      <c r="G15" s="72">
        <v>3</v>
      </c>
      <c r="H15" s="71"/>
      <c r="I15" s="73">
        <f t="shared" si="0"/>
        <v>0</v>
      </c>
    </row>
    <row r="16" ht="22.5" customHeight="1" spans="1:9">
      <c r="A16" s="74" t="s">
        <v>100</v>
      </c>
      <c r="B16" s="74" t="s">
        <v>101</v>
      </c>
      <c r="C16" s="75" t="s">
        <v>97</v>
      </c>
      <c r="D16" s="75" t="s">
        <v>103</v>
      </c>
      <c r="E16" s="74" t="s">
        <v>1832</v>
      </c>
      <c r="F16" s="75" t="str">
        <f>IF(_xlfn.XLOOKUP(D16,课题进度!G:G,课题进度!H:H)=1,"是","否")</f>
        <v>否</v>
      </c>
      <c r="G16" s="76">
        <v>1</v>
      </c>
      <c r="H16" s="75"/>
      <c r="I16" s="77">
        <f t="shared" si="0"/>
        <v>0</v>
      </c>
    </row>
    <row r="17" ht="22.5" customHeight="1" spans="1:9">
      <c r="A17" s="70" t="s">
        <v>100</v>
      </c>
      <c r="B17" s="70" t="s">
        <v>101</v>
      </c>
      <c r="C17" s="71" t="s">
        <v>413</v>
      </c>
      <c r="D17" s="71" t="s">
        <v>104</v>
      </c>
      <c r="E17" s="70" t="s">
        <v>1833</v>
      </c>
      <c r="F17" s="71" t="str">
        <f>IF(_xlfn.XLOOKUP(D17,课题进度!G:G,课题进度!H:H)=1,"是","否")</f>
        <v>否</v>
      </c>
      <c r="G17" s="72">
        <v>2</v>
      </c>
      <c r="H17" s="71"/>
      <c r="I17" s="73">
        <f t="shared" si="0"/>
        <v>0</v>
      </c>
    </row>
    <row r="18" ht="22.5" customHeight="1" spans="1:9">
      <c r="A18" s="74" t="s">
        <v>100</v>
      </c>
      <c r="B18" s="74" t="s">
        <v>101</v>
      </c>
      <c r="C18" s="75" t="s">
        <v>97</v>
      </c>
      <c r="D18" s="75" t="s">
        <v>105</v>
      </c>
      <c r="E18" s="74" t="s">
        <v>1834</v>
      </c>
      <c r="F18" s="75" t="str">
        <f>IF(_xlfn.XLOOKUP(D18,课题进度!G:G,课题进度!H:H)=1,"是","否")</f>
        <v>否</v>
      </c>
      <c r="G18" s="76">
        <v>2</v>
      </c>
      <c r="H18" s="75"/>
      <c r="I18" s="77">
        <f t="shared" si="0"/>
        <v>0</v>
      </c>
    </row>
    <row r="19" ht="22.5" customHeight="1" spans="1:9">
      <c r="A19" s="70" t="s">
        <v>117</v>
      </c>
      <c r="B19" s="70" t="s">
        <v>118</v>
      </c>
      <c r="C19" s="71" t="s">
        <v>108</v>
      </c>
      <c r="D19" s="71" t="s">
        <v>121</v>
      </c>
      <c r="E19" s="70" t="s">
        <v>1835</v>
      </c>
      <c r="F19" s="71" t="str">
        <f>IF(_xlfn.XLOOKUP(D19,课题进度!G:G,课题进度!H:H)=1,"是","否")</f>
        <v>否</v>
      </c>
      <c r="G19" s="72">
        <v>1</v>
      </c>
      <c r="H19" s="71"/>
      <c r="I19" s="73">
        <f t="shared" si="0"/>
        <v>0</v>
      </c>
    </row>
    <row r="20" ht="22.5" customHeight="1" spans="1:9">
      <c r="A20" s="74" t="s">
        <v>117</v>
      </c>
      <c r="B20" s="74" t="s">
        <v>118</v>
      </c>
      <c r="C20" s="75" t="s">
        <v>108</v>
      </c>
      <c r="D20" s="75" t="s">
        <v>122</v>
      </c>
      <c r="E20" s="74" t="s">
        <v>1836</v>
      </c>
      <c r="F20" s="75" t="str">
        <f>IF(_xlfn.XLOOKUP(D20,课题进度!G:G,课题进度!H:H)=1,"是","否")</f>
        <v>否</v>
      </c>
      <c r="G20" s="76">
        <v>3</v>
      </c>
      <c r="H20" s="75"/>
      <c r="I20" s="77">
        <f t="shared" si="0"/>
        <v>0</v>
      </c>
    </row>
    <row r="21" ht="22.5" customHeight="1" spans="1:9">
      <c r="A21" s="70" t="s">
        <v>130</v>
      </c>
      <c r="B21" s="70" t="s">
        <v>131</v>
      </c>
      <c r="C21" s="71" t="s">
        <v>97</v>
      </c>
      <c r="D21" s="71" t="s">
        <v>132</v>
      </c>
      <c r="E21" s="70" t="s">
        <v>1837</v>
      </c>
      <c r="F21" s="71" t="str">
        <f>IF(_xlfn.XLOOKUP(D21,课题进度!G:G,课题进度!H:H)=1,"是","否")</f>
        <v>否</v>
      </c>
      <c r="G21" s="72">
        <v>1</v>
      </c>
      <c r="H21" s="71"/>
      <c r="I21" s="73">
        <f t="shared" si="0"/>
        <v>0</v>
      </c>
    </row>
    <row r="22" ht="22.5" customHeight="1" spans="1:9">
      <c r="A22" s="74" t="s">
        <v>130</v>
      </c>
      <c r="B22" s="74" t="s">
        <v>131</v>
      </c>
      <c r="C22" s="75" t="s">
        <v>97</v>
      </c>
      <c r="D22" s="75" t="s">
        <v>133</v>
      </c>
      <c r="E22" s="74" t="s">
        <v>1838</v>
      </c>
      <c r="F22" s="75" t="str">
        <f>IF(_xlfn.XLOOKUP(D22,课题进度!G:G,课题进度!H:H)=1,"是","否")</f>
        <v>否</v>
      </c>
      <c r="G22" s="76">
        <v>2</v>
      </c>
      <c r="H22" s="75"/>
      <c r="I22" s="77">
        <f t="shared" si="0"/>
        <v>0</v>
      </c>
    </row>
    <row r="23" ht="22.5" customHeight="1" spans="1:9">
      <c r="A23" s="70" t="s">
        <v>144</v>
      </c>
      <c r="B23" s="70" t="s">
        <v>145</v>
      </c>
      <c r="C23" s="71" t="s">
        <v>71</v>
      </c>
      <c r="D23" s="71" t="s">
        <v>147</v>
      </c>
      <c r="E23" s="70" t="s">
        <v>1839</v>
      </c>
      <c r="F23" s="71" t="str">
        <f>IF(_xlfn.XLOOKUP(D23,课题进度!G:G,课题进度!H:H)=1,"是","否")</f>
        <v>否</v>
      </c>
      <c r="G23" s="72">
        <v>2</v>
      </c>
      <c r="H23" s="71"/>
      <c r="I23" s="73">
        <f t="shared" si="0"/>
        <v>0</v>
      </c>
    </row>
    <row r="24" ht="22.5" customHeight="1" spans="1:9">
      <c r="A24" s="74" t="s">
        <v>144</v>
      </c>
      <c r="B24" s="74" t="s">
        <v>145</v>
      </c>
      <c r="C24" s="75" t="s">
        <v>136</v>
      </c>
      <c r="D24" s="75" t="s">
        <v>148</v>
      </c>
      <c r="E24" s="74" t="s">
        <v>1840</v>
      </c>
      <c r="F24" s="75" t="str">
        <f>IF(_xlfn.XLOOKUP(D24,课题进度!G:G,课题进度!H:H)=1,"是","否")</f>
        <v>否</v>
      </c>
      <c r="G24" s="76">
        <v>2</v>
      </c>
      <c r="H24" s="75"/>
      <c r="I24" s="77">
        <f t="shared" si="0"/>
        <v>0</v>
      </c>
    </row>
    <row r="25" ht="22.5" customHeight="1" spans="1:9">
      <c r="A25" s="70" t="s">
        <v>144</v>
      </c>
      <c r="B25" s="70" t="s">
        <v>145</v>
      </c>
      <c r="C25" s="71" t="s">
        <v>136</v>
      </c>
      <c r="D25" s="71" t="s">
        <v>149</v>
      </c>
      <c r="E25" s="70" t="s">
        <v>1841</v>
      </c>
      <c r="F25" s="71" t="str">
        <f>IF(_xlfn.XLOOKUP(D25,课题进度!G:G,课题进度!H:H)=1,"是","否")</f>
        <v>否</v>
      </c>
      <c r="G25" s="72">
        <v>3</v>
      </c>
      <c r="H25" s="71"/>
      <c r="I25" s="73">
        <f t="shared" si="0"/>
        <v>0</v>
      </c>
    </row>
    <row r="26" ht="22.5" customHeight="1" spans="1:9">
      <c r="A26" s="74" t="s">
        <v>155</v>
      </c>
      <c r="B26" s="74" t="s">
        <v>156</v>
      </c>
      <c r="C26" s="75" t="s">
        <v>136</v>
      </c>
      <c r="D26" s="75" t="s">
        <v>158</v>
      </c>
      <c r="E26" s="74" t="s">
        <v>1842</v>
      </c>
      <c r="F26" s="75" t="str">
        <f>IF(_xlfn.XLOOKUP(D26,课题进度!G:G,课题进度!H:H)=1,"是","否")</f>
        <v>否</v>
      </c>
      <c r="G26" s="76">
        <v>3</v>
      </c>
      <c r="H26" s="75"/>
      <c r="I26" s="77">
        <f t="shared" si="0"/>
        <v>0</v>
      </c>
    </row>
    <row r="27" ht="22.5" customHeight="1" spans="1:9">
      <c r="A27" s="70" t="s">
        <v>155</v>
      </c>
      <c r="B27" s="70" t="s">
        <v>156</v>
      </c>
      <c r="C27" s="71" t="s">
        <v>136</v>
      </c>
      <c r="D27" s="71" t="s">
        <v>159</v>
      </c>
      <c r="E27" s="70" t="s">
        <v>1843</v>
      </c>
      <c r="F27" s="71" t="str">
        <f>IF(_xlfn.XLOOKUP(D27,课题进度!G:G,课题进度!H:H)=1,"是","否")</f>
        <v>否</v>
      </c>
      <c r="G27" s="72">
        <v>2</v>
      </c>
      <c r="H27" s="71"/>
      <c r="I27" s="73">
        <f t="shared" si="0"/>
        <v>0</v>
      </c>
    </row>
    <row r="28" ht="22.5" customHeight="1" spans="1:9">
      <c r="A28" s="74" t="s">
        <v>165</v>
      </c>
      <c r="B28" s="74" t="s">
        <v>166</v>
      </c>
      <c r="C28" s="75" t="s">
        <v>413</v>
      </c>
      <c r="D28" s="75" t="s">
        <v>167</v>
      </c>
      <c r="E28" s="74" t="s">
        <v>1844</v>
      </c>
      <c r="F28" s="75" t="str">
        <f>IF(_xlfn.XLOOKUP(D28,课题进度!G:G,课题进度!H:H)=1,"是","否")</f>
        <v>否</v>
      </c>
      <c r="G28" s="76">
        <v>1</v>
      </c>
      <c r="H28" s="75"/>
      <c r="I28" s="77">
        <f t="shared" si="0"/>
        <v>0</v>
      </c>
    </row>
    <row r="29" ht="22.5" customHeight="1" spans="1:9">
      <c r="A29" s="70" t="s">
        <v>165</v>
      </c>
      <c r="B29" s="70" t="s">
        <v>166</v>
      </c>
      <c r="C29" s="71" t="s">
        <v>413</v>
      </c>
      <c r="D29" s="71" t="s">
        <v>168</v>
      </c>
      <c r="E29" s="70" t="s">
        <v>1845</v>
      </c>
      <c r="F29" s="71" t="str">
        <f>IF(_xlfn.XLOOKUP(D29,课题进度!G:G,课题进度!H:H)=1,"是","否")</f>
        <v>否</v>
      </c>
      <c r="G29" s="72">
        <v>1</v>
      </c>
      <c r="H29" s="71"/>
      <c r="I29" s="73">
        <f t="shared" si="0"/>
        <v>0</v>
      </c>
    </row>
    <row r="30" ht="22.5" customHeight="1" spans="1:9">
      <c r="A30" s="74" t="s">
        <v>165</v>
      </c>
      <c r="B30" s="74" t="s">
        <v>166</v>
      </c>
      <c r="C30" s="75" t="s">
        <v>413</v>
      </c>
      <c r="D30" s="75" t="s">
        <v>169</v>
      </c>
      <c r="E30" s="74" t="s">
        <v>1846</v>
      </c>
      <c r="F30" s="75" t="str">
        <f>IF(_xlfn.XLOOKUP(D30,课题进度!G:G,课题进度!H:H)=1,"是","否")</f>
        <v>否</v>
      </c>
      <c r="G30" s="76">
        <v>2</v>
      </c>
      <c r="H30" s="75"/>
      <c r="I30" s="77">
        <f t="shared" si="0"/>
        <v>0</v>
      </c>
    </row>
    <row r="31" ht="22.5" customHeight="1" spans="1:9">
      <c r="A31" s="70" t="s">
        <v>182</v>
      </c>
      <c r="B31" s="70" t="s">
        <v>183</v>
      </c>
      <c r="C31" s="71" t="s">
        <v>752</v>
      </c>
      <c r="D31" s="71" t="s">
        <v>187</v>
      </c>
      <c r="E31" s="70" t="s">
        <v>1847</v>
      </c>
      <c r="F31" s="71" t="str">
        <f>IF(_xlfn.XLOOKUP(D31,课题进度!G:G,课题进度!H:H)=1,"是","否")</f>
        <v>否</v>
      </c>
      <c r="G31" s="72">
        <v>1</v>
      </c>
      <c r="H31" s="71"/>
      <c r="I31" s="73">
        <f t="shared" si="0"/>
        <v>0</v>
      </c>
    </row>
    <row r="32" ht="22.5" customHeight="1" spans="1:9">
      <c r="A32" s="74" t="s">
        <v>182</v>
      </c>
      <c r="B32" s="74" t="s">
        <v>183</v>
      </c>
      <c r="C32" s="75" t="s">
        <v>752</v>
      </c>
      <c r="D32" s="75" t="s">
        <v>188</v>
      </c>
      <c r="E32" s="74" t="s">
        <v>1848</v>
      </c>
      <c r="F32" s="75" t="str">
        <f>IF(_xlfn.XLOOKUP(D32,课题进度!G:G,课题进度!H:H)=1,"是","否")</f>
        <v>否</v>
      </c>
      <c r="G32" s="76">
        <v>2</v>
      </c>
      <c r="H32" s="75"/>
      <c r="I32" s="77">
        <f t="shared" si="0"/>
        <v>0</v>
      </c>
    </row>
    <row r="33" ht="22.5" customHeight="1" spans="1:9">
      <c r="A33" s="70" t="s">
        <v>182</v>
      </c>
      <c r="B33" s="70" t="s">
        <v>183</v>
      </c>
      <c r="C33" s="71" t="s">
        <v>71</v>
      </c>
      <c r="D33" s="71" t="s">
        <v>189</v>
      </c>
      <c r="E33" s="70" t="s">
        <v>1849</v>
      </c>
      <c r="F33" s="71" t="str">
        <f>IF(_xlfn.XLOOKUP(D33,课题进度!G:G,课题进度!H:H)=1,"是","否")</f>
        <v>否</v>
      </c>
      <c r="G33" s="72">
        <v>1</v>
      </c>
      <c r="H33" s="71"/>
      <c r="I33" s="73">
        <f t="shared" si="0"/>
        <v>0</v>
      </c>
    </row>
    <row r="34" ht="22.5" customHeight="1" spans="1:9">
      <c r="A34" s="74" t="s">
        <v>190</v>
      </c>
      <c r="B34" s="74" t="s">
        <v>191</v>
      </c>
      <c r="C34" s="75" t="s">
        <v>97</v>
      </c>
      <c r="D34" s="75" t="s">
        <v>194</v>
      </c>
      <c r="E34" s="74" t="s">
        <v>1850</v>
      </c>
      <c r="F34" s="75" t="str">
        <f>IF(_xlfn.XLOOKUP(D34,课题进度!G:G,课题进度!H:H)=1,"是","否")</f>
        <v>否</v>
      </c>
      <c r="G34" s="76">
        <v>2</v>
      </c>
      <c r="H34" s="75"/>
      <c r="I34" s="77">
        <f t="shared" si="0"/>
        <v>0</v>
      </c>
    </row>
    <row r="35" ht="22.5" customHeight="1" spans="1:9">
      <c r="A35" s="70" t="s">
        <v>190</v>
      </c>
      <c r="B35" s="70" t="s">
        <v>191</v>
      </c>
      <c r="C35" s="71" t="s">
        <v>71</v>
      </c>
      <c r="D35" s="71" t="s">
        <v>195</v>
      </c>
      <c r="E35" s="70" t="s">
        <v>1851</v>
      </c>
      <c r="F35" s="71" t="str">
        <f>IF(_xlfn.XLOOKUP(D35,课题进度!G:G,课题进度!H:H)=1,"是","否")</f>
        <v>否</v>
      </c>
      <c r="G35" s="72">
        <v>1</v>
      </c>
      <c r="H35" s="71"/>
      <c r="I35" s="73">
        <f t="shared" si="0"/>
        <v>0</v>
      </c>
    </row>
    <row r="36" ht="22.5" customHeight="1" spans="1:9">
      <c r="A36" s="74" t="s">
        <v>201</v>
      </c>
      <c r="B36" s="74" t="s">
        <v>202</v>
      </c>
      <c r="C36" s="75" t="s">
        <v>71</v>
      </c>
      <c r="D36" s="75" t="s">
        <v>203</v>
      </c>
      <c r="E36" s="74" t="s">
        <v>1852</v>
      </c>
      <c r="F36" s="75" t="str">
        <f>IF(_xlfn.XLOOKUP(D36,课题进度!G:G,课题进度!H:H)=1,"是","否")</f>
        <v>否</v>
      </c>
      <c r="G36" s="76">
        <v>2</v>
      </c>
      <c r="H36" s="75"/>
      <c r="I36" s="77">
        <f t="shared" si="0"/>
        <v>0</v>
      </c>
    </row>
    <row r="37" ht="22.5" customHeight="1" spans="1:9">
      <c r="A37" s="70" t="s">
        <v>201</v>
      </c>
      <c r="B37" s="70" t="s">
        <v>202</v>
      </c>
      <c r="C37" s="71" t="s">
        <v>71</v>
      </c>
      <c r="D37" s="71" t="s">
        <v>204</v>
      </c>
      <c r="E37" s="70" t="s">
        <v>1853</v>
      </c>
      <c r="F37" s="71" t="str">
        <f>IF(_xlfn.XLOOKUP(D37,课题进度!G:G,课题进度!H:H)=1,"是","否")</f>
        <v>否</v>
      </c>
      <c r="G37" s="72">
        <v>2</v>
      </c>
      <c r="H37" s="71"/>
      <c r="I37" s="73">
        <f t="shared" si="0"/>
        <v>0</v>
      </c>
    </row>
    <row r="38" ht="22.5" customHeight="1" spans="1:9">
      <c r="A38" s="74" t="s">
        <v>201</v>
      </c>
      <c r="B38" s="74" t="s">
        <v>202</v>
      </c>
      <c r="C38" s="75" t="s">
        <v>71</v>
      </c>
      <c r="D38" s="75" t="s">
        <v>205</v>
      </c>
      <c r="E38" s="74" t="s">
        <v>1854</v>
      </c>
      <c r="F38" s="75" t="str">
        <f>IF(_xlfn.XLOOKUP(D38,课题进度!G:G,课题进度!H:H)=1,"是","否")</f>
        <v>否</v>
      </c>
      <c r="G38" s="76">
        <v>2</v>
      </c>
      <c r="H38" s="75"/>
      <c r="I38" s="77">
        <f t="shared" si="0"/>
        <v>0</v>
      </c>
    </row>
    <row r="39" ht="22.5" customHeight="1" spans="1:9">
      <c r="A39" s="70" t="s">
        <v>211</v>
      </c>
      <c r="B39" s="70" t="s">
        <v>212</v>
      </c>
      <c r="C39" s="71" t="s">
        <v>13</v>
      </c>
      <c r="D39" s="71" t="s">
        <v>217</v>
      </c>
      <c r="E39" s="70" t="s">
        <v>1855</v>
      </c>
      <c r="F39" s="71" t="str">
        <f>IF(_xlfn.XLOOKUP(D39,课题进度!G:G,课题进度!H:H)=1,"是","否")</f>
        <v>否</v>
      </c>
      <c r="G39" s="72">
        <v>1</v>
      </c>
      <c r="H39" s="71"/>
      <c r="I39" s="73">
        <f t="shared" si="0"/>
        <v>0</v>
      </c>
    </row>
    <row r="40" ht="22.5" customHeight="1" spans="1:9">
      <c r="A40" s="74" t="s">
        <v>211</v>
      </c>
      <c r="B40" s="74" t="s">
        <v>212</v>
      </c>
      <c r="C40" s="75" t="s">
        <v>13</v>
      </c>
      <c r="D40" s="75" t="s">
        <v>218</v>
      </c>
      <c r="E40" s="74" t="s">
        <v>1856</v>
      </c>
      <c r="F40" s="75" t="str">
        <f>IF(_xlfn.XLOOKUP(D40,课题进度!G:G,课题进度!H:H)=1,"是","否")</f>
        <v>否</v>
      </c>
      <c r="G40" s="76">
        <v>2</v>
      </c>
      <c r="H40" s="75"/>
      <c r="I40" s="77">
        <f t="shared" si="0"/>
        <v>0</v>
      </c>
    </row>
    <row r="41" ht="22.5" customHeight="1" spans="1:9">
      <c r="A41" s="70" t="s">
        <v>224</v>
      </c>
      <c r="B41" s="70" t="s">
        <v>225</v>
      </c>
      <c r="C41" s="71" t="s">
        <v>33</v>
      </c>
      <c r="D41" s="71" t="s">
        <v>228</v>
      </c>
      <c r="E41" s="70" t="s">
        <v>1857</v>
      </c>
      <c r="F41" s="71" t="str">
        <f>IF(_xlfn.XLOOKUP(D41,课题进度!G:G,课题进度!H:H)=1,"是","否")</f>
        <v>否</v>
      </c>
      <c r="G41" s="72">
        <v>1</v>
      </c>
      <c r="H41" s="71"/>
      <c r="I41" s="73">
        <f t="shared" si="0"/>
        <v>0</v>
      </c>
    </row>
    <row r="42" ht="22.5" customHeight="1" spans="1:9">
      <c r="A42" s="74" t="s">
        <v>224</v>
      </c>
      <c r="B42" s="74" t="s">
        <v>225</v>
      </c>
      <c r="C42" s="75" t="s">
        <v>33</v>
      </c>
      <c r="D42" s="75" t="s">
        <v>229</v>
      </c>
      <c r="E42" s="74" t="s">
        <v>1858</v>
      </c>
      <c r="F42" s="75" t="str">
        <f>IF(_xlfn.XLOOKUP(D42,课题进度!G:G,课题进度!H:H)=1,"是","否")</f>
        <v>否</v>
      </c>
      <c r="G42" s="76">
        <v>2</v>
      </c>
      <c r="H42" s="75"/>
      <c r="I42" s="77">
        <f t="shared" si="0"/>
        <v>0</v>
      </c>
    </row>
    <row r="43" ht="22.5" customHeight="1" spans="1:9">
      <c r="A43" s="70" t="s">
        <v>224</v>
      </c>
      <c r="B43" s="70" t="s">
        <v>225</v>
      </c>
      <c r="C43" s="71" t="s">
        <v>33</v>
      </c>
      <c r="D43" s="71" t="s">
        <v>230</v>
      </c>
      <c r="E43" s="70" t="s">
        <v>1859</v>
      </c>
      <c r="F43" s="71" t="str">
        <f>IF(_xlfn.XLOOKUP(D43,课题进度!G:G,课题进度!H:H)=1,"是","否")</f>
        <v>否</v>
      </c>
      <c r="G43" s="72">
        <v>2</v>
      </c>
      <c r="H43" s="71"/>
      <c r="I43" s="73">
        <f t="shared" si="0"/>
        <v>0</v>
      </c>
    </row>
    <row r="44" ht="22.5" customHeight="1" spans="1:9">
      <c r="A44" s="74" t="s">
        <v>238</v>
      </c>
      <c r="B44" s="74" t="s">
        <v>239</v>
      </c>
      <c r="C44" s="75" t="s">
        <v>33</v>
      </c>
      <c r="D44" s="75" t="s">
        <v>241</v>
      </c>
      <c r="E44" s="74" t="s">
        <v>1860</v>
      </c>
      <c r="F44" s="75" t="str">
        <f>IF(_xlfn.XLOOKUP(D44,课题进度!G:G,课题进度!H:H)=1,"是","否")</f>
        <v>否</v>
      </c>
      <c r="G44" s="76">
        <v>2</v>
      </c>
      <c r="H44" s="75"/>
      <c r="I44" s="77">
        <f t="shared" si="0"/>
        <v>0</v>
      </c>
    </row>
    <row r="45" ht="22.5" customHeight="1" spans="1:9">
      <c r="A45" s="70" t="s">
        <v>238</v>
      </c>
      <c r="B45" s="70" t="s">
        <v>239</v>
      </c>
      <c r="C45" s="71" t="s">
        <v>33</v>
      </c>
      <c r="D45" s="71" t="s">
        <v>242</v>
      </c>
      <c r="E45" s="70" t="s">
        <v>1861</v>
      </c>
      <c r="F45" s="71" t="str">
        <f>IF(_xlfn.XLOOKUP(D45,课题进度!G:G,课题进度!H:H)=1,"是","否")</f>
        <v>否</v>
      </c>
      <c r="G45" s="72">
        <v>2</v>
      </c>
      <c r="H45" s="71"/>
      <c r="I45" s="73">
        <f t="shared" si="0"/>
        <v>0</v>
      </c>
    </row>
    <row r="46" ht="22.5" customHeight="1" spans="1:9">
      <c r="A46" s="74" t="s">
        <v>238</v>
      </c>
      <c r="B46" s="74" t="s">
        <v>239</v>
      </c>
      <c r="C46" s="75" t="s">
        <v>33</v>
      </c>
      <c r="D46" s="75" t="s">
        <v>243</v>
      </c>
      <c r="E46" s="74" t="s">
        <v>1862</v>
      </c>
      <c r="F46" s="75" t="str">
        <f>IF(_xlfn.XLOOKUP(D46,课题进度!G:G,课题进度!H:H)=1,"是","否")</f>
        <v>否</v>
      </c>
      <c r="G46" s="76">
        <v>3</v>
      </c>
      <c r="H46" s="75"/>
      <c r="I46" s="77">
        <f t="shared" si="0"/>
        <v>0</v>
      </c>
    </row>
    <row r="47" ht="22.5" customHeight="1" spans="1:9">
      <c r="A47" s="70" t="s">
        <v>248</v>
      </c>
      <c r="B47" s="70" t="s">
        <v>249</v>
      </c>
      <c r="C47" s="71" t="s">
        <v>50</v>
      </c>
      <c r="D47" s="71" t="s">
        <v>251</v>
      </c>
      <c r="E47" s="70" t="s">
        <v>1863</v>
      </c>
      <c r="F47" s="71" t="str">
        <f>IF(_xlfn.XLOOKUP(D47,课题进度!G:G,课题进度!H:H)=1,"是","否")</f>
        <v>否</v>
      </c>
      <c r="G47" s="72">
        <v>1</v>
      </c>
      <c r="H47" s="71"/>
      <c r="I47" s="73">
        <f t="shared" si="0"/>
        <v>0</v>
      </c>
    </row>
    <row r="48" ht="22.5" customHeight="1" spans="1:9">
      <c r="A48" s="74" t="s">
        <v>248</v>
      </c>
      <c r="B48" s="74" t="s">
        <v>249</v>
      </c>
      <c r="C48" s="75" t="s">
        <v>50</v>
      </c>
      <c r="D48" s="75" t="s">
        <v>252</v>
      </c>
      <c r="E48" s="74" t="s">
        <v>1864</v>
      </c>
      <c r="F48" s="75" t="str">
        <f>IF(_xlfn.XLOOKUP(D48,课题进度!G:G,课题进度!H:H)=1,"是","否")</f>
        <v>否</v>
      </c>
      <c r="G48" s="76">
        <v>2</v>
      </c>
      <c r="H48" s="75"/>
      <c r="I48" s="77">
        <f t="shared" si="0"/>
        <v>0</v>
      </c>
    </row>
    <row r="49" ht="22.5" customHeight="1" spans="1:9">
      <c r="A49" s="70" t="s">
        <v>248</v>
      </c>
      <c r="B49" s="70" t="s">
        <v>249</v>
      </c>
      <c r="C49" s="71" t="s">
        <v>50</v>
      </c>
      <c r="D49" s="71" t="s">
        <v>253</v>
      </c>
      <c r="E49" s="70" t="s">
        <v>1865</v>
      </c>
      <c r="F49" s="71" t="str">
        <f>IF(_xlfn.XLOOKUP(D49,课题进度!G:G,课题进度!H:H)=1,"是","否")</f>
        <v>否</v>
      </c>
      <c r="G49" s="72">
        <v>2</v>
      </c>
      <c r="H49" s="71"/>
      <c r="I49" s="73">
        <f t="shared" si="0"/>
        <v>0</v>
      </c>
    </row>
    <row r="50" ht="22.5" customHeight="1" spans="1:9">
      <c r="A50" s="74" t="s">
        <v>261</v>
      </c>
      <c r="B50" s="74" t="s">
        <v>262</v>
      </c>
      <c r="C50" s="75" t="s">
        <v>71</v>
      </c>
      <c r="D50" s="75" t="s">
        <v>263</v>
      </c>
      <c r="E50" s="74" t="s">
        <v>1866</v>
      </c>
      <c r="F50" s="75" t="str">
        <f>IF(_xlfn.XLOOKUP(D50,课题进度!G:G,课题进度!H:H)=1,"是","否")</f>
        <v>否</v>
      </c>
      <c r="G50" s="76">
        <v>2</v>
      </c>
      <c r="H50" s="75"/>
      <c r="I50" s="77">
        <f t="shared" si="0"/>
        <v>0</v>
      </c>
    </row>
    <row r="51" ht="22.5" customHeight="1" spans="1:9">
      <c r="A51" s="70" t="s">
        <v>261</v>
      </c>
      <c r="B51" s="70" t="s">
        <v>262</v>
      </c>
      <c r="C51" s="71" t="s">
        <v>71</v>
      </c>
      <c r="D51" s="71" t="s">
        <v>264</v>
      </c>
      <c r="E51" s="70" t="s">
        <v>1867</v>
      </c>
      <c r="F51" s="71" t="str">
        <f>IF(_xlfn.XLOOKUP(D51,课题进度!G:G,课题进度!H:H)=1,"是","否")</f>
        <v>否</v>
      </c>
      <c r="G51" s="72">
        <v>2</v>
      </c>
      <c r="H51" s="71"/>
      <c r="I51" s="73">
        <f t="shared" si="0"/>
        <v>0</v>
      </c>
    </row>
    <row r="52" ht="22.5" customHeight="1" spans="1:9">
      <c r="A52" s="74" t="s">
        <v>261</v>
      </c>
      <c r="B52" s="74" t="s">
        <v>262</v>
      </c>
      <c r="C52" s="75" t="s">
        <v>71</v>
      </c>
      <c r="D52" s="75" t="s">
        <v>265</v>
      </c>
      <c r="E52" s="74" t="s">
        <v>1868</v>
      </c>
      <c r="F52" s="75" t="str">
        <f>IF(_xlfn.XLOOKUP(D52,课题进度!G:G,课题进度!H:H)=1,"是","否")</f>
        <v>否</v>
      </c>
      <c r="G52" s="76">
        <v>3</v>
      </c>
      <c r="H52" s="75"/>
      <c r="I52" s="77">
        <f t="shared" si="0"/>
        <v>0</v>
      </c>
    </row>
    <row r="53" ht="22.5" customHeight="1" spans="1:9">
      <c r="A53" s="70" t="s">
        <v>271</v>
      </c>
      <c r="B53" s="70" t="s">
        <v>272</v>
      </c>
      <c r="C53" s="71" t="s">
        <v>268</v>
      </c>
      <c r="D53" s="71" t="s">
        <v>273</v>
      </c>
      <c r="E53" s="70" t="s">
        <v>1869</v>
      </c>
      <c r="F53" s="71" t="str">
        <f>IF(_xlfn.XLOOKUP(D53,课题进度!G:G,课题进度!H:H)=1,"是","否")</f>
        <v>否</v>
      </c>
      <c r="G53" s="72">
        <v>2</v>
      </c>
      <c r="H53" s="71"/>
      <c r="I53" s="73">
        <f t="shared" si="0"/>
        <v>0</v>
      </c>
    </row>
    <row r="54" ht="22.5" customHeight="1" spans="1:9">
      <c r="A54" s="74" t="s">
        <v>271</v>
      </c>
      <c r="B54" s="74" t="s">
        <v>272</v>
      </c>
      <c r="C54" s="75" t="s">
        <v>268</v>
      </c>
      <c r="D54" s="75" t="s">
        <v>274</v>
      </c>
      <c r="E54" s="74" t="s">
        <v>1870</v>
      </c>
      <c r="F54" s="75" t="str">
        <f>IF(_xlfn.XLOOKUP(D54,课题进度!G:G,课题进度!H:H)=1,"是","否")</f>
        <v>否</v>
      </c>
      <c r="G54" s="76">
        <v>1</v>
      </c>
      <c r="H54" s="75"/>
      <c r="I54" s="77">
        <f t="shared" si="0"/>
        <v>0</v>
      </c>
    </row>
    <row r="55" ht="22.5" customHeight="1" spans="1:9">
      <c r="A55" s="70" t="s">
        <v>271</v>
      </c>
      <c r="B55" s="70" t="s">
        <v>272</v>
      </c>
      <c r="C55" s="71" t="s">
        <v>268</v>
      </c>
      <c r="D55" s="71" t="s">
        <v>275</v>
      </c>
      <c r="E55" s="70" t="s">
        <v>1871</v>
      </c>
      <c r="F55" s="71" t="str">
        <f>IF(_xlfn.XLOOKUP(D55,课题进度!G:G,课题进度!H:H)=1,"是","否")</f>
        <v>否</v>
      </c>
      <c r="G55" s="72">
        <v>2</v>
      </c>
      <c r="H55" s="71"/>
      <c r="I55" s="73">
        <f t="shared" si="0"/>
        <v>0</v>
      </c>
    </row>
    <row r="56" ht="22.5" customHeight="1" spans="1:9">
      <c r="A56" s="74" t="s">
        <v>282</v>
      </c>
      <c r="B56" s="74" t="s">
        <v>283</v>
      </c>
      <c r="C56" s="75" t="s">
        <v>97</v>
      </c>
      <c r="D56" s="75" t="s">
        <v>285</v>
      </c>
      <c r="E56" s="74" t="s">
        <v>1872</v>
      </c>
      <c r="F56" s="75" t="str">
        <f>IF(_xlfn.XLOOKUP(D56,课题进度!G:G,课题进度!H:H)=1,"是","否")</f>
        <v>否</v>
      </c>
      <c r="G56" s="76">
        <v>1</v>
      </c>
      <c r="H56" s="75"/>
      <c r="I56" s="77">
        <f t="shared" si="0"/>
        <v>0</v>
      </c>
    </row>
    <row r="57" ht="22.5" customHeight="1" spans="1:9">
      <c r="A57" s="70" t="s">
        <v>282</v>
      </c>
      <c r="B57" s="70" t="s">
        <v>283</v>
      </c>
      <c r="C57" s="71" t="s">
        <v>97</v>
      </c>
      <c r="D57" s="71" t="s">
        <v>286</v>
      </c>
      <c r="E57" s="70" t="s">
        <v>1873</v>
      </c>
      <c r="F57" s="71" t="str">
        <f>IF(_xlfn.XLOOKUP(D57,课题进度!G:G,课题进度!H:H)=1,"是","否")</f>
        <v>否</v>
      </c>
      <c r="G57" s="72">
        <v>2</v>
      </c>
      <c r="H57" s="71"/>
      <c r="I57" s="73">
        <f t="shared" si="0"/>
        <v>0</v>
      </c>
    </row>
    <row r="58" ht="22.5" customHeight="1" spans="1:9">
      <c r="A58" s="74" t="s">
        <v>282</v>
      </c>
      <c r="B58" s="74" t="s">
        <v>283</v>
      </c>
      <c r="C58" s="75" t="s">
        <v>97</v>
      </c>
      <c r="D58" s="75" t="s">
        <v>287</v>
      </c>
      <c r="E58" s="74" t="s">
        <v>1874</v>
      </c>
      <c r="F58" s="75" t="str">
        <f>IF(_xlfn.XLOOKUP(D58,课题进度!G:G,课题进度!H:H)=1,"是","否")</f>
        <v>否</v>
      </c>
      <c r="G58" s="76">
        <v>3</v>
      </c>
      <c r="H58" s="75"/>
      <c r="I58" s="77">
        <f t="shared" si="0"/>
        <v>0</v>
      </c>
    </row>
    <row r="59" ht="22.5" customHeight="1" spans="1:9">
      <c r="A59" s="70" t="s">
        <v>292</v>
      </c>
      <c r="B59" s="70" t="s">
        <v>293</v>
      </c>
      <c r="C59" s="71" t="s">
        <v>97</v>
      </c>
      <c r="D59" s="71" t="s">
        <v>294</v>
      </c>
      <c r="E59" s="70" t="s">
        <v>1875</v>
      </c>
      <c r="F59" s="71" t="str">
        <f>IF(_xlfn.XLOOKUP(D59,课题进度!G:G,课题进度!H:H)=1,"是","否")</f>
        <v>否</v>
      </c>
      <c r="G59" s="72">
        <v>1</v>
      </c>
      <c r="H59" s="71"/>
      <c r="I59" s="73">
        <f t="shared" si="0"/>
        <v>0</v>
      </c>
    </row>
    <row r="60" ht="22.5" customHeight="1" spans="1:9">
      <c r="A60" s="74" t="s">
        <v>292</v>
      </c>
      <c r="B60" s="74" t="s">
        <v>293</v>
      </c>
      <c r="C60" s="75" t="s">
        <v>97</v>
      </c>
      <c r="D60" s="75" t="s">
        <v>295</v>
      </c>
      <c r="E60" s="74" t="s">
        <v>1876</v>
      </c>
      <c r="F60" s="75" t="str">
        <f>IF(_xlfn.XLOOKUP(D60,课题进度!G:G,课题进度!H:H)=1,"是","否")</f>
        <v>否</v>
      </c>
      <c r="G60" s="76">
        <v>2</v>
      </c>
      <c r="H60" s="75"/>
      <c r="I60" s="77">
        <f t="shared" si="0"/>
        <v>0</v>
      </c>
    </row>
    <row r="61" ht="22.5" customHeight="1" spans="1:9">
      <c r="A61" s="70" t="s">
        <v>297</v>
      </c>
      <c r="B61" s="70" t="s">
        <v>298</v>
      </c>
      <c r="C61" s="71" t="s">
        <v>71</v>
      </c>
      <c r="D61" s="71" t="s">
        <v>301</v>
      </c>
      <c r="E61" s="70" t="s">
        <v>1877</v>
      </c>
      <c r="F61" s="71" t="str">
        <f>IF(_xlfn.XLOOKUP(D61,课题进度!G:G,课题进度!H:H)=1,"是","否")</f>
        <v>否</v>
      </c>
      <c r="G61" s="72">
        <v>3</v>
      </c>
      <c r="H61" s="71"/>
      <c r="I61" s="73">
        <f t="shared" si="0"/>
        <v>0</v>
      </c>
    </row>
    <row r="62" ht="22.5" customHeight="1" spans="1:9">
      <c r="A62" s="74" t="s">
        <v>297</v>
      </c>
      <c r="B62" s="74" t="s">
        <v>298</v>
      </c>
      <c r="C62" s="75" t="s">
        <v>71</v>
      </c>
      <c r="D62" s="75" t="s">
        <v>302</v>
      </c>
      <c r="E62" s="74" t="s">
        <v>1878</v>
      </c>
      <c r="F62" s="75" t="str">
        <f>IF(_xlfn.XLOOKUP(D62,课题进度!G:G,课题进度!H:H)=1,"是","否")</f>
        <v>否</v>
      </c>
      <c r="G62" s="76">
        <v>1</v>
      </c>
      <c r="H62" s="75"/>
      <c r="I62" s="77">
        <f t="shared" si="0"/>
        <v>0</v>
      </c>
    </row>
    <row r="63" ht="22.5" customHeight="1" spans="1:9">
      <c r="A63" s="70" t="s">
        <v>297</v>
      </c>
      <c r="B63" s="70" t="s">
        <v>298</v>
      </c>
      <c r="C63" s="71" t="s">
        <v>13</v>
      </c>
      <c r="D63" s="71" t="s">
        <v>303</v>
      </c>
      <c r="E63" s="70" t="s">
        <v>1879</v>
      </c>
      <c r="F63" s="71" t="str">
        <f>IF(_xlfn.XLOOKUP(D63,课题进度!G:G,课题进度!H:H)=1,"是","否")</f>
        <v>否</v>
      </c>
      <c r="G63" s="72">
        <v>2</v>
      </c>
      <c r="H63" s="71"/>
      <c r="I63" s="73">
        <f t="shared" si="0"/>
        <v>0</v>
      </c>
    </row>
    <row r="64" ht="22.5" customHeight="1" spans="1:9">
      <c r="A64" s="74" t="s">
        <v>311</v>
      </c>
      <c r="B64" s="74" t="s">
        <v>312</v>
      </c>
      <c r="C64" s="75" t="s">
        <v>71</v>
      </c>
      <c r="D64" s="75" t="s">
        <v>313</v>
      </c>
      <c r="E64" s="74" t="s">
        <v>1880</v>
      </c>
      <c r="F64" s="75" t="str">
        <f>IF(_xlfn.XLOOKUP(D64,课题进度!G:G,课题进度!H:H)=1,"是","否")</f>
        <v>否</v>
      </c>
      <c r="G64" s="76">
        <v>2</v>
      </c>
      <c r="H64" s="75"/>
      <c r="I64" s="77">
        <f t="shared" si="0"/>
        <v>0</v>
      </c>
    </row>
    <row r="65" ht="22.5" customHeight="1" spans="1:9">
      <c r="A65" s="70" t="s">
        <v>311</v>
      </c>
      <c r="B65" s="70" t="s">
        <v>312</v>
      </c>
      <c r="C65" s="71" t="s">
        <v>71</v>
      </c>
      <c r="D65" s="71" t="s">
        <v>314</v>
      </c>
      <c r="E65" s="70" t="s">
        <v>1881</v>
      </c>
      <c r="F65" s="71" t="str">
        <f>IF(_xlfn.XLOOKUP(D65,课题进度!G:G,课题进度!H:H)=1,"是","否")</f>
        <v>否</v>
      </c>
      <c r="G65" s="72">
        <v>2</v>
      </c>
      <c r="H65" s="71"/>
      <c r="I65" s="73">
        <f t="shared" si="0"/>
        <v>0</v>
      </c>
    </row>
    <row r="66" ht="22.5" customHeight="1" spans="1:9">
      <c r="A66" s="74" t="s">
        <v>311</v>
      </c>
      <c r="B66" s="74" t="s">
        <v>312</v>
      </c>
      <c r="C66" s="75" t="s">
        <v>71</v>
      </c>
      <c r="D66" s="75" t="s">
        <v>315</v>
      </c>
      <c r="E66" s="74" t="s">
        <v>1882</v>
      </c>
      <c r="F66" s="75" t="str">
        <f>IF(_xlfn.XLOOKUP(D66,课题进度!G:G,课题进度!H:H)=1,"是","否")</f>
        <v>否</v>
      </c>
      <c r="G66" s="76">
        <v>2</v>
      </c>
      <c r="H66" s="75"/>
      <c r="I66" s="77">
        <f t="shared" ref="I66:I129" si="1">H66/G66</f>
        <v>0</v>
      </c>
    </row>
    <row r="67" ht="22.5" customHeight="1" spans="1:9">
      <c r="A67" s="70" t="s">
        <v>324</v>
      </c>
      <c r="B67" s="70" t="s">
        <v>325</v>
      </c>
      <c r="C67" s="71" t="s">
        <v>33</v>
      </c>
      <c r="D67" s="71" t="s">
        <v>327</v>
      </c>
      <c r="E67" s="70" t="s">
        <v>1883</v>
      </c>
      <c r="F67" s="71" t="str">
        <f>IF(_xlfn.XLOOKUP(D67,课题进度!G:G,课题进度!H:H)=1,"是","否")</f>
        <v>否</v>
      </c>
      <c r="G67" s="72">
        <v>2</v>
      </c>
      <c r="H67" s="71"/>
      <c r="I67" s="73">
        <f t="shared" si="1"/>
        <v>0</v>
      </c>
    </row>
    <row r="68" ht="22.5" customHeight="1" spans="1:9">
      <c r="A68" s="74" t="s">
        <v>324</v>
      </c>
      <c r="B68" s="74" t="s">
        <v>325</v>
      </c>
      <c r="C68" s="75" t="s">
        <v>33</v>
      </c>
      <c r="D68" s="75" t="s">
        <v>328</v>
      </c>
      <c r="E68" s="74" t="s">
        <v>1884</v>
      </c>
      <c r="F68" s="75" t="str">
        <f>IF(_xlfn.XLOOKUP(D68,课题进度!G:G,课题进度!H:H)=1,"是","否")</f>
        <v>否</v>
      </c>
      <c r="G68" s="76">
        <v>2</v>
      </c>
      <c r="H68" s="75"/>
      <c r="I68" s="77">
        <f t="shared" si="1"/>
        <v>0</v>
      </c>
    </row>
    <row r="69" ht="22.5" customHeight="1" spans="1:9">
      <c r="A69" s="70" t="s">
        <v>324</v>
      </c>
      <c r="B69" s="70" t="s">
        <v>325</v>
      </c>
      <c r="C69" s="71" t="s">
        <v>268</v>
      </c>
      <c r="D69" s="71" t="s">
        <v>329</v>
      </c>
      <c r="E69" s="70" t="s">
        <v>1885</v>
      </c>
      <c r="F69" s="71" t="str">
        <f>IF(_xlfn.XLOOKUP(D69,课题进度!G:G,课题进度!H:H)=1,"是","否")</f>
        <v>否</v>
      </c>
      <c r="G69" s="72">
        <v>2</v>
      </c>
      <c r="H69" s="71"/>
      <c r="I69" s="73">
        <f t="shared" si="1"/>
        <v>0</v>
      </c>
    </row>
    <row r="70" ht="22.5" customHeight="1" spans="1:9">
      <c r="A70" s="74" t="s">
        <v>336</v>
      </c>
      <c r="B70" s="74" t="s">
        <v>337</v>
      </c>
      <c r="C70" s="75" t="s">
        <v>71</v>
      </c>
      <c r="D70" s="75" t="s">
        <v>338</v>
      </c>
      <c r="E70" s="74" t="s">
        <v>1886</v>
      </c>
      <c r="F70" s="75" t="str">
        <f>IF(_xlfn.XLOOKUP(D70,课题进度!G:G,课题进度!H:H)=1,"是","否")</f>
        <v>否</v>
      </c>
      <c r="G70" s="76">
        <v>2</v>
      </c>
      <c r="H70" s="75"/>
      <c r="I70" s="77">
        <f t="shared" si="1"/>
        <v>0</v>
      </c>
    </row>
    <row r="71" ht="22.5" customHeight="1" spans="1:9">
      <c r="A71" s="70" t="s">
        <v>336</v>
      </c>
      <c r="B71" s="70" t="s">
        <v>337</v>
      </c>
      <c r="C71" s="71" t="s">
        <v>332</v>
      </c>
      <c r="D71" s="71" t="s">
        <v>339</v>
      </c>
      <c r="E71" s="70" t="s">
        <v>1887</v>
      </c>
      <c r="F71" s="71" t="str">
        <f>IF(_xlfn.XLOOKUP(D71,课题进度!G:G,课题进度!H:H)=1,"是","否")</f>
        <v>否</v>
      </c>
      <c r="G71" s="72">
        <v>1</v>
      </c>
      <c r="H71" s="71"/>
      <c r="I71" s="73">
        <f t="shared" si="1"/>
        <v>0</v>
      </c>
    </row>
    <row r="72" ht="22.5" customHeight="1" spans="1:9">
      <c r="A72" s="74" t="s">
        <v>343</v>
      </c>
      <c r="B72" s="74" t="s">
        <v>344</v>
      </c>
      <c r="C72" s="75" t="s">
        <v>71</v>
      </c>
      <c r="D72" s="75" t="s">
        <v>345</v>
      </c>
      <c r="E72" s="74" t="s">
        <v>1888</v>
      </c>
      <c r="F72" s="75" t="str">
        <f>IF(_xlfn.XLOOKUP(D72,课题进度!G:G,课题进度!H:H)=1,"是","否")</f>
        <v>否</v>
      </c>
      <c r="G72" s="76">
        <v>1</v>
      </c>
      <c r="H72" s="75"/>
      <c r="I72" s="77">
        <f t="shared" si="1"/>
        <v>0</v>
      </c>
    </row>
    <row r="73" ht="22.5" customHeight="1" spans="1:9">
      <c r="A73" s="70" t="s">
        <v>343</v>
      </c>
      <c r="B73" s="70" t="s">
        <v>344</v>
      </c>
      <c r="C73" s="71" t="s">
        <v>384</v>
      </c>
      <c r="D73" s="71" t="s">
        <v>346</v>
      </c>
      <c r="E73" s="70" t="s">
        <v>1889</v>
      </c>
      <c r="F73" s="71" t="str">
        <f>IF(_xlfn.XLOOKUP(D73,课题进度!G:G,课题进度!H:H)=1,"是","否")</f>
        <v>否</v>
      </c>
      <c r="G73" s="72">
        <v>1</v>
      </c>
      <c r="H73" s="71"/>
      <c r="I73" s="73">
        <f t="shared" si="1"/>
        <v>0</v>
      </c>
    </row>
    <row r="74" ht="22.5" customHeight="1" spans="1:9">
      <c r="A74" s="74" t="s">
        <v>343</v>
      </c>
      <c r="B74" s="74" t="s">
        <v>344</v>
      </c>
      <c r="C74" s="75" t="s">
        <v>33</v>
      </c>
      <c r="D74" s="75" t="s">
        <v>347</v>
      </c>
      <c r="E74" s="74" t="s">
        <v>1890</v>
      </c>
      <c r="F74" s="75" t="str">
        <f>IF(_xlfn.XLOOKUP(D74,课题进度!G:G,课题进度!H:H)=1,"是","否")</f>
        <v>否</v>
      </c>
      <c r="G74" s="76">
        <v>3</v>
      </c>
      <c r="H74" s="75"/>
      <c r="I74" s="77">
        <f t="shared" si="1"/>
        <v>0</v>
      </c>
    </row>
    <row r="75" ht="22.5" customHeight="1" spans="1:9">
      <c r="A75" s="70" t="s">
        <v>351</v>
      </c>
      <c r="B75" s="70" t="s">
        <v>352</v>
      </c>
      <c r="C75" s="71" t="s">
        <v>71</v>
      </c>
      <c r="D75" s="71" t="s">
        <v>353</v>
      </c>
      <c r="E75" s="70" t="s">
        <v>1891</v>
      </c>
      <c r="F75" s="71" t="str">
        <f>IF(_xlfn.XLOOKUP(D75,课题进度!G:G,课题进度!H:H)=1,"是","否")</f>
        <v>否</v>
      </c>
      <c r="G75" s="72">
        <v>1</v>
      </c>
      <c r="H75" s="71"/>
      <c r="I75" s="73">
        <f t="shared" si="1"/>
        <v>0</v>
      </c>
    </row>
    <row r="76" ht="22.5" customHeight="1" spans="1:9">
      <c r="A76" s="74" t="s">
        <v>351</v>
      </c>
      <c r="B76" s="74" t="s">
        <v>352</v>
      </c>
      <c r="C76" s="75" t="s">
        <v>33</v>
      </c>
      <c r="D76" s="75" t="s">
        <v>354</v>
      </c>
      <c r="E76" s="74" t="s">
        <v>1892</v>
      </c>
      <c r="F76" s="75" t="str">
        <f>IF(_xlfn.XLOOKUP(D76,课题进度!G:G,课题进度!H:H)=1,"是","否")</f>
        <v>否</v>
      </c>
      <c r="G76" s="76">
        <v>1</v>
      </c>
      <c r="H76" s="75"/>
      <c r="I76" s="77">
        <f t="shared" si="1"/>
        <v>0</v>
      </c>
    </row>
    <row r="77" ht="22.5" customHeight="1" spans="1:9">
      <c r="A77" s="70" t="s">
        <v>351</v>
      </c>
      <c r="B77" s="70" t="s">
        <v>352</v>
      </c>
      <c r="C77" s="71" t="s">
        <v>33</v>
      </c>
      <c r="D77" s="71" t="s">
        <v>355</v>
      </c>
      <c r="E77" s="70" t="s">
        <v>1893</v>
      </c>
      <c r="F77" s="71" t="str">
        <f>IF(_xlfn.XLOOKUP(D77,课题进度!G:G,课题进度!H:H)=1,"是","否")</f>
        <v>否</v>
      </c>
      <c r="G77" s="72">
        <v>2</v>
      </c>
      <c r="H77" s="71"/>
      <c r="I77" s="73">
        <f t="shared" si="1"/>
        <v>0</v>
      </c>
    </row>
    <row r="78" ht="22.5" customHeight="1" spans="1:9">
      <c r="A78" s="74" t="s">
        <v>363</v>
      </c>
      <c r="B78" s="74" t="s">
        <v>364</v>
      </c>
      <c r="C78" s="75" t="s">
        <v>71</v>
      </c>
      <c r="D78" s="75" t="s">
        <v>365</v>
      </c>
      <c r="E78" s="74" t="s">
        <v>1894</v>
      </c>
      <c r="F78" s="75" t="str">
        <f>IF(_xlfn.XLOOKUP(D78,课题进度!G:G,课题进度!H:H)=1,"是","否")</f>
        <v>否</v>
      </c>
      <c r="G78" s="76">
        <v>1</v>
      </c>
      <c r="H78" s="75"/>
      <c r="I78" s="77">
        <f t="shared" si="1"/>
        <v>0</v>
      </c>
    </row>
    <row r="79" ht="22.5" customHeight="1" spans="1:9">
      <c r="A79" s="70" t="s">
        <v>363</v>
      </c>
      <c r="B79" s="70" t="s">
        <v>364</v>
      </c>
      <c r="C79" s="71" t="s">
        <v>729</v>
      </c>
      <c r="D79" s="71" t="s">
        <v>366</v>
      </c>
      <c r="E79" s="70" t="s">
        <v>1895</v>
      </c>
      <c r="F79" s="71" t="str">
        <f>IF(_xlfn.XLOOKUP(D79,课题进度!G:G,课题进度!H:H)=1,"是","否")</f>
        <v>否</v>
      </c>
      <c r="G79" s="72">
        <v>1</v>
      </c>
      <c r="H79" s="71"/>
      <c r="I79" s="73">
        <f t="shared" si="1"/>
        <v>0</v>
      </c>
    </row>
    <row r="80" ht="22.5" customHeight="1" spans="1:9">
      <c r="A80" s="74" t="s">
        <v>363</v>
      </c>
      <c r="B80" s="74" t="s">
        <v>364</v>
      </c>
      <c r="C80" s="75" t="s">
        <v>729</v>
      </c>
      <c r="D80" s="75" t="s">
        <v>367</v>
      </c>
      <c r="E80" s="74" t="s">
        <v>1896</v>
      </c>
      <c r="F80" s="75" t="str">
        <f>IF(_xlfn.XLOOKUP(D80,课题进度!G:G,课题进度!H:H)=1,"是","否")</f>
        <v>否</v>
      </c>
      <c r="G80" s="76">
        <v>3</v>
      </c>
      <c r="H80" s="75"/>
      <c r="I80" s="77">
        <f t="shared" si="1"/>
        <v>0</v>
      </c>
    </row>
    <row r="81" ht="22.5" customHeight="1" spans="1:9">
      <c r="A81" s="70" t="s">
        <v>377</v>
      </c>
      <c r="B81" s="70" t="s">
        <v>378</v>
      </c>
      <c r="C81" s="71" t="s">
        <v>61</v>
      </c>
      <c r="D81" s="71" t="s">
        <v>380</v>
      </c>
      <c r="E81" s="70" t="s">
        <v>1897</v>
      </c>
      <c r="F81" s="71" t="str">
        <f>IF(_xlfn.XLOOKUP(D81,课题进度!G:G,课题进度!H:H)=1,"是","否")</f>
        <v>否</v>
      </c>
      <c r="G81" s="72">
        <v>1</v>
      </c>
      <c r="H81" s="71"/>
      <c r="I81" s="73">
        <f t="shared" si="1"/>
        <v>0</v>
      </c>
    </row>
    <row r="82" ht="22.5" customHeight="1" spans="1:9">
      <c r="A82" s="74" t="s">
        <v>377</v>
      </c>
      <c r="B82" s="74" t="s">
        <v>378</v>
      </c>
      <c r="C82" s="75" t="s">
        <v>61</v>
      </c>
      <c r="D82" s="75" t="s">
        <v>381</v>
      </c>
      <c r="E82" s="74" t="s">
        <v>1898</v>
      </c>
      <c r="F82" s="75" t="str">
        <f>IF(_xlfn.XLOOKUP(D82,课题进度!G:G,课题进度!H:H)=1,"是","否")</f>
        <v>否</v>
      </c>
      <c r="G82" s="76">
        <v>2</v>
      </c>
      <c r="H82" s="75"/>
      <c r="I82" s="77">
        <f t="shared" si="1"/>
        <v>0</v>
      </c>
    </row>
    <row r="83" ht="22.5" customHeight="1" spans="1:9">
      <c r="A83" s="70" t="s">
        <v>382</v>
      </c>
      <c r="B83" s="70" t="s">
        <v>383</v>
      </c>
      <c r="C83" s="71" t="s">
        <v>384</v>
      </c>
      <c r="D83" s="71" t="s">
        <v>385</v>
      </c>
      <c r="E83" s="70" t="s">
        <v>1899</v>
      </c>
      <c r="F83" s="71" t="str">
        <f>IF(_xlfn.XLOOKUP(D83,课题进度!G:G,课题进度!H:H)=1,"是","否")</f>
        <v>否</v>
      </c>
      <c r="G83" s="72">
        <v>1</v>
      </c>
      <c r="H83" s="71"/>
      <c r="I83" s="73">
        <f t="shared" si="1"/>
        <v>0</v>
      </c>
    </row>
    <row r="84" ht="22.5" customHeight="1" spans="1:9">
      <c r="A84" s="74" t="s">
        <v>382</v>
      </c>
      <c r="B84" s="74" t="s">
        <v>383</v>
      </c>
      <c r="C84" s="75" t="s">
        <v>384</v>
      </c>
      <c r="D84" s="75" t="s">
        <v>386</v>
      </c>
      <c r="E84" s="74" t="s">
        <v>1900</v>
      </c>
      <c r="F84" s="75" t="str">
        <f>IF(_xlfn.XLOOKUP(D84,课题进度!G:G,课题进度!H:H)=1,"是","否")</f>
        <v>否</v>
      </c>
      <c r="G84" s="76">
        <v>1</v>
      </c>
      <c r="H84" s="75"/>
      <c r="I84" s="77">
        <f t="shared" si="1"/>
        <v>0</v>
      </c>
    </row>
    <row r="85" ht="22.5" customHeight="1" spans="1:9">
      <c r="A85" s="70" t="s">
        <v>391</v>
      </c>
      <c r="B85" s="70" t="s">
        <v>392</v>
      </c>
      <c r="C85" s="71" t="s">
        <v>71</v>
      </c>
      <c r="D85" s="71" t="s">
        <v>394</v>
      </c>
      <c r="E85" s="70" t="s">
        <v>1901</v>
      </c>
      <c r="F85" s="71" t="str">
        <f>IF(_xlfn.XLOOKUP(D85,课题进度!G:G,课题进度!H:H)=1,"是","否")</f>
        <v>否</v>
      </c>
      <c r="G85" s="72">
        <v>1</v>
      </c>
      <c r="H85" s="71"/>
      <c r="I85" s="73">
        <f t="shared" si="1"/>
        <v>0</v>
      </c>
    </row>
    <row r="86" ht="22.5" customHeight="1" spans="1:9">
      <c r="A86" s="74" t="s">
        <v>391</v>
      </c>
      <c r="B86" s="74" t="s">
        <v>392</v>
      </c>
      <c r="C86" s="75" t="s">
        <v>332</v>
      </c>
      <c r="D86" s="75" t="s">
        <v>395</v>
      </c>
      <c r="E86" s="74" t="s">
        <v>1902</v>
      </c>
      <c r="F86" s="75" t="str">
        <f>IF(_xlfn.XLOOKUP(D86,课题进度!G:G,课题进度!H:H)=1,"是","否")</f>
        <v>否</v>
      </c>
      <c r="G86" s="76">
        <v>2</v>
      </c>
      <c r="H86" s="75"/>
      <c r="I86" s="77">
        <f t="shared" si="1"/>
        <v>0</v>
      </c>
    </row>
    <row r="87" ht="22.5" customHeight="1" spans="1:9">
      <c r="A87" s="70" t="s">
        <v>391</v>
      </c>
      <c r="B87" s="70" t="s">
        <v>392</v>
      </c>
      <c r="C87" s="71" t="s">
        <v>332</v>
      </c>
      <c r="D87" s="71" t="s">
        <v>396</v>
      </c>
      <c r="E87" s="70" t="s">
        <v>1903</v>
      </c>
      <c r="F87" s="71" t="str">
        <f>IF(_xlfn.XLOOKUP(D87,课题进度!G:G,课题进度!H:H)=1,"是","否")</f>
        <v>否</v>
      </c>
      <c r="G87" s="72">
        <v>2</v>
      </c>
      <c r="H87" s="71"/>
      <c r="I87" s="73">
        <f t="shared" si="1"/>
        <v>0</v>
      </c>
    </row>
    <row r="88" ht="22.5" customHeight="1" spans="1:9">
      <c r="A88" s="74" t="s">
        <v>405</v>
      </c>
      <c r="B88" s="74" t="s">
        <v>406</v>
      </c>
      <c r="C88" s="75" t="s">
        <v>752</v>
      </c>
      <c r="D88" s="75" t="s">
        <v>408</v>
      </c>
      <c r="E88" s="74" t="s">
        <v>1904</v>
      </c>
      <c r="F88" s="75" t="str">
        <f>IF(_xlfn.XLOOKUP(D88,课题进度!G:G,课题进度!H:H)=1,"是","否")</f>
        <v>否</v>
      </c>
      <c r="G88" s="76">
        <v>2</v>
      </c>
      <c r="H88" s="75"/>
      <c r="I88" s="77">
        <f t="shared" si="1"/>
        <v>0</v>
      </c>
    </row>
    <row r="89" ht="22.5" customHeight="1" spans="1:9">
      <c r="A89" s="70" t="s">
        <v>405</v>
      </c>
      <c r="B89" s="70" t="s">
        <v>406</v>
      </c>
      <c r="C89" s="71" t="s">
        <v>752</v>
      </c>
      <c r="D89" s="71" t="s">
        <v>409</v>
      </c>
      <c r="E89" s="70" t="s">
        <v>1905</v>
      </c>
      <c r="F89" s="71" t="str">
        <f>IF(_xlfn.XLOOKUP(D89,课题进度!G:G,课题进度!H:H)=1,"是","否")</f>
        <v>否</v>
      </c>
      <c r="G89" s="72">
        <v>1</v>
      </c>
      <c r="H89" s="71"/>
      <c r="I89" s="73">
        <f t="shared" si="1"/>
        <v>0</v>
      </c>
    </row>
    <row r="90" ht="22.5" customHeight="1" spans="1:9">
      <c r="A90" s="74" t="s">
        <v>405</v>
      </c>
      <c r="B90" s="74" t="s">
        <v>406</v>
      </c>
      <c r="C90" s="75" t="s">
        <v>752</v>
      </c>
      <c r="D90" s="75" t="s">
        <v>410</v>
      </c>
      <c r="E90" s="74" t="s">
        <v>1906</v>
      </c>
      <c r="F90" s="75" t="str">
        <f>IF(_xlfn.XLOOKUP(D90,课题进度!G:G,课题进度!H:H)=1,"是","否")</f>
        <v>否</v>
      </c>
      <c r="G90" s="76">
        <v>2</v>
      </c>
      <c r="H90" s="75"/>
      <c r="I90" s="77">
        <f t="shared" si="1"/>
        <v>0</v>
      </c>
    </row>
    <row r="91" ht="22.5" customHeight="1" spans="1:9">
      <c r="A91" s="70" t="s">
        <v>419</v>
      </c>
      <c r="B91" s="70" t="s">
        <v>420</v>
      </c>
      <c r="C91" s="71" t="s">
        <v>413</v>
      </c>
      <c r="D91" s="71" t="s">
        <v>421</v>
      </c>
      <c r="E91" s="70" t="s">
        <v>1907</v>
      </c>
      <c r="F91" s="71" t="str">
        <f>IF(_xlfn.XLOOKUP(D91,课题进度!G:G,课题进度!H:H)=1,"是","否")</f>
        <v>否</v>
      </c>
      <c r="G91" s="72">
        <v>2</v>
      </c>
      <c r="H91" s="71"/>
      <c r="I91" s="73">
        <f t="shared" si="1"/>
        <v>0</v>
      </c>
    </row>
    <row r="92" ht="22.5" customHeight="1" spans="1:9">
      <c r="A92" s="74" t="s">
        <v>419</v>
      </c>
      <c r="B92" s="74" t="s">
        <v>420</v>
      </c>
      <c r="C92" s="75" t="s">
        <v>413</v>
      </c>
      <c r="D92" s="75" t="s">
        <v>422</v>
      </c>
      <c r="E92" s="74" t="s">
        <v>1908</v>
      </c>
      <c r="F92" s="75" t="str">
        <f>IF(_xlfn.XLOOKUP(D92,课题进度!G:G,课题进度!H:H)=1,"是","否")</f>
        <v>否</v>
      </c>
      <c r="G92" s="76">
        <v>1</v>
      </c>
      <c r="H92" s="75"/>
      <c r="I92" s="77">
        <f t="shared" si="1"/>
        <v>0</v>
      </c>
    </row>
    <row r="93" ht="22.5" customHeight="1" spans="1:9">
      <c r="A93" s="70" t="s">
        <v>419</v>
      </c>
      <c r="B93" s="70" t="s">
        <v>420</v>
      </c>
      <c r="C93" s="71" t="s">
        <v>413</v>
      </c>
      <c r="D93" s="71" t="s">
        <v>423</v>
      </c>
      <c r="E93" s="70" t="s">
        <v>1909</v>
      </c>
      <c r="F93" s="71" t="str">
        <f>IF(_xlfn.XLOOKUP(D93,课题进度!G:G,课题进度!H:H)=1,"是","否")</f>
        <v>否</v>
      </c>
      <c r="G93" s="72">
        <v>1</v>
      </c>
      <c r="H93" s="71"/>
      <c r="I93" s="73">
        <f t="shared" si="1"/>
        <v>0</v>
      </c>
    </row>
    <row r="94" ht="22.5" customHeight="1" spans="1:9">
      <c r="A94" s="74" t="s">
        <v>430</v>
      </c>
      <c r="B94" s="74" t="s">
        <v>431</v>
      </c>
      <c r="C94" s="75" t="s">
        <v>71</v>
      </c>
      <c r="D94" s="75" t="s">
        <v>433</v>
      </c>
      <c r="E94" s="74" t="s">
        <v>1910</v>
      </c>
      <c r="F94" s="75" t="str">
        <f>IF(_xlfn.XLOOKUP(D94,课题进度!G:G,课题进度!H:H)=1,"是","否")</f>
        <v>否</v>
      </c>
      <c r="G94" s="76">
        <v>2</v>
      </c>
      <c r="H94" s="75"/>
      <c r="I94" s="77">
        <f t="shared" si="1"/>
        <v>0</v>
      </c>
    </row>
    <row r="95" ht="22.5" customHeight="1" spans="1:9">
      <c r="A95" s="70" t="s">
        <v>430</v>
      </c>
      <c r="B95" s="70" t="s">
        <v>431</v>
      </c>
      <c r="C95" s="71" t="s">
        <v>108</v>
      </c>
      <c r="D95" s="71" t="s">
        <v>434</v>
      </c>
      <c r="E95" s="70" t="s">
        <v>1911</v>
      </c>
      <c r="F95" s="71" t="str">
        <f>IF(_xlfn.XLOOKUP(D95,课题进度!G:G,课题进度!H:H)=1,"是","否")</f>
        <v>否</v>
      </c>
      <c r="G95" s="72">
        <v>2</v>
      </c>
      <c r="H95" s="71"/>
      <c r="I95" s="73">
        <f t="shared" si="1"/>
        <v>0</v>
      </c>
    </row>
    <row r="96" ht="22.5" customHeight="1" spans="1:9">
      <c r="A96" s="74" t="s">
        <v>435</v>
      </c>
      <c r="B96" s="74" t="s">
        <v>436</v>
      </c>
      <c r="C96" s="75" t="s">
        <v>108</v>
      </c>
      <c r="D96" s="75" t="s">
        <v>439</v>
      </c>
      <c r="E96" s="74" t="s">
        <v>1912</v>
      </c>
      <c r="F96" s="75" t="str">
        <f>IF(_xlfn.XLOOKUP(D96,课题进度!G:G,课题进度!H:H)=1,"是","否")</f>
        <v>否</v>
      </c>
      <c r="G96" s="76">
        <v>2</v>
      </c>
      <c r="H96" s="75"/>
      <c r="I96" s="77">
        <f t="shared" si="1"/>
        <v>0</v>
      </c>
    </row>
    <row r="97" ht="22.5" customHeight="1" spans="1:9">
      <c r="A97" s="70" t="s">
        <v>435</v>
      </c>
      <c r="B97" s="70" t="s">
        <v>436</v>
      </c>
      <c r="C97" s="71" t="s">
        <v>413</v>
      </c>
      <c r="D97" s="71" t="s">
        <v>440</v>
      </c>
      <c r="E97" s="70" t="s">
        <v>1913</v>
      </c>
      <c r="F97" s="71" t="str">
        <f>IF(_xlfn.XLOOKUP(D97,课题进度!G:G,课题进度!H:H)=1,"是","否")</f>
        <v>否</v>
      </c>
      <c r="G97" s="72">
        <v>1</v>
      </c>
      <c r="H97" s="71"/>
      <c r="I97" s="73">
        <f t="shared" si="1"/>
        <v>0</v>
      </c>
    </row>
    <row r="98" ht="22.5" customHeight="1" spans="1:9">
      <c r="A98" s="74" t="s">
        <v>441</v>
      </c>
      <c r="B98" s="74" t="s">
        <v>442</v>
      </c>
      <c r="C98" s="75" t="s">
        <v>108</v>
      </c>
      <c r="D98" s="75" t="s">
        <v>443</v>
      </c>
      <c r="E98" s="74" t="s">
        <v>1914</v>
      </c>
      <c r="F98" s="75" t="str">
        <f>IF(_xlfn.XLOOKUP(D98,课题进度!G:G,课题进度!H:H)=1,"是","否")</f>
        <v>否</v>
      </c>
      <c r="G98" s="76">
        <v>1</v>
      </c>
      <c r="H98" s="75"/>
      <c r="I98" s="77">
        <f t="shared" si="1"/>
        <v>0</v>
      </c>
    </row>
    <row r="99" ht="22.5" customHeight="1" spans="1:9">
      <c r="A99" s="70" t="s">
        <v>441</v>
      </c>
      <c r="B99" s="70" t="s">
        <v>442</v>
      </c>
      <c r="C99" s="71" t="s">
        <v>108</v>
      </c>
      <c r="D99" s="71" t="s">
        <v>444</v>
      </c>
      <c r="E99" s="70" t="s">
        <v>1915</v>
      </c>
      <c r="F99" s="71" t="str">
        <f>IF(_xlfn.XLOOKUP(D99,课题进度!G:G,课题进度!H:H)=1,"是","否")</f>
        <v>否</v>
      </c>
      <c r="G99" s="72">
        <v>1</v>
      </c>
      <c r="H99" s="71"/>
      <c r="I99" s="73">
        <f t="shared" si="1"/>
        <v>0</v>
      </c>
    </row>
    <row r="100" ht="22.5" customHeight="1" spans="1:9">
      <c r="A100" s="74" t="s">
        <v>441</v>
      </c>
      <c r="B100" s="74" t="s">
        <v>442</v>
      </c>
      <c r="C100" s="75" t="s">
        <v>71</v>
      </c>
      <c r="D100" s="75" t="s">
        <v>445</v>
      </c>
      <c r="E100" s="74" t="s">
        <v>1916</v>
      </c>
      <c r="F100" s="75" t="str">
        <f>IF(_xlfn.XLOOKUP(D100,课题进度!G:G,课题进度!H:H)=1,"是","否")</f>
        <v>否</v>
      </c>
      <c r="G100" s="76">
        <v>2</v>
      </c>
      <c r="H100" s="75"/>
      <c r="I100" s="77">
        <f t="shared" si="1"/>
        <v>0</v>
      </c>
    </row>
    <row r="101" ht="22.5" customHeight="1" spans="1:9">
      <c r="A101" s="70" t="s">
        <v>450</v>
      </c>
      <c r="B101" s="70" t="s">
        <v>451</v>
      </c>
      <c r="C101" s="71" t="s">
        <v>71</v>
      </c>
      <c r="D101" s="71" t="s">
        <v>453</v>
      </c>
      <c r="E101" s="70" t="s">
        <v>1917</v>
      </c>
      <c r="F101" s="71" t="str">
        <f>IF(_xlfn.XLOOKUP(D101,课题进度!G:G,课题进度!H:H)=1,"是","否")</f>
        <v>否</v>
      </c>
      <c r="G101" s="72">
        <v>2</v>
      </c>
      <c r="H101" s="71"/>
      <c r="I101" s="73">
        <f t="shared" si="1"/>
        <v>0</v>
      </c>
    </row>
    <row r="102" ht="22.5" customHeight="1" spans="1:9">
      <c r="A102" s="74" t="s">
        <v>450</v>
      </c>
      <c r="B102" s="74" t="s">
        <v>451</v>
      </c>
      <c r="C102" s="75" t="s">
        <v>33</v>
      </c>
      <c r="D102" s="75" t="s">
        <v>454</v>
      </c>
      <c r="E102" s="74" t="s">
        <v>1918</v>
      </c>
      <c r="F102" s="75" t="str">
        <f>IF(_xlfn.XLOOKUP(D102,课题进度!G:G,课题进度!H:H)=1,"是","否")</f>
        <v>否</v>
      </c>
      <c r="G102" s="76">
        <v>1</v>
      </c>
      <c r="H102" s="75"/>
      <c r="I102" s="77">
        <f t="shared" si="1"/>
        <v>0</v>
      </c>
    </row>
    <row r="103" ht="22.5" customHeight="1" spans="1:9">
      <c r="A103" s="70" t="s">
        <v>450</v>
      </c>
      <c r="B103" s="70" t="s">
        <v>451</v>
      </c>
      <c r="C103" s="71" t="s">
        <v>597</v>
      </c>
      <c r="D103" s="71" t="s">
        <v>455</v>
      </c>
      <c r="E103" s="70" t="s">
        <v>1919</v>
      </c>
      <c r="F103" s="71" t="str">
        <f>IF(_xlfn.XLOOKUP(D103,课题进度!G:G,课题进度!H:H)=1,"是","否")</f>
        <v>否</v>
      </c>
      <c r="G103" s="72">
        <v>2</v>
      </c>
      <c r="H103" s="71"/>
      <c r="I103" s="73">
        <f t="shared" si="1"/>
        <v>0</v>
      </c>
    </row>
    <row r="104" ht="22.5" customHeight="1" spans="1:9">
      <c r="A104" s="74" t="s">
        <v>456</v>
      </c>
      <c r="B104" s="74" t="s">
        <v>457</v>
      </c>
      <c r="C104" s="75" t="s">
        <v>136</v>
      </c>
      <c r="D104" s="75" t="s">
        <v>459</v>
      </c>
      <c r="E104" s="74" t="s">
        <v>1920</v>
      </c>
      <c r="F104" s="75" t="str">
        <f>IF(_xlfn.XLOOKUP(D104,课题进度!G:G,课题进度!H:H)=1,"是","否")</f>
        <v>否</v>
      </c>
      <c r="G104" s="76">
        <v>1</v>
      </c>
      <c r="H104" s="75"/>
      <c r="I104" s="77">
        <f t="shared" si="1"/>
        <v>0</v>
      </c>
    </row>
    <row r="105" ht="22.5" customHeight="1" spans="1:9">
      <c r="A105" s="70" t="s">
        <v>456</v>
      </c>
      <c r="B105" s="70" t="s">
        <v>457</v>
      </c>
      <c r="C105" s="71" t="s">
        <v>71</v>
      </c>
      <c r="D105" s="71" t="s">
        <v>460</v>
      </c>
      <c r="E105" s="70" t="s">
        <v>1921</v>
      </c>
      <c r="F105" s="71" t="str">
        <f>IF(_xlfn.XLOOKUP(D105,课题进度!G:G,课题进度!H:H)=1,"是","否")</f>
        <v>否</v>
      </c>
      <c r="G105" s="72">
        <v>1</v>
      </c>
      <c r="H105" s="71"/>
      <c r="I105" s="73">
        <f t="shared" si="1"/>
        <v>0</v>
      </c>
    </row>
    <row r="106" ht="22.5" customHeight="1" spans="1:9">
      <c r="A106" s="74" t="s">
        <v>456</v>
      </c>
      <c r="B106" s="74" t="s">
        <v>457</v>
      </c>
      <c r="C106" s="75" t="s">
        <v>136</v>
      </c>
      <c r="D106" s="75" t="s">
        <v>461</v>
      </c>
      <c r="E106" s="74" t="s">
        <v>1922</v>
      </c>
      <c r="F106" s="75" t="str">
        <f>IF(_xlfn.XLOOKUP(D106,课题进度!G:G,课题进度!H:H)=1,"是","否")</f>
        <v>否</v>
      </c>
      <c r="G106" s="76">
        <v>2</v>
      </c>
      <c r="H106" s="75"/>
      <c r="I106" s="77">
        <f t="shared" si="1"/>
        <v>0</v>
      </c>
    </row>
    <row r="107" ht="22.5" customHeight="1" spans="1:9">
      <c r="A107" s="70" t="s">
        <v>468</v>
      </c>
      <c r="B107" s="70" t="s">
        <v>469</v>
      </c>
      <c r="C107" s="71" t="s">
        <v>71</v>
      </c>
      <c r="D107" s="71" t="s">
        <v>470</v>
      </c>
      <c r="E107" s="70" t="s">
        <v>1923</v>
      </c>
      <c r="F107" s="71" t="str">
        <f>IF(_xlfn.XLOOKUP(D107,课题进度!G:G,课题进度!H:H)=1,"是","否")</f>
        <v>否</v>
      </c>
      <c r="G107" s="72">
        <v>1</v>
      </c>
      <c r="H107" s="71"/>
      <c r="I107" s="73">
        <f t="shared" si="1"/>
        <v>0</v>
      </c>
    </row>
    <row r="108" ht="22.5" customHeight="1" spans="1:9">
      <c r="A108" s="74" t="s">
        <v>468</v>
      </c>
      <c r="B108" s="74" t="s">
        <v>469</v>
      </c>
      <c r="C108" s="75" t="s">
        <v>108</v>
      </c>
      <c r="D108" s="75" t="s">
        <v>471</v>
      </c>
      <c r="E108" s="74" t="s">
        <v>1924</v>
      </c>
      <c r="F108" s="75" t="str">
        <f>IF(_xlfn.XLOOKUP(D108,课题进度!G:G,课题进度!H:H)=1,"是","否")</f>
        <v>否</v>
      </c>
      <c r="G108" s="76">
        <v>2</v>
      </c>
      <c r="H108" s="75"/>
      <c r="I108" s="77">
        <f t="shared" si="1"/>
        <v>0</v>
      </c>
    </row>
    <row r="109" ht="22.5" customHeight="1" spans="1:9">
      <c r="A109" s="70" t="s">
        <v>468</v>
      </c>
      <c r="B109" s="70" t="s">
        <v>469</v>
      </c>
      <c r="C109" s="71" t="s">
        <v>71</v>
      </c>
      <c r="D109" s="71" t="s">
        <v>472</v>
      </c>
      <c r="E109" s="70" t="s">
        <v>1925</v>
      </c>
      <c r="F109" s="71" t="str">
        <f>IF(_xlfn.XLOOKUP(D109,课题进度!G:G,课题进度!H:H)=1,"是","否")</f>
        <v>否</v>
      </c>
      <c r="G109" s="72">
        <v>2</v>
      </c>
      <c r="H109" s="71"/>
      <c r="I109" s="73">
        <f t="shared" si="1"/>
        <v>0</v>
      </c>
    </row>
    <row r="110" ht="22.5" customHeight="1" spans="1:9">
      <c r="A110" s="74" t="s">
        <v>481</v>
      </c>
      <c r="B110" s="74" t="s">
        <v>482</v>
      </c>
      <c r="C110" s="75" t="s">
        <v>752</v>
      </c>
      <c r="D110" s="75" t="s">
        <v>483</v>
      </c>
      <c r="E110" s="74" t="s">
        <v>1926</v>
      </c>
      <c r="F110" s="75" t="str">
        <f>IF(_xlfn.XLOOKUP(D110,课题进度!G:G,课题进度!H:H)=1,"是","否")</f>
        <v>否</v>
      </c>
      <c r="G110" s="76">
        <v>2</v>
      </c>
      <c r="H110" s="75"/>
      <c r="I110" s="77">
        <f t="shared" si="1"/>
        <v>0</v>
      </c>
    </row>
    <row r="111" ht="22.5" customHeight="1" spans="1:9">
      <c r="A111" s="70" t="s">
        <v>481</v>
      </c>
      <c r="B111" s="70" t="s">
        <v>482</v>
      </c>
      <c r="C111" s="71" t="s">
        <v>752</v>
      </c>
      <c r="D111" s="71" t="s">
        <v>484</v>
      </c>
      <c r="E111" s="70" t="s">
        <v>1927</v>
      </c>
      <c r="F111" s="71" t="str">
        <f>IF(_xlfn.XLOOKUP(D111,课题进度!G:G,课题进度!H:H)=1,"是","否")</f>
        <v>否</v>
      </c>
      <c r="G111" s="72">
        <v>2</v>
      </c>
      <c r="H111" s="71"/>
      <c r="I111" s="73">
        <f t="shared" si="1"/>
        <v>0</v>
      </c>
    </row>
    <row r="112" ht="22.5" customHeight="1" spans="1:9">
      <c r="A112" s="74" t="s">
        <v>491</v>
      </c>
      <c r="B112" s="74" t="s">
        <v>492</v>
      </c>
      <c r="C112" s="75" t="s">
        <v>384</v>
      </c>
      <c r="D112" s="75" t="s">
        <v>493</v>
      </c>
      <c r="E112" s="74" t="s">
        <v>1928</v>
      </c>
      <c r="F112" s="75" t="str">
        <f>IF(_xlfn.XLOOKUP(D112,课题进度!G:G,课题进度!H:H)=1,"是","否")</f>
        <v>否</v>
      </c>
      <c r="G112" s="76">
        <v>2</v>
      </c>
      <c r="H112" s="75"/>
      <c r="I112" s="77">
        <f t="shared" si="1"/>
        <v>0</v>
      </c>
    </row>
    <row r="113" ht="22.5" customHeight="1" spans="1:9">
      <c r="A113" s="70" t="s">
        <v>491</v>
      </c>
      <c r="B113" s="70" t="s">
        <v>492</v>
      </c>
      <c r="C113" s="71" t="s">
        <v>384</v>
      </c>
      <c r="D113" s="71" t="s">
        <v>494</v>
      </c>
      <c r="E113" s="70" t="s">
        <v>1929</v>
      </c>
      <c r="F113" s="71" t="str">
        <f>IF(_xlfn.XLOOKUP(D113,课题进度!G:G,课题进度!H:H)=1,"是","否")</f>
        <v>否</v>
      </c>
      <c r="G113" s="72">
        <v>2</v>
      </c>
      <c r="H113" s="71"/>
      <c r="I113" s="73">
        <f t="shared" si="1"/>
        <v>0</v>
      </c>
    </row>
    <row r="114" ht="22.5" customHeight="1" spans="1:9">
      <c r="A114" s="74" t="s">
        <v>491</v>
      </c>
      <c r="B114" s="74" t="s">
        <v>492</v>
      </c>
      <c r="C114" s="75" t="s">
        <v>71</v>
      </c>
      <c r="D114" s="75" t="s">
        <v>495</v>
      </c>
      <c r="E114" s="74" t="s">
        <v>1930</v>
      </c>
      <c r="F114" s="75" t="str">
        <f>IF(_xlfn.XLOOKUP(D114,课题进度!G:G,课题进度!H:H)=1,"是","否")</f>
        <v>否</v>
      </c>
      <c r="G114" s="76">
        <v>3</v>
      </c>
      <c r="H114" s="75"/>
      <c r="I114" s="77">
        <f t="shared" si="1"/>
        <v>0</v>
      </c>
    </row>
    <row r="115" ht="22.5" customHeight="1" spans="1:9">
      <c r="A115" s="70" t="s">
        <v>502</v>
      </c>
      <c r="B115" s="70" t="s">
        <v>503</v>
      </c>
      <c r="C115" s="71" t="s">
        <v>136</v>
      </c>
      <c r="D115" s="71" t="s">
        <v>506</v>
      </c>
      <c r="E115" s="70" t="s">
        <v>1931</v>
      </c>
      <c r="F115" s="71" t="str">
        <f>IF(_xlfn.XLOOKUP(D115,课题进度!G:G,课题进度!H:H)=1,"是","否")</f>
        <v>否</v>
      </c>
      <c r="G115" s="72">
        <v>2</v>
      </c>
      <c r="H115" s="71"/>
      <c r="I115" s="73">
        <f t="shared" si="1"/>
        <v>0</v>
      </c>
    </row>
    <row r="116" ht="22.5" customHeight="1" spans="1:9">
      <c r="A116" s="74" t="s">
        <v>502</v>
      </c>
      <c r="B116" s="74" t="s">
        <v>503</v>
      </c>
      <c r="C116" s="75" t="s">
        <v>136</v>
      </c>
      <c r="D116" s="75" t="s">
        <v>507</v>
      </c>
      <c r="E116" s="74" t="s">
        <v>1932</v>
      </c>
      <c r="F116" s="75" t="str">
        <f>IF(_xlfn.XLOOKUP(D116,课题进度!G:G,课题进度!H:H)=1,"是","否")</f>
        <v>否</v>
      </c>
      <c r="G116" s="76">
        <v>2</v>
      </c>
      <c r="H116" s="75"/>
      <c r="I116" s="77">
        <f t="shared" si="1"/>
        <v>0</v>
      </c>
    </row>
    <row r="117" ht="22.5" customHeight="1" spans="1:9">
      <c r="A117" s="70" t="s">
        <v>502</v>
      </c>
      <c r="B117" s="70" t="s">
        <v>503</v>
      </c>
      <c r="C117" s="71" t="s">
        <v>413</v>
      </c>
      <c r="D117" s="71" t="s">
        <v>508</v>
      </c>
      <c r="E117" s="70" t="s">
        <v>1933</v>
      </c>
      <c r="F117" s="71" t="str">
        <f>IF(_xlfn.XLOOKUP(D117,课题进度!G:G,课题进度!H:H)=1,"是","否")</f>
        <v>否</v>
      </c>
      <c r="G117" s="72">
        <v>2</v>
      </c>
      <c r="H117" s="71"/>
      <c r="I117" s="73">
        <f t="shared" si="1"/>
        <v>0</v>
      </c>
    </row>
    <row r="118" ht="22.5" customHeight="1" spans="1:9">
      <c r="A118" s="74" t="s">
        <v>515</v>
      </c>
      <c r="B118" s="74" t="s">
        <v>516</v>
      </c>
      <c r="C118" s="75" t="s">
        <v>61</v>
      </c>
      <c r="D118" s="75" t="s">
        <v>518</v>
      </c>
      <c r="E118" s="74" t="s">
        <v>1934</v>
      </c>
      <c r="F118" s="75" t="str">
        <f>IF(_xlfn.XLOOKUP(D118,课题进度!G:G,课题进度!H:H)=1,"是","否")</f>
        <v>否</v>
      </c>
      <c r="G118" s="76">
        <v>1</v>
      </c>
      <c r="H118" s="75"/>
      <c r="I118" s="77">
        <f t="shared" si="1"/>
        <v>0</v>
      </c>
    </row>
    <row r="119" ht="22.5" customHeight="1" spans="1:9">
      <c r="A119" s="70" t="s">
        <v>515</v>
      </c>
      <c r="B119" s="70" t="s">
        <v>516</v>
      </c>
      <c r="C119" s="71" t="s">
        <v>71</v>
      </c>
      <c r="D119" s="71" t="s">
        <v>519</v>
      </c>
      <c r="E119" s="70" t="s">
        <v>1935</v>
      </c>
      <c r="F119" s="71" t="str">
        <f>IF(_xlfn.XLOOKUP(D119,课题进度!G:G,课题进度!H:H)=1,"是","否")</f>
        <v>否</v>
      </c>
      <c r="G119" s="72">
        <v>1</v>
      </c>
      <c r="H119" s="71"/>
      <c r="I119" s="73">
        <f t="shared" si="1"/>
        <v>0</v>
      </c>
    </row>
    <row r="120" ht="22.5" customHeight="1" spans="1:9">
      <c r="A120" s="74" t="s">
        <v>515</v>
      </c>
      <c r="B120" s="74" t="s">
        <v>516</v>
      </c>
      <c r="C120" s="75" t="s">
        <v>61</v>
      </c>
      <c r="D120" s="75" t="s">
        <v>520</v>
      </c>
      <c r="E120" s="74" t="s">
        <v>1936</v>
      </c>
      <c r="F120" s="75" t="str">
        <f>IF(_xlfn.XLOOKUP(D120,课题进度!G:G,课题进度!H:H)=1,"是","否")</f>
        <v>否</v>
      </c>
      <c r="G120" s="76">
        <v>1</v>
      </c>
      <c r="H120" s="75"/>
      <c r="I120" s="77">
        <f t="shared" si="1"/>
        <v>0</v>
      </c>
    </row>
    <row r="121" ht="22.5" customHeight="1" spans="1:9">
      <c r="A121" s="70" t="s">
        <v>524</v>
      </c>
      <c r="B121" s="70" t="s">
        <v>525</v>
      </c>
      <c r="C121" s="71" t="s">
        <v>136</v>
      </c>
      <c r="D121" s="71" t="s">
        <v>527</v>
      </c>
      <c r="E121" s="70" t="s">
        <v>1937</v>
      </c>
      <c r="F121" s="71" t="str">
        <f>IF(_xlfn.XLOOKUP(D121,课题进度!G:G,课题进度!H:H)=1,"是","否")</f>
        <v>否</v>
      </c>
      <c r="G121" s="72">
        <v>1</v>
      </c>
      <c r="H121" s="71"/>
      <c r="I121" s="73">
        <f t="shared" si="1"/>
        <v>0</v>
      </c>
    </row>
    <row r="122" ht="22.5" customHeight="1" spans="1:9">
      <c r="A122" s="74" t="s">
        <v>524</v>
      </c>
      <c r="B122" s="74" t="s">
        <v>525</v>
      </c>
      <c r="C122" s="75" t="s">
        <v>71</v>
      </c>
      <c r="D122" s="75" t="s">
        <v>528</v>
      </c>
      <c r="E122" s="74" t="s">
        <v>1938</v>
      </c>
      <c r="F122" s="75" t="str">
        <f>IF(_xlfn.XLOOKUP(D122,课题进度!G:G,课题进度!H:H)=1,"是","否")</f>
        <v>否</v>
      </c>
      <c r="G122" s="76">
        <v>1</v>
      </c>
      <c r="H122" s="75"/>
      <c r="I122" s="77">
        <f t="shared" si="1"/>
        <v>0</v>
      </c>
    </row>
    <row r="123" ht="22.5" customHeight="1" spans="1:9">
      <c r="A123" s="70" t="s">
        <v>524</v>
      </c>
      <c r="B123" s="70" t="s">
        <v>525</v>
      </c>
      <c r="C123" s="71" t="s">
        <v>136</v>
      </c>
      <c r="D123" s="71" t="s">
        <v>529</v>
      </c>
      <c r="E123" s="70" t="s">
        <v>1939</v>
      </c>
      <c r="F123" s="71" t="str">
        <f>IF(_xlfn.XLOOKUP(D123,课题进度!G:G,课题进度!H:H)=1,"是","否")</f>
        <v>否</v>
      </c>
      <c r="G123" s="72">
        <v>1</v>
      </c>
      <c r="H123" s="71"/>
      <c r="I123" s="73">
        <f t="shared" si="1"/>
        <v>0</v>
      </c>
    </row>
    <row r="124" ht="22.5" customHeight="1" spans="1:9">
      <c r="A124" s="74" t="s">
        <v>537</v>
      </c>
      <c r="B124" s="74" t="s">
        <v>538</v>
      </c>
      <c r="C124" s="75" t="s">
        <v>136</v>
      </c>
      <c r="D124" s="75" t="s">
        <v>540</v>
      </c>
      <c r="E124" s="74" t="s">
        <v>1940</v>
      </c>
      <c r="F124" s="75" t="str">
        <f>IF(_xlfn.XLOOKUP(D124,课题进度!G:G,课题进度!H:H)=1,"是","否")</f>
        <v>否</v>
      </c>
      <c r="G124" s="76">
        <v>1</v>
      </c>
      <c r="H124" s="75"/>
      <c r="I124" s="77">
        <f t="shared" si="1"/>
        <v>0</v>
      </c>
    </row>
    <row r="125" ht="22.5" customHeight="1" spans="1:9">
      <c r="A125" s="70" t="s">
        <v>537</v>
      </c>
      <c r="B125" s="70" t="s">
        <v>538</v>
      </c>
      <c r="C125" s="71" t="s">
        <v>597</v>
      </c>
      <c r="D125" s="71" t="s">
        <v>541</v>
      </c>
      <c r="E125" s="70" t="s">
        <v>1941</v>
      </c>
      <c r="F125" s="71" t="str">
        <f>IF(_xlfn.XLOOKUP(D125,课题进度!G:G,课题进度!H:H)=1,"是","否")</f>
        <v>否</v>
      </c>
      <c r="G125" s="72">
        <v>3</v>
      </c>
      <c r="H125" s="71"/>
      <c r="I125" s="73">
        <f t="shared" si="1"/>
        <v>0</v>
      </c>
    </row>
    <row r="126" ht="22.5" customHeight="1" spans="1:9">
      <c r="A126" s="74" t="s">
        <v>537</v>
      </c>
      <c r="B126" s="74" t="s">
        <v>538</v>
      </c>
      <c r="C126" s="75" t="s">
        <v>136</v>
      </c>
      <c r="D126" s="75" t="s">
        <v>542</v>
      </c>
      <c r="E126" s="74" t="s">
        <v>1942</v>
      </c>
      <c r="F126" s="75" t="str">
        <f>IF(_xlfn.XLOOKUP(D126,课题进度!G:G,课题进度!H:H)=1,"是","否")</f>
        <v>否</v>
      </c>
      <c r="G126" s="76">
        <v>2</v>
      </c>
      <c r="H126" s="75"/>
      <c r="I126" s="77">
        <f t="shared" si="1"/>
        <v>0</v>
      </c>
    </row>
    <row r="127" ht="22.5" customHeight="1" spans="1:9">
      <c r="A127" s="70" t="s">
        <v>546</v>
      </c>
      <c r="B127" s="70" t="s">
        <v>547</v>
      </c>
      <c r="C127" s="71" t="s">
        <v>13</v>
      </c>
      <c r="D127" s="71" t="s">
        <v>549</v>
      </c>
      <c r="E127" s="70" t="s">
        <v>1943</v>
      </c>
      <c r="F127" s="71" t="str">
        <f>IF(_xlfn.XLOOKUP(D127,课题进度!G:G,课题进度!H:H)=1,"是","否")</f>
        <v>否</v>
      </c>
      <c r="G127" s="72">
        <v>1</v>
      </c>
      <c r="H127" s="71"/>
      <c r="I127" s="73">
        <f t="shared" si="1"/>
        <v>0</v>
      </c>
    </row>
    <row r="128" ht="22.5" customHeight="1" spans="1:9">
      <c r="A128" s="74" t="s">
        <v>546</v>
      </c>
      <c r="B128" s="74" t="s">
        <v>547</v>
      </c>
      <c r="C128" s="75" t="s">
        <v>13</v>
      </c>
      <c r="D128" s="75" t="s">
        <v>550</v>
      </c>
      <c r="E128" s="74" t="s">
        <v>1944</v>
      </c>
      <c r="F128" s="75" t="str">
        <f>IF(_xlfn.XLOOKUP(D128,课题进度!G:G,课题进度!H:H)=1,"是","否")</f>
        <v>否</v>
      </c>
      <c r="G128" s="76">
        <v>2</v>
      </c>
      <c r="H128" s="75"/>
      <c r="I128" s="77">
        <f t="shared" si="1"/>
        <v>0</v>
      </c>
    </row>
    <row r="129" ht="22.5" customHeight="1" spans="1:9">
      <c r="A129" s="70" t="s">
        <v>560</v>
      </c>
      <c r="B129" s="70" t="s">
        <v>561</v>
      </c>
      <c r="C129" s="71" t="s">
        <v>71</v>
      </c>
      <c r="D129" s="71" t="s">
        <v>563</v>
      </c>
      <c r="E129" s="70" t="s">
        <v>1945</v>
      </c>
      <c r="F129" s="71" t="str">
        <f>IF(_xlfn.XLOOKUP(D129,课题进度!G:G,课题进度!H:H)=1,"是","否")</f>
        <v>否</v>
      </c>
      <c r="G129" s="72">
        <v>3</v>
      </c>
      <c r="H129" s="71"/>
      <c r="I129" s="73">
        <f t="shared" si="1"/>
        <v>0</v>
      </c>
    </row>
    <row r="130" ht="22.5" customHeight="1" spans="1:9">
      <c r="A130" s="74" t="s">
        <v>560</v>
      </c>
      <c r="B130" s="74" t="s">
        <v>561</v>
      </c>
      <c r="C130" s="75" t="s">
        <v>71</v>
      </c>
      <c r="D130" s="75" t="s">
        <v>564</v>
      </c>
      <c r="E130" s="74" t="s">
        <v>1946</v>
      </c>
      <c r="F130" s="75" t="str">
        <f>IF(_xlfn.XLOOKUP(D130,课题进度!G:G,课题进度!H:H)=1,"是","否")</f>
        <v>否</v>
      </c>
      <c r="G130" s="76">
        <v>2</v>
      </c>
      <c r="H130" s="75"/>
      <c r="I130" s="77">
        <f t="shared" ref="I130:I193" si="2">H130/G130</f>
        <v>0</v>
      </c>
    </row>
    <row r="131" ht="22.5" customHeight="1" spans="1:9">
      <c r="A131" s="70" t="s">
        <v>560</v>
      </c>
      <c r="B131" s="70" t="s">
        <v>561</v>
      </c>
      <c r="C131" s="71" t="s">
        <v>71</v>
      </c>
      <c r="D131" s="71" t="s">
        <v>565</v>
      </c>
      <c r="E131" s="70" t="s">
        <v>1947</v>
      </c>
      <c r="F131" s="71" t="str">
        <f>IF(_xlfn.XLOOKUP(D131,课题进度!G:G,课题进度!H:H)=1,"是","否")</f>
        <v>否</v>
      </c>
      <c r="G131" s="72">
        <v>1</v>
      </c>
      <c r="H131" s="71"/>
      <c r="I131" s="73">
        <f t="shared" si="2"/>
        <v>0</v>
      </c>
    </row>
    <row r="132" ht="22.5" customHeight="1" spans="1:9">
      <c r="A132" s="74" t="s">
        <v>570</v>
      </c>
      <c r="B132" s="74" t="s">
        <v>571</v>
      </c>
      <c r="C132" s="75" t="s">
        <v>71</v>
      </c>
      <c r="D132" s="75" t="s">
        <v>573</v>
      </c>
      <c r="E132" s="74" t="s">
        <v>1948</v>
      </c>
      <c r="F132" s="75" t="str">
        <f>IF(_xlfn.XLOOKUP(D132,课题进度!G:G,课题进度!H:H)=1,"是","否")</f>
        <v>否</v>
      </c>
      <c r="G132" s="76">
        <v>2</v>
      </c>
      <c r="H132" s="75"/>
      <c r="I132" s="77">
        <f t="shared" si="2"/>
        <v>0</v>
      </c>
    </row>
    <row r="133" ht="22.5" customHeight="1" spans="1:9">
      <c r="A133" s="70" t="s">
        <v>570</v>
      </c>
      <c r="B133" s="70" t="s">
        <v>571</v>
      </c>
      <c r="C133" s="71" t="s">
        <v>71</v>
      </c>
      <c r="D133" s="71" t="s">
        <v>574</v>
      </c>
      <c r="E133" s="70" t="s">
        <v>1949</v>
      </c>
      <c r="F133" s="71" t="str">
        <f>IF(_xlfn.XLOOKUP(D133,课题进度!G:G,课题进度!H:H)=1,"是","否")</f>
        <v>否</v>
      </c>
      <c r="G133" s="72">
        <v>2</v>
      </c>
      <c r="H133" s="71"/>
      <c r="I133" s="73">
        <f t="shared" si="2"/>
        <v>0</v>
      </c>
    </row>
    <row r="134" ht="22.5" customHeight="1" spans="1:9">
      <c r="A134" s="74" t="s">
        <v>570</v>
      </c>
      <c r="B134" s="74" t="s">
        <v>571</v>
      </c>
      <c r="C134" s="75" t="s">
        <v>71</v>
      </c>
      <c r="D134" s="75" t="s">
        <v>575</v>
      </c>
      <c r="E134" s="74" t="s">
        <v>1950</v>
      </c>
      <c r="F134" s="75" t="str">
        <f>IF(_xlfn.XLOOKUP(D134,课题进度!G:G,课题进度!H:H)=1,"是","否")</f>
        <v>否</v>
      </c>
      <c r="G134" s="76">
        <v>2</v>
      </c>
      <c r="H134" s="75"/>
      <c r="I134" s="77">
        <f t="shared" si="2"/>
        <v>0</v>
      </c>
    </row>
    <row r="135" ht="22.5" customHeight="1" spans="1:9">
      <c r="A135" s="70" t="s">
        <v>580</v>
      </c>
      <c r="B135" s="70" t="s">
        <v>581</v>
      </c>
      <c r="C135" s="71" t="s">
        <v>97</v>
      </c>
      <c r="D135" s="71" t="s">
        <v>583</v>
      </c>
      <c r="E135" s="70" t="s">
        <v>1951</v>
      </c>
      <c r="F135" s="71" t="str">
        <f>IF(_xlfn.XLOOKUP(D135,课题进度!G:G,课题进度!H:H)=1,"是","否")</f>
        <v>否</v>
      </c>
      <c r="G135" s="72">
        <v>2</v>
      </c>
      <c r="H135" s="71"/>
      <c r="I135" s="73">
        <f t="shared" si="2"/>
        <v>0</v>
      </c>
    </row>
    <row r="136" ht="22.5" customHeight="1" spans="1:9">
      <c r="A136" s="74" t="s">
        <v>580</v>
      </c>
      <c r="B136" s="74" t="s">
        <v>581</v>
      </c>
      <c r="C136" s="75" t="s">
        <v>97</v>
      </c>
      <c r="D136" s="75" t="s">
        <v>584</v>
      </c>
      <c r="E136" s="74" t="s">
        <v>1952</v>
      </c>
      <c r="F136" s="75" t="str">
        <f>IF(_xlfn.XLOOKUP(D136,课题进度!G:G,课题进度!H:H)=1,"是","否")</f>
        <v>否</v>
      </c>
      <c r="G136" s="76">
        <v>3</v>
      </c>
      <c r="H136" s="75"/>
      <c r="I136" s="77">
        <f t="shared" si="2"/>
        <v>0</v>
      </c>
    </row>
    <row r="137" ht="22.5" customHeight="1" spans="1:9">
      <c r="A137" s="70" t="s">
        <v>591</v>
      </c>
      <c r="B137" s="70" t="s">
        <v>592</v>
      </c>
      <c r="C137" s="71" t="s">
        <v>268</v>
      </c>
      <c r="D137" s="71" t="s">
        <v>593</v>
      </c>
      <c r="E137" s="70" t="s">
        <v>1953</v>
      </c>
      <c r="F137" s="71" t="str">
        <f>IF(_xlfn.XLOOKUP(D137,课题进度!G:G,课题进度!H:H)=1,"是","否")</f>
        <v>否</v>
      </c>
      <c r="G137" s="72">
        <v>1</v>
      </c>
      <c r="H137" s="71"/>
      <c r="I137" s="73">
        <f t="shared" si="2"/>
        <v>0</v>
      </c>
    </row>
    <row r="138" ht="22.5" customHeight="1" spans="1:9">
      <c r="A138" s="74" t="s">
        <v>591</v>
      </c>
      <c r="B138" s="74" t="s">
        <v>592</v>
      </c>
      <c r="C138" s="75" t="s">
        <v>268</v>
      </c>
      <c r="D138" s="75" t="s">
        <v>594</v>
      </c>
      <c r="E138" s="74" t="s">
        <v>1954</v>
      </c>
      <c r="F138" s="75" t="str">
        <f>IF(_xlfn.XLOOKUP(D138,课题进度!G:G,课题进度!H:H)=1,"是","否")</f>
        <v>否</v>
      </c>
      <c r="G138" s="76">
        <v>1</v>
      </c>
      <c r="H138" s="75"/>
      <c r="I138" s="77">
        <f t="shared" si="2"/>
        <v>0</v>
      </c>
    </row>
    <row r="139" ht="22.5" customHeight="1" spans="1:9">
      <c r="A139" s="70" t="s">
        <v>601</v>
      </c>
      <c r="B139" s="70" t="s">
        <v>602</v>
      </c>
      <c r="C139" s="71" t="s">
        <v>597</v>
      </c>
      <c r="D139" s="71" t="s">
        <v>603</v>
      </c>
      <c r="E139" s="70" t="s">
        <v>1955</v>
      </c>
      <c r="F139" s="71" t="str">
        <f>IF(_xlfn.XLOOKUP(D139,课题进度!G:G,课题进度!H:H)=1,"是","否")</f>
        <v>否</v>
      </c>
      <c r="G139" s="72">
        <v>2</v>
      </c>
      <c r="H139" s="71"/>
      <c r="I139" s="73">
        <f t="shared" si="2"/>
        <v>0</v>
      </c>
    </row>
    <row r="140" ht="22.5" customHeight="1" spans="1:9">
      <c r="A140" s="74" t="s">
        <v>601</v>
      </c>
      <c r="B140" s="74" t="s">
        <v>602</v>
      </c>
      <c r="C140" s="75" t="s">
        <v>71</v>
      </c>
      <c r="D140" s="75" t="s">
        <v>604</v>
      </c>
      <c r="E140" s="74" t="s">
        <v>1956</v>
      </c>
      <c r="F140" s="75" t="str">
        <f>IF(_xlfn.XLOOKUP(D140,课题进度!G:G,课题进度!H:H)=1,"是","否")</f>
        <v>否</v>
      </c>
      <c r="G140" s="76">
        <v>1</v>
      </c>
      <c r="H140" s="75"/>
      <c r="I140" s="77">
        <f t="shared" si="2"/>
        <v>0</v>
      </c>
    </row>
    <row r="141" ht="22.5" customHeight="1" spans="1:9">
      <c r="A141" s="70" t="s">
        <v>601</v>
      </c>
      <c r="B141" s="70" t="s">
        <v>602</v>
      </c>
      <c r="C141" s="71" t="s">
        <v>597</v>
      </c>
      <c r="D141" s="71" t="s">
        <v>605</v>
      </c>
      <c r="E141" s="70" t="s">
        <v>1957</v>
      </c>
      <c r="F141" s="71" t="str">
        <f>IF(_xlfn.XLOOKUP(D141,课题进度!G:G,课题进度!H:H)=1,"是","否")</f>
        <v>否</v>
      </c>
      <c r="G141" s="72">
        <v>1</v>
      </c>
      <c r="H141" s="71"/>
      <c r="I141" s="73">
        <f t="shared" si="2"/>
        <v>0</v>
      </c>
    </row>
    <row r="142" ht="22.5" customHeight="1" spans="1:9">
      <c r="A142" s="74" t="s">
        <v>606</v>
      </c>
      <c r="B142" s="74" t="s">
        <v>607</v>
      </c>
      <c r="C142" s="75" t="s">
        <v>413</v>
      </c>
      <c r="D142" s="75" t="s">
        <v>610</v>
      </c>
      <c r="E142" s="74" t="s">
        <v>1958</v>
      </c>
      <c r="F142" s="75" t="str">
        <f>IF(_xlfn.XLOOKUP(D142,课题进度!G:G,课题进度!H:H)=1,"是","否")</f>
        <v>否</v>
      </c>
      <c r="G142" s="76">
        <v>1</v>
      </c>
      <c r="H142" s="75"/>
      <c r="I142" s="77">
        <f t="shared" si="2"/>
        <v>0</v>
      </c>
    </row>
    <row r="143" ht="22.5" customHeight="1" spans="1:9">
      <c r="A143" s="70" t="s">
        <v>606</v>
      </c>
      <c r="B143" s="70" t="s">
        <v>607</v>
      </c>
      <c r="C143" s="71" t="s">
        <v>413</v>
      </c>
      <c r="D143" s="71" t="s">
        <v>611</v>
      </c>
      <c r="E143" s="70" t="s">
        <v>1959</v>
      </c>
      <c r="F143" s="71" t="str">
        <f>IF(_xlfn.XLOOKUP(D143,课题进度!G:G,课题进度!H:H)=1,"是","否")</f>
        <v>否</v>
      </c>
      <c r="G143" s="72">
        <v>2</v>
      </c>
      <c r="H143" s="71"/>
      <c r="I143" s="73">
        <f t="shared" si="2"/>
        <v>0</v>
      </c>
    </row>
    <row r="144" ht="22.5" customHeight="1" spans="1:9">
      <c r="A144" s="74" t="s">
        <v>606</v>
      </c>
      <c r="B144" s="74" t="s">
        <v>607</v>
      </c>
      <c r="C144" s="75" t="s">
        <v>413</v>
      </c>
      <c r="D144" s="75" t="s">
        <v>612</v>
      </c>
      <c r="E144" s="74" t="s">
        <v>1960</v>
      </c>
      <c r="F144" s="75" t="str">
        <f>IF(_xlfn.XLOOKUP(D144,课题进度!G:G,课题进度!H:H)=1,"是","否")</f>
        <v>否</v>
      </c>
      <c r="G144" s="76">
        <v>3</v>
      </c>
      <c r="H144" s="75"/>
      <c r="I144" s="77">
        <f t="shared" si="2"/>
        <v>0</v>
      </c>
    </row>
    <row r="145" ht="22.5" customHeight="1" spans="1:9">
      <c r="A145" s="70" t="s">
        <v>616</v>
      </c>
      <c r="B145" s="70" t="s">
        <v>617</v>
      </c>
      <c r="C145" s="71" t="s">
        <v>332</v>
      </c>
      <c r="D145" s="71" t="s">
        <v>618</v>
      </c>
      <c r="E145" s="70" t="s">
        <v>1961</v>
      </c>
      <c r="F145" s="71" t="str">
        <f>IF(_xlfn.XLOOKUP(D145,课题进度!G:G,课题进度!H:H)=1,"是","否")</f>
        <v>否</v>
      </c>
      <c r="G145" s="72">
        <v>3</v>
      </c>
      <c r="H145" s="71"/>
      <c r="I145" s="73">
        <f t="shared" si="2"/>
        <v>0</v>
      </c>
    </row>
    <row r="146" ht="22.5" customHeight="1" spans="1:9">
      <c r="A146" s="74" t="s">
        <v>616</v>
      </c>
      <c r="B146" s="74" t="s">
        <v>617</v>
      </c>
      <c r="C146" s="75" t="s">
        <v>622</v>
      </c>
      <c r="D146" s="75" t="s">
        <v>619</v>
      </c>
      <c r="E146" s="74" t="s">
        <v>1962</v>
      </c>
      <c r="F146" s="75" t="str">
        <f>IF(_xlfn.XLOOKUP(D146,课题进度!G:G,课题进度!H:H)=1,"是","否")</f>
        <v>否</v>
      </c>
      <c r="G146" s="76">
        <v>3</v>
      </c>
      <c r="H146" s="75"/>
      <c r="I146" s="77">
        <f t="shared" si="2"/>
        <v>0</v>
      </c>
    </row>
    <row r="147" ht="22.5" customHeight="1" spans="1:9">
      <c r="A147" s="70" t="s">
        <v>626</v>
      </c>
      <c r="B147" s="70" t="s">
        <v>627</v>
      </c>
      <c r="C147" s="71" t="s">
        <v>622</v>
      </c>
      <c r="D147" s="71" t="s">
        <v>628</v>
      </c>
      <c r="E147" s="70" t="s">
        <v>1963</v>
      </c>
      <c r="F147" s="71" t="str">
        <f>IF(_xlfn.XLOOKUP(D147,课题进度!G:G,课题进度!H:H)=1,"是","否")</f>
        <v>否</v>
      </c>
      <c r="G147" s="72">
        <v>2</v>
      </c>
      <c r="H147" s="71"/>
      <c r="I147" s="73">
        <f t="shared" si="2"/>
        <v>0</v>
      </c>
    </row>
    <row r="148" ht="22.5" customHeight="1" spans="1:9">
      <c r="A148" s="74" t="s">
        <v>626</v>
      </c>
      <c r="B148" s="74" t="s">
        <v>627</v>
      </c>
      <c r="C148" s="75" t="s">
        <v>622</v>
      </c>
      <c r="D148" s="75" t="s">
        <v>629</v>
      </c>
      <c r="E148" s="74" t="s">
        <v>1964</v>
      </c>
      <c r="F148" s="75" t="str">
        <f>IF(_xlfn.XLOOKUP(D148,课题进度!G:G,课题进度!H:H)=1,"是","否")</f>
        <v>否</v>
      </c>
      <c r="G148" s="76">
        <v>2</v>
      </c>
      <c r="H148" s="75"/>
      <c r="I148" s="77">
        <f t="shared" si="2"/>
        <v>0</v>
      </c>
    </row>
    <row r="149" ht="22.5" customHeight="1" spans="1:9">
      <c r="A149" s="70" t="s">
        <v>626</v>
      </c>
      <c r="B149" s="70" t="s">
        <v>627</v>
      </c>
      <c r="C149" s="71" t="s">
        <v>622</v>
      </c>
      <c r="D149" s="71" t="s">
        <v>630</v>
      </c>
      <c r="E149" s="70" t="s">
        <v>1965</v>
      </c>
      <c r="F149" s="71" t="str">
        <f>IF(_xlfn.XLOOKUP(D149,课题进度!G:G,课题进度!H:H)=1,"是","否")</f>
        <v>否</v>
      </c>
      <c r="G149" s="72">
        <v>1</v>
      </c>
      <c r="H149" s="71"/>
      <c r="I149" s="73">
        <f t="shared" si="2"/>
        <v>0</v>
      </c>
    </row>
    <row r="150" ht="22.5" customHeight="1" spans="1:9">
      <c r="A150" s="74" t="s">
        <v>636</v>
      </c>
      <c r="B150" s="74" t="s">
        <v>637</v>
      </c>
      <c r="C150" s="75" t="s">
        <v>622</v>
      </c>
      <c r="D150" s="75" t="s">
        <v>638</v>
      </c>
      <c r="E150" s="74" t="s">
        <v>1966</v>
      </c>
      <c r="F150" s="75" t="str">
        <f>IF(_xlfn.XLOOKUP(D150,课题进度!G:G,课题进度!H:H)=1,"是","否")</f>
        <v>否</v>
      </c>
      <c r="G150" s="76">
        <v>1</v>
      </c>
      <c r="H150" s="75"/>
      <c r="I150" s="77">
        <f t="shared" si="2"/>
        <v>0</v>
      </c>
    </row>
    <row r="151" ht="22.5" customHeight="1" spans="1:9">
      <c r="A151" s="70" t="s">
        <v>636</v>
      </c>
      <c r="B151" s="70" t="s">
        <v>637</v>
      </c>
      <c r="C151" s="71" t="s">
        <v>622</v>
      </c>
      <c r="D151" s="71" t="s">
        <v>639</v>
      </c>
      <c r="E151" s="70" t="s">
        <v>1967</v>
      </c>
      <c r="F151" s="71" t="str">
        <f>IF(_xlfn.XLOOKUP(D151,课题进度!G:G,课题进度!H:H)=1,"是","否")</f>
        <v>否</v>
      </c>
      <c r="G151" s="72">
        <v>2</v>
      </c>
      <c r="H151" s="71"/>
      <c r="I151" s="73">
        <f t="shared" si="2"/>
        <v>0</v>
      </c>
    </row>
    <row r="152" ht="22.5" customHeight="1" spans="1:9">
      <c r="A152" s="74" t="s">
        <v>645</v>
      </c>
      <c r="B152" s="74" t="s">
        <v>646</v>
      </c>
      <c r="C152" s="75" t="s">
        <v>622</v>
      </c>
      <c r="D152" s="75" t="s">
        <v>647</v>
      </c>
      <c r="E152" s="74" t="s">
        <v>1968</v>
      </c>
      <c r="F152" s="75" t="str">
        <f>IF(_xlfn.XLOOKUP(D152,课题进度!G:G,课题进度!H:H)=1,"是","否")</f>
        <v>否</v>
      </c>
      <c r="G152" s="76">
        <v>1</v>
      </c>
      <c r="H152" s="75"/>
      <c r="I152" s="77">
        <f t="shared" si="2"/>
        <v>0</v>
      </c>
    </row>
    <row r="153" ht="22.5" customHeight="1" spans="1:9">
      <c r="A153" s="70" t="s">
        <v>645</v>
      </c>
      <c r="B153" s="70" t="s">
        <v>646</v>
      </c>
      <c r="C153" s="71" t="s">
        <v>622</v>
      </c>
      <c r="D153" s="71" t="s">
        <v>648</v>
      </c>
      <c r="E153" s="70" t="s">
        <v>1969</v>
      </c>
      <c r="F153" s="71" t="str">
        <f>IF(_xlfn.XLOOKUP(D153,课题进度!G:G,课题进度!H:H)=1,"是","否")</f>
        <v>否</v>
      </c>
      <c r="G153" s="72">
        <v>3</v>
      </c>
      <c r="H153" s="71"/>
      <c r="I153" s="73">
        <f t="shared" si="2"/>
        <v>0</v>
      </c>
    </row>
    <row r="154" ht="22.5" customHeight="1" spans="1:9">
      <c r="A154" s="74" t="s">
        <v>645</v>
      </c>
      <c r="B154" s="74" t="s">
        <v>646</v>
      </c>
      <c r="C154" s="75" t="s">
        <v>622</v>
      </c>
      <c r="D154" s="75" t="s">
        <v>649</v>
      </c>
      <c r="E154" s="74" t="s">
        <v>1970</v>
      </c>
      <c r="F154" s="75" t="str">
        <f>IF(_xlfn.XLOOKUP(D154,课题进度!G:G,课题进度!H:H)=1,"是","否")</f>
        <v>否</v>
      </c>
      <c r="G154" s="76">
        <v>2</v>
      </c>
      <c r="H154" s="75"/>
      <c r="I154" s="77">
        <f t="shared" si="2"/>
        <v>0</v>
      </c>
    </row>
    <row r="155" ht="22.5" customHeight="1" spans="1:9">
      <c r="A155" s="70" t="s">
        <v>656</v>
      </c>
      <c r="B155" s="70" t="s">
        <v>657</v>
      </c>
      <c r="C155" s="71" t="s">
        <v>384</v>
      </c>
      <c r="D155" s="71" t="s">
        <v>659</v>
      </c>
      <c r="E155" s="70" t="s">
        <v>1971</v>
      </c>
      <c r="F155" s="71" t="str">
        <f>IF(_xlfn.XLOOKUP(D155,课题进度!G:G,课题进度!H:H)=1,"是","否")</f>
        <v>否</v>
      </c>
      <c r="G155" s="72">
        <v>2</v>
      </c>
      <c r="H155" s="71"/>
      <c r="I155" s="73">
        <f t="shared" si="2"/>
        <v>0</v>
      </c>
    </row>
    <row r="156" ht="22.5" customHeight="1" spans="1:9">
      <c r="A156" s="74" t="s">
        <v>656</v>
      </c>
      <c r="B156" s="74" t="s">
        <v>657</v>
      </c>
      <c r="C156" s="75" t="s">
        <v>384</v>
      </c>
      <c r="D156" s="75" t="s">
        <v>660</v>
      </c>
      <c r="E156" s="74" t="s">
        <v>1972</v>
      </c>
      <c r="F156" s="75" t="str">
        <f>IF(_xlfn.XLOOKUP(D156,课题进度!G:G,课题进度!H:H)=1,"是","否")</f>
        <v>否</v>
      </c>
      <c r="G156" s="76">
        <v>2</v>
      </c>
      <c r="H156" s="75"/>
      <c r="I156" s="77">
        <f t="shared" si="2"/>
        <v>0</v>
      </c>
    </row>
    <row r="157" ht="22.5" customHeight="1" spans="1:9">
      <c r="A157" s="70" t="s">
        <v>656</v>
      </c>
      <c r="B157" s="70" t="s">
        <v>657</v>
      </c>
      <c r="C157" s="71" t="s">
        <v>622</v>
      </c>
      <c r="D157" s="71" t="s">
        <v>661</v>
      </c>
      <c r="E157" s="70" t="s">
        <v>1973</v>
      </c>
      <c r="F157" s="71" t="str">
        <f>IF(_xlfn.XLOOKUP(D157,课题进度!G:G,课题进度!H:H)=1,"是","否")</f>
        <v>否</v>
      </c>
      <c r="G157" s="72">
        <v>2</v>
      </c>
      <c r="H157" s="71"/>
      <c r="I157" s="73">
        <f t="shared" si="2"/>
        <v>0</v>
      </c>
    </row>
    <row r="158" ht="22.5" customHeight="1" spans="1:9">
      <c r="A158" s="74" t="s">
        <v>665</v>
      </c>
      <c r="B158" s="74" t="s">
        <v>666</v>
      </c>
      <c r="C158" s="75" t="s">
        <v>664</v>
      </c>
      <c r="D158" s="75" t="s">
        <v>667</v>
      </c>
      <c r="E158" s="74" t="s">
        <v>1974</v>
      </c>
      <c r="F158" s="75" t="str">
        <f>IF(_xlfn.XLOOKUP(D158,课题进度!G:G,课题进度!H:H)=1,"是","否")</f>
        <v>否</v>
      </c>
      <c r="G158" s="76">
        <v>1</v>
      </c>
      <c r="H158" s="75"/>
      <c r="I158" s="77">
        <f t="shared" si="2"/>
        <v>0</v>
      </c>
    </row>
    <row r="159" ht="22.5" customHeight="1" spans="1:9">
      <c r="A159" s="70" t="s">
        <v>665</v>
      </c>
      <c r="B159" s="70" t="s">
        <v>666</v>
      </c>
      <c r="C159" s="71" t="s">
        <v>71</v>
      </c>
      <c r="D159" s="71" t="s">
        <v>668</v>
      </c>
      <c r="E159" s="70" t="s">
        <v>1975</v>
      </c>
      <c r="F159" s="71" t="str">
        <f>IF(_xlfn.XLOOKUP(D159,课题进度!G:G,课题进度!H:H)=1,"是","否")</f>
        <v>否</v>
      </c>
      <c r="G159" s="72">
        <v>3</v>
      </c>
      <c r="H159" s="71"/>
      <c r="I159" s="73">
        <f t="shared" si="2"/>
        <v>0</v>
      </c>
    </row>
    <row r="160" ht="22.5" customHeight="1" spans="1:9">
      <c r="A160" s="74" t="s">
        <v>676</v>
      </c>
      <c r="B160" s="74" t="s">
        <v>677</v>
      </c>
      <c r="C160" s="75" t="s">
        <v>50</v>
      </c>
      <c r="D160" s="75" t="s">
        <v>678</v>
      </c>
      <c r="E160" s="74" t="s">
        <v>1976</v>
      </c>
      <c r="F160" s="75" t="str">
        <f>IF(_xlfn.XLOOKUP(D160,课题进度!G:G,课题进度!H:H)=1,"是","否")</f>
        <v>否</v>
      </c>
      <c r="G160" s="76">
        <v>2</v>
      </c>
      <c r="H160" s="75"/>
      <c r="I160" s="77">
        <f t="shared" si="2"/>
        <v>0</v>
      </c>
    </row>
    <row r="161" ht="22.5" customHeight="1" spans="1:9">
      <c r="A161" s="70" t="s">
        <v>676</v>
      </c>
      <c r="B161" s="70" t="s">
        <v>677</v>
      </c>
      <c r="C161" s="71" t="s">
        <v>622</v>
      </c>
      <c r="D161" s="71" t="s">
        <v>679</v>
      </c>
      <c r="E161" s="70" t="s">
        <v>1977</v>
      </c>
      <c r="F161" s="71" t="str">
        <f>IF(_xlfn.XLOOKUP(D161,课题进度!G:G,课题进度!H:H)=1,"是","否")</f>
        <v>否</v>
      </c>
      <c r="G161" s="72">
        <v>1</v>
      </c>
      <c r="H161" s="71"/>
      <c r="I161" s="73">
        <f t="shared" si="2"/>
        <v>0</v>
      </c>
    </row>
    <row r="162" ht="22.5" customHeight="1" spans="1:9">
      <c r="A162" s="74" t="s">
        <v>676</v>
      </c>
      <c r="B162" s="74" t="s">
        <v>677</v>
      </c>
      <c r="C162" s="75" t="s">
        <v>50</v>
      </c>
      <c r="D162" s="75" t="s">
        <v>680</v>
      </c>
      <c r="E162" s="74" t="s">
        <v>1978</v>
      </c>
      <c r="F162" s="75" t="str">
        <f>IF(_xlfn.XLOOKUP(D162,课题进度!G:G,课题进度!H:H)=1,"是","否")</f>
        <v>否</v>
      </c>
      <c r="G162" s="76">
        <v>2</v>
      </c>
      <c r="H162" s="75"/>
      <c r="I162" s="77">
        <f t="shared" si="2"/>
        <v>0</v>
      </c>
    </row>
    <row r="163" ht="22.5" customHeight="1" spans="1:9">
      <c r="A163" s="70" t="s">
        <v>689</v>
      </c>
      <c r="B163" s="70" t="s">
        <v>690</v>
      </c>
      <c r="C163" s="71" t="s">
        <v>108</v>
      </c>
      <c r="D163" s="71" t="s">
        <v>692</v>
      </c>
      <c r="E163" s="70" t="s">
        <v>1979</v>
      </c>
      <c r="F163" s="71" t="str">
        <f>IF(_xlfn.XLOOKUP(D163,课题进度!G:G,课题进度!H:H)=1,"是","否")</f>
        <v>否</v>
      </c>
      <c r="G163" s="72">
        <v>3</v>
      </c>
      <c r="H163" s="71"/>
      <c r="I163" s="73">
        <f t="shared" si="2"/>
        <v>0</v>
      </c>
    </row>
    <row r="164" ht="22.5" customHeight="1" spans="1:9">
      <c r="A164" s="74" t="s">
        <v>689</v>
      </c>
      <c r="B164" s="74" t="s">
        <v>690</v>
      </c>
      <c r="C164" s="75" t="s">
        <v>108</v>
      </c>
      <c r="D164" s="75" t="s">
        <v>693</v>
      </c>
      <c r="E164" s="74" t="s">
        <v>1980</v>
      </c>
      <c r="F164" s="75" t="str">
        <f>IF(_xlfn.XLOOKUP(D164,课题进度!G:G,课题进度!H:H)=1,"是","否")</f>
        <v>否</v>
      </c>
      <c r="G164" s="76">
        <v>2</v>
      </c>
      <c r="H164" s="75"/>
      <c r="I164" s="77">
        <f t="shared" si="2"/>
        <v>0</v>
      </c>
    </row>
    <row r="165" ht="22.5" customHeight="1" spans="1:9">
      <c r="A165" s="70" t="s">
        <v>700</v>
      </c>
      <c r="B165" s="70" t="s">
        <v>701</v>
      </c>
      <c r="C165" s="71" t="s">
        <v>33</v>
      </c>
      <c r="D165" s="71" t="s">
        <v>702</v>
      </c>
      <c r="E165" s="70" t="s">
        <v>1981</v>
      </c>
      <c r="F165" s="71" t="str">
        <f>IF(_xlfn.XLOOKUP(D165,课题进度!G:G,课题进度!H:H)=1,"是","否")</f>
        <v>否</v>
      </c>
      <c r="G165" s="72">
        <v>2</v>
      </c>
      <c r="H165" s="71"/>
      <c r="I165" s="73">
        <f t="shared" si="2"/>
        <v>0</v>
      </c>
    </row>
    <row r="166" ht="22.5" customHeight="1" spans="1:9">
      <c r="A166" s="74" t="s">
        <v>700</v>
      </c>
      <c r="B166" s="74" t="s">
        <v>701</v>
      </c>
      <c r="C166" s="75" t="s">
        <v>33</v>
      </c>
      <c r="D166" s="75" t="s">
        <v>703</v>
      </c>
      <c r="E166" s="74" t="s">
        <v>1982</v>
      </c>
      <c r="F166" s="75" t="str">
        <f>IF(_xlfn.XLOOKUP(D166,课题进度!G:G,课题进度!H:H)=1,"是","否")</f>
        <v>否</v>
      </c>
      <c r="G166" s="76">
        <v>2</v>
      </c>
      <c r="H166" s="75"/>
      <c r="I166" s="77">
        <f t="shared" si="2"/>
        <v>0</v>
      </c>
    </row>
    <row r="167" ht="22.5" customHeight="1" spans="1:9">
      <c r="A167" s="70" t="s">
        <v>709</v>
      </c>
      <c r="B167" s="70" t="s">
        <v>710</v>
      </c>
      <c r="C167" s="71" t="s">
        <v>50</v>
      </c>
      <c r="D167" s="71" t="s">
        <v>711</v>
      </c>
      <c r="E167" s="70" t="s">
        <v>1983</v>
      </c>
      <c r="F167" s="71" t="str">
        <f>IF(_xlfn.XLOOKUP(D167,课题进度!G:G,课题进度!H:H)=1,"是","否")</f>
        <v>否</v>
      </c>
      <c r="G167" s="72">
        <v>2</v>
      </c>
      <c r="H167" s="71"/>
      <c r="I167" s="73">
        <f t="shared" si="2"/>
        <v>0</v>
      </c>
    </row>
    <row r="168" ht="22.5" customHeight="1" spans="1:9">
      <c r="A168" s="74" t="s">
        <v>709</v>
      </c>
      <c r="B168" s="74" t="s">
        <v>710</v>
      </c>
      <c r="C168" s="75" t="s">
        <v>729</v>
      </c>
      <c r="D168" s="75" t="s">
        <v>712</v>
      </c>
      <c r="E168" s="74" t="s">
        <v>1984</v>
      </c>
      <c r="F168" s="75" t="str">
        <f>IF(_xlfn.XLOOKUP(D168,课题进度!G:G,课题进度!H:H)=1,"是","否")</f>
        <v>否</v>
      </c>
      <c r="G168" s="76">
        <v>2</v>
      </c>
      <c r="H168" s="75"/>
      <c r="I168" s="77">
        <f t="shared" si="2"/>
        <v>0</v>
      </c>
    </row>
    <row r="169" ht="22.5" customHeight="1" spans="1:9">
      <c r="A169" s="70" t="s">
        <v>718</v>
      </c>
      <c r="B169" s="70" t="s">
        <v>719</v>
      </c>
      <c r="C169" s="71" t="s">
        <v>729</v>
      </c>
      <c r="D169" s="71" t="s">
        <v>720</v>
      </c>
      <c r="E169" s="70" t="s">
        <v>1985</v>
      </c>
      <c r="F169" s="71" t="str">
        <f>IF(_xlfn.XLOOKUP(D169,课题进度!G:G,课题进度!H:H)=1,"是","否")</f>
        <v>否</v>
      </c>
      <c r="G169" s="72">
        <v>2</v>
      </c>
      <c r="H169" s="71"/>
      <c r="I169" s="73">
        <f t="shared" si="2"/>
        <v>0</v>
      </c>
    </row>
    <row r="170" ht="22.5" customHeight="1" spans="1:9">
      <c r="A170" s="74" t="s">
        <v>718</v>
      </c>
      <c r="B170" s="74" t="s">
        <v>719</v>
      </c>
      <c r="C170" s="75" t="s">
        <v>729</v>
      </c>
      <c r="D170" s="75" t="s">
        <v>721</v>
      </c>
      <c r="E170" s="74" t="s">
        <v>1986</v>
      </c>
      <c r="F170" s="75" t="str">
        <f>IF(_xlfn.XLOOKUP(D170,课题进度!G:G,课题进度!H:H)=1,"是","否")</f>
        <v>否</v>
      </c>
      <c r="G170" s="76">
        <v>2</v>
      </c>
      <c r="H170" s="75"/>
      <c r="I170" s="77">
        <f t="shared" si="2"/>
        <v>0</v>
      </c>
    </row>
    <row r="171" ht="22.5" customHeight="1" spans="1:9">
      <c r="A171" s="70" t="s">
        <v>722</v>
      </c>
      <c r="B171" s="70" t="s">
        <v>723</v>
      </c>
      <c r="C171" s="71" t="s">
        <v>71</v>
      </c>
      <c r="D171" s="71" t="s">
        <v>724</v>
      </c>
      <c r="E171" s="70" t="s">
        <v>1987</v>
      </c>
      <c r="F171" s="71" t="str">
        <f>IF(_xlfn.XLOOKUP(D171,课题进度!G:G,课题进度!H:H)=1,"是","否")</f>
        <v>否</v>
      </c>
      <c r="G171" s="72">
        <v>1</v>
      </c>
      <c r="H171" s="71"/>
      <c r="I171" s="73">
        <f t="shared" si="2"/>
        <v>0</v>
      </c>
    </row>
    <row r="172" ht="22.5" customHeight="1" spans="1:9">
      <c r="A172" s="74" t="s">
        <v>722</v>
      </c>
      <c r="B172" s="74" t="s">
        <v>723</v>
      </c>
      <c r="C172" s="75" t="s">
        <v>71</v>
      </c>
      <c r="D172" s="75" t="s">
        <v>725</v>
      </c>
      <c r="E172" s="74" t="s">
        <v>1988</v>
      </c>
      <c r="F172" s="75" t="str">
        <f>IF(_xlfn.XLOOKUP(D172,课题进度!G:G,课题进度!H:H)=1,"是","否")</f>
        <v>否</v>
      </c>
      <c r="G172" s="76">
        <v>1</v>
      </c>
      <c r="H172" s="75"/>
      <c r="I172" s="77">
        <f t="shared" si="2"/>
        <v>0</v>
      </c>
    </row>
    <row r="173" ht="22.5" customHeight="1" spans="1:9">
      <c r="A173" s="70" t="s">
        <v>722</v>
      </c>
      <c r="B173" s="70" t="s">
        <v>723</v>
      </c>
      <c r="C173" s="71" t="s">
        <v>71</v>
      </c>
      <c r="D173" s="71" t="s">
        <v>726</v>
      </c>
      <c r="E173" s="70" t="s">
        <v>1989</v>
      </c>
      <c r="F173" s="71" t="str">
        <f>IF(_xlfn.XLOOKUP(D173,课题进度!G:G,课题进度!H:H)=1,"是","否")</f>
        <v>否</v>
      </c>
      <c r="G173" s="72">
        <v>1</v>
      </c>
      <c r="H173" s="71"/>
      <c r="I173" s="73">
        <f t="shared" si="2"/>
        <v>0</v>
      </c>
    </row>
    <row r="174" ht="22.5" customHeight="1" spans="1:9">
      <c r="A174" s="74" t="s">
        <v>731</v>
      </c>
      <c r="B174" s="74" t="s">
        <v>732</v>
      </c>
      <c r="C174" s="75" t="s">
        <v>729</v>
      </c>
      <c r="D174" s="75" t="s">
        <v>733</v>
      </c>
      <c r="E174" s="74" t="s">
        <v>1990</v>
      </c>
      <c r="F174" s="75" t="str">
        <f>IF(_xlfn.XLOOKUP(D174,课题进度!G:G,课题进度!H:H)=1,"是","否")</f>
        <v>否</v>
      </c>
      <c r="G174" s="76">
        <v>2</v>
      </c>
      <c r="H174" s="75"/>
      <c r="I174" s="77">
        <f t="shared" si="2"/>
        <v>0</v>
      </c>
    </row>
    <row r="175" ht="22.5" customHeight="1" spans="1:9">
      <c r="A175" s="70" t="s">
        <v>731</v>
      </c>
      <c r="B175" s="70" t="s">
        <v>732</v>
      </c>
      <c r="C175" s="71" t="s">
        <v>729</v>
      </c>
      <c r="D175" s="71" t="s">
        <v>734</v>
      </c>
      <c r="E175" s="70" t="s">
        <v>1991</v>
      </c>
      <c r="F175" s="71" t="str">
        <f>IF(_xlfn.XLOOKUP(D175,课题进度!G:G,课题进度!H:H)=1,"是","否")</f>
        <v>否</v>
      </c>
      <c r="G175" s="72">
        <v>2</v>
      </c>
      <c r="H175" s="71"/>
      <c r="I175" s="73">
        <f t="shared" si="2"/>
        <v>0</v>
      </c>
    </row>
    <row r="176" ht="22.5" customHeight="1" spans="1:9">
      <c r="A176" s="74" t="s">
        <v>731</v>
      </c>
      <c r="B176" s="74" t="s">
        <v>732</v>
      </c>
      <c r="C176" s="75" t="s">
        <v>71</v>
      </c>
      <c r="D176" s="75" t="s">
        <v>735</v>
      </c>
      <c r="E176" s="74" t="s">
        <v>1992</v>
      </c>
      <c r="F176" s="75" t="str">
        <f>IF(_xlfn.XLOOKUP(D176,课题进度!G:G,课题进度!H:H)=1,"是","否")</f>
        <v>否</v>
      </c>
      <c r="G176" s="76">
        <v>2</v>
      </c>
      <c r="H176" s="75"/>
      <c r="I176" s="77">
        <f t="shared" si="2"/>
        <v>0</v>
      </c>
    </row>
    <row r="177" ht="22.5" customHeight="1" spans="1:9">
      <c r="A177" s="70" t="s">
        <v>744</v>
      </c>
      <c r="B177" s="70" t="s">
        <v>745</v>
      </c>
      <c r="C177" s="71" t="s">
        <v>108</v>
      </c>
      <c r="D177" s="71" t="s">
        <v>747</v>
      </c>
      <c r="E177" s="70" t="s">
        <v>1993</v>
      </c>
      <c r="F177" s="71" t="str">
        <f>IF(_xlfn.XLOOKUP(D177,课题进度!G:G,课题进度!H:H)=1,"是","否")</f>
        <v>否</v>
      </c>
      <c r="G177" s="72">
        <v>1</v>
      </c>
      <c r="H177" s="71"/>
      <c r="I177" s="73">
        <f t="shared" si="2"/>
        <v>0</v>
      </c>
    </row>
    <row r="178" ht="22.5" customHeight="1" spans="1:9">
      <c r="A178" s="74" t="s">
        <v>744</v>
      </c>
      <c r="B178" s="74" t="s">
        <v>745</v>
      </c>
      <c r="C178" s="75" t="s">
        <v>71</v>
      </c>
      <c r="D178" s="75" t="s">
        <v>748</v>
      </c>
      <c r="E178" s="74" t="s">
        <v>1994</v>
      </c>
      <c r="F178" s="75" t="str">
        <f>IF(_xlfn.XLOOKUP(D178,课题进度!G:G,课题进度!H:H)=1,"是","否")</f>
        <v>否</v>
      </c>
      <c r="G178" s="76">
        <v>1</v>
      </c>
      <c r="H178" s="75"/>
      <c r="I178" s="77">
        <f t="shared" si="2"/>
        <v>0</v>
      </c>
    </row>
    <row r="179" ht="22.5" customHeight="1" spans="1:9">
      <c r="A179" s="70" t="s">
        <v>744</v>
      </c>
      <c r="B179" s="70" t="s">
        <v>745</v>
      </c>
      <c r="C179" s="71" t="s">
        <v>108</v>
      </c>
      <c r="D179" s="71" t="s">
        <v>749</v>
      </c>
      <c r="E179" s="70" t="s">
        <v>1995</v>
      </c>
      <c r="F179" s="71" t="str">
        <f>IF(_xlfn.XLOOKUP(D179,课题进度!G:G,课题进度!H:H)=1,"是","否")</f>
        <v>否</v>
      </c>
      <c r="G179" s="72">
        <v>1</v>
      </c>
      <c r="H179" s="71"/>
      <c r="I179" s="73">
        <f t="shared" si="2"/>
        <v>0</v>
      </c>
    </row>
    <row r="180" ht="22.5" customHeight="1" spans="1:9">
      <c r="A180" s="74" t="s">
        <v>757</v>
      </c>
      <c r="B180" s="74" t="s">
        <v>758</v>
      </c>
      <c r="C180" s="75" t="s">
        <v>752</v>
      </c>
      <c r="D180" s="75" t="s">
        <v>759</v>
      </c>
      <c r="E180" s="74" t="s">
        <v>1996</v>
      </c>
      <c r="F180" s="75" t="str">
        <f>IF(_xlfn.XLOOKUP(D180,课题进度!G:G,课题进度!H:H)=1,"是","否")</f>
        <v>否</v>
      </c>
      <c r="G180" s="76">
        <v>1</v>
      </c>
      <c r="H180" s="75"/>
      <c r="I180" s="77">
        <f t="shared" si="2"/>
        <v>0</v>
      </c>
    </row>
    <row r="181" ht="22.5" customHeight="1" spans="1:9">
      <c r="A181" s="70" t="s">
        <v>757</v>
      </c>
      <c r="B181" s="70" t="s">
        <v>758</v>
      </c>
      <c r="C181" s="71" t="s">
        <v>268</v>
      </c>
      <c r="D181" s="71" t="s">
        <v>760</v>
      </c>
      <c r="E181" s="70" t="s">
        <v>1997</v>
      </c>
      <c r="F181" s="71" t="str">
        <f>IF(_xlfn.XLOOKUP(D181,课题进度!G:G,课题进度!H:H)=1,"是","否")</f>
        <v>否</v>
      </c>
      <c r="G181" s="72">
        <v>1</v>
      </c>
      <c r="H181" s="71"/>
      <c r="I181" s="73">
        <f t="shared" si="2"/>
        <v>0</v>
      </c>
    </row>
    <row r="182" ht="22.5" customHeight="1" spans="1:9">
      <c r="A182" s="74" t="s">
        <v>770</v>
      </c>
      <c r="B182" s="74" t="s">
        <v>771</v>
      </c>
      <c r="C182" s="75" t="s">
        <v>61</v>
      </c>
      <c r="D182" s="75" t="s">
        <v>774</v>
      </c>
      <c r="E182" s="74" t="s">
        <v>1998</v>
      </c>
      <c r="F182" s="75" t="str">
        <f>IF(_xlfn.XLOOKUP(D182,课题进度!G:G,课题进度!H:H)=1,"是","否")</f>
        <v>否</v>
      </c>
      <c r="G182" s="76">
        <v>2</v>
      </c>
      <c r="H182" s="75"/>
      <c r="I182" s="77">
        <f t="shared" si="2"/>
        <v>0</v>
      </c>
    </row>
    <row r="183" ht="22.5" customHeight="1" spans="1:9">
      <c r="A183" s="70" t="s">
        <v>770</v>
      </c>
      <c r="B183" s="70" t="s">
        <v>771</v>
      </c>
      <c r="C183" s="71" t="s">
        <v>136</v>
      </c>
      <c r="D183" s="71" t="s">
        <v>775</v>
      </c>
      <c r="E183" s="70" t="s">
        <v>1999</v>
      </c>
      <c r="F183" s="71" t="str">
        <f>IF(_xlfn.XLOOKUP(D183,课题进度!G:G,课题进度!H:H)=1,"是","否")</f>
        <v>否</v>
      </c>
      <c r="G183" s="72">
        <v>3</v>
      </c>
      <c r="H183" s="71"/>
      <c r="I183" s="73">
        <f t="shared" si="2"/>
        <v>0</v>
      </c>
    </row>
    <row r="184" ht="22.5" customHeight="1" spans="1:9">
      <c r="A184" s="74" t="s">
        <v>784</v>
      </c>
      <c r="B184" s="74" t="s">
        <v>785</v>
      </c>
      <c r="C184" s="75" t="s">
        <v>33</v>
      </c>
      <c r="D184" s="75" t="s">
        <v>786</v>
      </c>
      <c r="E184" s="74" t="s">
        <v>2000</v>
      </c>
      <c r="F184" s="75" t="str">
        <f>IF(_xlfn.XLOOKUP(D184,课题进度!G:G,课题进度!H:H)=1,"是","否")</f>
        <v>否</v>
      </c>
      <c r="G184" s="76">
        <v>2</v>
      </c>
      <c r="H184" s="75"/>
      <c r="I184" s="77">
        <f t="shared" si="2"/>
        <v>0</v>
      </c>
    </row>
    <row r="185" ht="22.5" customHeight="1" spans="1:9">
      <c r="A185" s="70" t="s">
        <v>784</v>
      </c>
      <c r="B185" s="70" t="s">
        <v>785</v>
      </c>
      <c r="C185" s="71" t="s">
        <v>136</v>
      </c>
      <c r="D185" s="71" t="s">
        <v>787</v>
      </c>
      <c r="E185" s="70" t="s">
        <v>2001</v>
      </c>
      <c r="F185" s="71" t="str">
        <f>IF(_xlfn.XLOOKUP(D185,课题进度!G:G,课题进度!H:H)=1,"是","否")</f>
        <v>否</v>
      </c>
      <c r="G185" s="72">
        <v>2</v>
      </c>
      <c r="H185" s="71"/>
      <c r="I185" s="73">
        <f t="shared" si="2"/>
        <v>0</v>
      </c>
    </row>
    <row r="186" ht="22.5" customHeight="1" spans="1:9">
      <c r="A186" s="74" t="s">
        <v>784</v>
      </c>
      <c r="B186" s="74" t="s">
        <v>785</v>
      </c>
      <c r="C186" s="75" t="s">
        <v>33</v>
      </c>
      <c r="D186" s="75" t="s">
        <v>788</v>
      </c>
      <c r="E186" s="74" t="s">
        <v>2002</v>
      </c>
      <c r="F186" s="75" t="str">
        <f>IF(_xlfn.XLOOKUP(D186,课题进度!G:G,课题进度!H:H)=1,"是","否")</f>
        <v>否</v>
      </c>
      <c r="G186" s="76">
        <v>1</v>
      </c>
      <c r="H186" s="75"/>
      <c r="I186" s="77">
        <f t="shared" si="2"/>
        <v>0</v>
      </c>
    </row>
    <row r="187" ht="22.5" customHeight="1" spans="1:9">
      <c r="A187" s="70" t="s">
        <v>792</v>
      </c>
      <c r="B187" s="70" t="s">
        <v>793</v>
      </c>
      <c r="C187" s="71" t="s">
        <v>108</v>
      </c>
      <c r="D187" s="71" t="s">
        <v>795</v>
      </c>
      <c r="E187" s="70" t="s">
        <v>2003</v>
      </c>
      <c r="F187" s="71" t="str">
        <f>IF(_xlfn.XLOOKUP(D187,课题进度!G:G,课题进度!H:H)=1,"是","否")</f>
        <v>否</v>
      </c>
      <c r="G187" s="72">
        <v>2</v>
      </c>
      <c r="H187" s="71"/>
      <c r="I187" s="73">
        <f t="shared" si="2"/>
        <v>0</v>
      </c>
    </row>
    <row r="188" ht="22.5" customHeight="1" spans="1:9">
      <c r="A188" s="74" t="s">
        <v>792</v>
      </c>
      <c r="B188" s="74" t="s">
        <v>793</v>
      </c>
      <c r="C188" s="75" t="s">
        <v>108</v>
      </c>
      <c r="D188" s="75" t="s">
        <v>796</v>
      </c>
      <c r="E188" s="74" t="s">
        <v>2004</v>
      </c>
      <c r="F188" s="75" t="str">
        <f>IF(_xlfn.XLOOKUP(D188,课题进度!G:G,课题进度!H:H)=1,"是","否")</f>
        <v>否</v>
      </c>
      <c r="G188" s="76">
        <v>3</v>
      </c>
      <c r="H188" s="75"/>
      <c r="I188" s="77">
        <f t="shared" si="2"/>
        <v>0</v>
      </c>
    </row>
    <row r="189" ht="22.5" customHeight="1" spans="1:9">
      <c r="A189" s="70" t="s">
        <v>799</v>
      </c>
      <c r="B189" s="70" t="s">
        <v>800</v>
      </c>
      <c r="C189" s="71" t="s">
        <v>729</v>
      </c>
      <c r="D189" s="71" t="s">
        <v>801</v>
      </c>
      <c r="E189" s="70" t="s">
        <v>2005</v>
      </c>
      <c r="F189" s="71" t="str">
        <f>IF(_xlfn.XLOOKUP(D189,课题进度!G:G,课题进度!H:H)=1,"是","否")</f>
        <v>否</v>
      </c>
      <c r="G189" s="72">
        <v>2</v>
      </c>
      <c r="H189" s="71"/>
      <c r="I189" s="73">
        <f t="shared" si="2"/>
        <v>0</v>
      </c>
    </row>
    <row r="190" ht="22.5" customHeight="1" spans="1:9">
      <c r="A190" s="74" t="s">
        <v>799</v>
      </c>
      <c r="B190" s="74" t="s">
        <v>800</v>
      </c>
      <c r="C190" s="75" t="s">
        <v>729</v>
      </c>
      <c r="D190" s="75" t="s">
        <v>802</v>
      </c>
      <c r="E190" s="74" t="s">
        <v>2006</v>
      </c>
      <c r="F190" s="75" t="str">
        <f>IF(_xlfn.XLOOKUP(D190,课题进度!G:G,课题进度!H:H)=1,"是","否")</f>
        <v>否</v>
      </c>
      <c r="G190" s="76">
        <v>2</v>
      </c>
      <c r="H190" s="75"/>
      <c r="I190" s="77">
        <f t="shared" si="2"/>
        <v>0</v>
      </c>
    </row>
    <row r="191" ht="22.5" customHeight="1" spans="1:9">
      <c r="A191" s="70" t="s">
        <v>799</v>
      </c>
      <c r="B191" s="70" t="s">
        <v>800</v>
      </c>
      <c r="C191" s="71" t="s">
        <v>729</v>
      </c>
      <c r="D191" s="71" t="s">
        <v>803</v>
      </c>
      <c r="E191" s="70" t="s">
        <v>2007</v>
      </c>
      <c r="F191" s="71" t="str">
        <f>IF(_xlfn.XLOOKUP(D191,课题进度!G:G,课题进度!H:H)=1,"是","否")</f>
        <v>否</v>
      </c>
      <c r="G191" s="72">
        <v>2</v>
      </c>
      <c r="H191" s="71"/>
      <c r="I191" s="73">
        <f t="shared" si="2"/>
        <v>0</v>
      </c>
    </row>
    <row r="192" ht="22.5" customHeight="1" spans="1:9">
      <c r="A192" s="74" t="s">
        <v>807</v>
      </c>
      <c r="B192" s="74" t="s">
        <v>808</v>
      </c>
      <c r="C192" s="75" t="s">
        <v>729</v>
      </c>
      <c r="D192" s="75" t="s">
        <v>809</v>
      </c>
      <c r="E192" s="74" t="s">
        <v>2008</v>
      </c>
      <c r="F192" s="75" t="str">
        <f>IF(_xlfn.XLOOKUP(D192,课题进度!G:G,课题进度!H:H)=1,"是","否")</f>
        <v>否</v>
      </c>
      <c r="G192" s="76">
        <v>2</v>
      </c>
      <c r="H192" s="75"/>
      <c r="I192" s="77">
        <f t="shared" si="2"/>
        <v>0</v>
      </c>
    </row>
    <row r="193" ht="22.5" customHeight="1" spans="1:9">
      <c r="A193" s="70" t="s">
        <v>807</v>
      </c>
      <c r="B193" s="70" t="s">
        <v>808</v>
      </c>
      <c r="C193" s="71" t="s">
        <v>729</v>
      </c>
      <c r="D193" s="71" t="s">
        <v>810</v>
      </c>
      <c r="E193" s="70" t="s">
        <v>2009</v>
      </c>
      <c r="F193" s="71" t="str">
        <f>IF(_xlfn.XLOOKUP(D193,课题进度!G:G,课题进度!H:H)=1,"是","否")</f>
        <v>否</v>
      </c>
      <c r="G193" s="72">
        <v>2</v>
      </c>
      <c r="H193" s="71"/>
      <c r="I193" s="73">
        <f t="shared" si="2"/>
        <v>0</v>
      </c>
    </row>
    <row r="194" ht="22.5" customHeight="1" spans="1:9">
      <c r="A194" s="74" t="s">
        <v>814</v>
      </c>
      <c r="B194" s="74" t="s">
        <v>815</v>
      </c>
      <c r="C194" s="75" t="s">
        <v>71</v>
      </c>
      <c r="D194" s="75" t="s">
        <v>816</v>
      </c>
      <c r="E194" s="74" t="s">
        <v>2010</v>
      </c>
      <c r="F194" s="75" t="str">
        <f>IF(_xlfn.XLOOKUP(D194,课题进度!G:G,课题进度!H:H)=1,"是","否")</f>
        <v>否</v>
      </c>
      <c r="G194" s="76">
        <v>1</v>
      </c>
      <c r="H194" s="75"/>
      <c r="I194" s="77">
        <f t="shared" ref="I194:I257" si="3">H194/G194</f>
        <v>0</v>
      </c>
    </row>
    <row r="195" ht="22.5" customHeight="1" spans="1:9">
      <c r="A195" s="70" t="s">
        <v>814</v>
      </c>
      <c r="B195" s="70" t="s">
        <v>815</v>
      </c>
      <c r="C195" s="71" t="s">
        <v>61</v>
      </c>
      <c r="D195" s="71" t="s">
        <v>817</v>
      </c>
      <c r="E195" s="70" t="s">
        <v>2011</v>
      </c>
      <c r="F195" s="71" t="str">
        <f>IF(_xlfn.XLOOKUP(D195,课题进度!G:G,课题进度!H:H)=1,"是","否")</f>
        <v>否</v>
      </c>
      <c r="G195" s="72">
        <v>1</v>
      </c>
      <c r="H195" s="71"/>
      <c r="I195" s="73">
        <f t="shared" si="3"/>
        <v>0</v>
      </c>
    </row>
    <row r="196" ht="22.5" customHeight="1" spans="1:9">
      <c r="A196" s="74" t="s">
        <v>814</v>
      </c>
      <c r="B196" s="74" t="s">
        <v>815</v>
      </c>
      <c r="C196" s="75" t="s">
        <v>61</v>
      </c>
      <c r="D196" s="75" t="s">
        <v>818</v>
      </c>
      <c r="E196" s="74" t="s">
        <v>2012</v>
      </c>
      <c r="F196" s="75" t="str">
        <f>IF(_xlfn.XLOOKUP(D196,课题进度!G:G,课题进度!H:H)=1,"是","否")</f>
        <v>否</v>
      </c>
      <c r="G196" s="76">
        <v>2</v>
      </c>
      <c r="H196" s="75"/>
      <c r="I196" s="77">
        <f t="shared" si="3"/>
        <v>0</v>
      </c>
    </row>
    <row r="197" ht="22.5" customHeight="1" spans="1:9">
      <c r="A197" s="70" t="s">
        <v>825</v>
      </c>
      <c r="B197" s="70" t="s">
        <v>826</v>
      </c>
      <c r="C197" s="71" t="s">
        <v>61</v>
      </c>
      <c r="D197" s="71" t="s">
        <v>827</v>
      </c>
      <c r="E197" s="70" t="s">
        <v>2013</v>
      </c>
      <c r="F197" s="71" t="str">
        <f>IF(_xlfn.XLOOKUP(D197,课题进度!G:G,课题进度!H:H)=1,"是","否")</f>
        <v>否</v>
      </c>
      <c r="G197" s="72">
        <v>1</v>
      </c>
      <c r="H197" s="71"/>
      <c r="I197" s="73">
        <f t="shared" si="3"/>
        <v>0</v>
      </c>
    </row>
    <row r="198" ht="22.5" customHeight="1" spans="1:9">
      <c r="A198" s="74" t="s">
        <v>825</v>
      </c>
      <c r="B198" s="74" t="s">
        <v>826</v>
      </c>
      <c r="C198" s="75" t="s">
        <v>61</v>
      </c>
      <c r="D198" s="75" t="s">
        <v>828</v>
      </c>
      <c r="E198" s="74" t="s">
        <v>2014</v>
      </c>
      <c r="F198" s="75" t="str">
        <f>IF(_xlfn.XLOOKUP(D198,课题进度!G:G,课题进度!H:H)=1,"是","否")</f>
        <v>否</v>
      </c>
      <c r="G198" s="76">
        <v>1</v>
      </c>
      <c r="H198" s="75"/>
      <c r="I198" s="77">
        <f t="shared" si="3"/>
        <v>0</v>
      </c>
    </row>
    <row r="199" ht="22.5" customHeight="1" spans="1:9">
      <c r="A199" s="70" t="s">
        <v>836</v>
      </c>
      <c r="B199" s="70" t="s">
        <v>837</v>
      </c>
      <c r="C199" s="71" t="s">
        <v>729</v>
      </c>
      <c r="D199" s="71" t="s">
        <v>842</v>
      </c>
      <c r="E199" s="70" t="s">
        <v>2015</v>
      </c>
      <c r="F199" s="71" t="str">
        <f>IF(_xlfn.XLOOKUP(D199,课题进度!G:G,课题进度!H:H)=1,"是","否")</f>
        <v>否</v>
      </c>
      <c r="G199" s="72">
        <v>1</v>
      </c>
      <c r="H199" s="71"/>
      <c r="I199" s="73">
        <f t="shared" si="3"/>
        <v>0</v>
      </c>
    </row>
    <row r="200" ht="22.5" customHeight="1" spans="1:9">
      <c r="A200" s="74" t="s">
        <v>836</v>
      </c>
      <c r="B200" s="74" t="s">
        <v>837</v>
      </c>
      <c r="C200" s="75" t="s">
        <v>729</v>
      </c>
      <c r="D200" s="75" t="s">
        <v>843</v>
      </c>
      <c r="E200" s="74" t="s">
        <v>2016</v>
      </c>
      <c r="F200" s="75" t="str">
        <f>IF(_xlfn.XLOOKUP(D200,课题进度!G:G,课题进度!H:H)=1,"是","否")</f>
        <v>否</v>
      </c>
      <c r="G200" s="76">
        <v>2</v>
      </c>
      <c r="H200" s="75"/>
      <c r="I200" s="77">
        <f t="shared" si="3"/>
        <v>0</v>
      </c>
    </row>
    <row r="201" ht="22.5" customHeight="1" spans="1:9">
      <c r="A201" s="70" t="s">
        <v>844</v>
      </c>
      <c r="B201" s="70" t="s">
        <v>845</v>
      </c>
      <c r="C201" s="71" t="s">
        <v>729</v>
      </c>
      <c r="D201" s="71" t="s">
        <v>847</v>
      </c>
      <c r="E201" s="70" t="s">
        <v>2017</v>
      </c>
      <c r="F201" s="71" t="str">
        <f>IF(_xlfn.XLOOKUP(D201,课题进度!G:G,课题进度!H:H)=1,"是","否")</f>
        <v>否</v>
      </c>
      <c r="G201" s="72">
        <v>1</v>
      </c>
      <c r="H201" s="71"/>
      <c r="I201" s="73">
        <f t="shared" si="3"/>
        <v>0</v>
      </c>
    </row>
    <row r="202" ht="22.5" customHeight="1" spans="1:9">
      <c r="A202" s="74" t="s">
        <v>844</v>
      </c>
      <c r="B202" s="74" t="s">
        <v>845</v>
      </c>
      <c r="C202" s="75" t="s">
        <v>729</v>
      </c>
      <c r="D202" s="75" t="s">
        <v>848</v>
      </c>
      <c r="E202" s="74" t="s">
        <v>2018</v>
      </c>
      <c r="F202" s="75" t="str">
        <f>IF(_xlfn.XLOOKUP(D202,课题进度!G:G,课题进度!H:H)=1,"是","否")</f>
        <v>否</v>
      </c>
      <c r="G202" s="76">
        <v>2</v>
      </c>
      <c r="H202" s="75"/>
      <c r="I202" s="77">
        <f t="shared" si="3"/>
        <v>0</v>
      </c>
    </row>
    <row r="203" ht="22.5" customHeight="1" spans="1:9">
      <c r="A203" s="70" t="s">
        <v>849</v>
      </c>
      <c r="B203" s="70" t="s">
        <v>850</v>
      </c>
      <c r="C203" s="71" t="s">
        <v>729</v>
      </c>
      <c r="D203" s="71" t="s">
        <v>853</v>
      </c>
      <c r="E203" s="70" t="s">
        <v>2019</v>
      </c>
      <c r="F203" s="71" t="str">
        <f>IF(_xlfn.XLOOKUP(D203,课题进度!G:G,课题进度!H:H)=1,"是","否")</f>
        <v>否</v>
      </c>
      <c r="G203" s="72">
        <v>2</v>
      </c>
      <c r="H203" s="71"/>
      <c r="I203" s="73">
        <f t="shared" si="3"/>
        <v>0</v>
      </c>
    </row>
    <row r="204" ht="22.5" customHeight="1" spans="1:9">
      <c r="A204" s="74" t="s">
        <v>849</v>
      </c>
      <c r="B204" s="74" t="s">
        <v>850</v>
      </c>
      <c r="C204" s="75" t="s">
        <v>729</v>
      </c>
      <c r="D204" s="75" t="s">
        <v>854</v>
      </c>
      <c r="E204" s="74" t="s">
        <v>2020</v>
      </c>
      <c r="F204" s="75" t="str">
        <f>IF(_xlfn.XLOOKUP(D204,课题进度!G:G,课题进度!H:H)=1,"是","否")</f>
        <v>否</v>
      </c>
      <c r="G204" s="76">
        <v>1</v>
      </c>
      <c r="H204" s="75"/>
      <c r="I204" s="77">
        <f t="shared" si="3"/>
        <v>0</v>
      </c>
    </row>
    <row r="205" ht="22.5" customHeight="1" spans="1:9">
      <c r="A205" s="70" t="s">
        <v>849</v>
      </c>
      <c r="B205" s="70" t="s">
        <v>850</v>
      </c>
      <c r="C205" s="71" t="s">
        <v>729</v>
      </c>
      <c r="D205" s="71" t="s">
        <v>855</v>
      </c>
      <c r="E205" s="70" t="s">
        <v>2021</v>
      </c>
      <c r="F205" s="71" t="str">
        <f>IF(_xlfn.XLOOKUP(D205,课题进度!G:G,课题进度!H:H)=1,"是","否")</f>
        <v>否</v>
      </c>
      <c r="G205" s="72">
        <v>2</v>
      </c>
      <c r="H205" s="71"/>
      <c r="I205" s="73">
        <f t="shared" si="3"/>
        <v>0</v>
      </c>
    </row>
    <row r="206" ht="22.5" customHeight="1" spans="1:9">
      <c r="A206" s="74" t="s">
        <v>856</v>
      </c>
      <c r="B206" s="74" t="s">
        <v>857</v>
      </c>
      <c r="C206" s="75" t="s">
        <v>729</v>
      </c>
      <c r="D206" s="75" t="s">
        <v>859</v>
      </c>
      <c r="E206" s="74" t="s">
        <v>2022</v>
      </c>
      <c r="F206" s="75" t="str">
        <f>IF(_xlfn.XLOOKUP(D206,课题进度!G:G,课题进度!H:H)=1,"是","否")</f>
        <v>否</v>
      </c>
      <c r="G206" s="76">
        <v>1</v>
      </c>
      <c r="H206" s="75"/>
      <c r="I206" s="77">
        <f t="shared" si="3"/>
        <v>0</v>
      </c>
    </row>
    <row r="207" ht="22.5" customHeight="1" spans="1:9">
      <c r="A207" s="70" t="s">
        <v>856</v>
      </c>
      <c r="B207" s="70" t="s">
        <v>857</v>
      </c>
      <c r="C207" s="71" t="s">
        <v>729</v>
      </c>
      <c r="D207" s="71" t="s">
        <v>860</v>
      </c>
      <c r="E207" s="70" t="s">
        <v>2023</v>
      </c>
      <c r="F207" s="71" t="str">
        <f>IF(_xlfn.XLOOKUP(D207,课题进度!G:G,课题进度!H:H)=1,"是","否")</f>
        <v>否</v>
      </c>
      <c r="G207" s="72">
        <v>2</v>
      </c>
      <c r="H207" s="71"/>
      <c r="I207" s="73">
        <f t="shared" si="3"/>
        <v>0</v>
      </c>
    </row>
    <row r="208" ht="22.5" customHeight="1" spans="1:9">
      <c r="A208" s="74" t="s">
        <v>856</v>
      </c>
      <c r="B208" s="74" t="s">
        <v>857</v>
      </c>
      <c r="C208" s="75" t="s">
        <v>729</v>
      </c>
      <c r="D208" s="75" t="s">
        <v>861</v>
      </c>
      <c r="E208" s="74" t="s">
        <v>2024</v>
      </c>
      <c r="F208" s="75" t="str">
        <f>IF(_xlfn.XLOOKUP(D208,课题进度!G:G,课题进度!H:H)=1,"是","否")</f>
        <v>否</v>
      </c>
      <c r="G208" s="76">
        <v>2</v>
      </c>
      <c r="H208" s="75"/>
      <c r="I208" s="77">
        <f t="shared" si="3"/>
        <v>0</v>
      </c>
    </row>
    <row r="209" ht="22.5" customHeight="1" spans="1:9">
      <c r="A209" s="70" t="s">
        <v>866</v>
      </c>
      <c r="B209" s="70" t="s">
        <v>867</v>
      </c>
      <c r="C209" s="71" t="s">
        <v>136</v>
      </c>
      <c r="D209" s="71" t="s">
        <v>869</v>
      </c>
      <c r="E209" s="70" t="s">
        <v>2025</v>
      </c>
      <c r="F209" s="71" t="str">
        <f>IF(_xlfn.XLOOKUP(D209,课题进度!G:G,课题进度!H:H)=1,"是","否")</f>
        <v>否</v>
      </c>
      <c r="G209" s="72">
        <v>2</v>
      </c>
      <c r="H209" s="71"/>
      <c r="I209" s="73">
        <f t="shared" si="3"/>
        <v>0</v>
      </c>
    </row>
    <row r="210" ht="22.5" customHeight="1" spans="1:9">
      <c r="A210" s="74" t="s">
        <v>866</v>
      </c>
      <c r="B210" s="74" t="s">
        <v>867</v>
      </c>
      <c r="C210" s="75" t="s">
        <v>71</v>
      </c>
      <c r="D210" s="75" t="s">
        <v>870</v>
      </c>
      <c r="E210" s="74" t="s">
        <v>2026</v>
      </c>
      <c r="F210" s="75" t="str">
        <f>IF(_xlfn.XLOOKUP(D210,课题进度!G:G,课题进度!H:H)=1,"是","否")</f>
        <v>否</v>
      </c>
      <c r="G210" s="76">
        <v>2</v>
      </c>
      <c r="H210" s="75"/>
      <c r="I210" s="77">
        <f t="shared" si="3"/>
        <v>0</v>
      </c>
    </row>
    <row r="211" ht="22.5" customHeight="1" spans="1:9">
      <c r="A211" s="70" t="s">
        <v>875</v>
      </c>
      <c r="B211" s="70" t="s">
        <v>876</v>
      </c>
      <c r="C211" s="71" t="s">
        <v>384</v>
      </c>
      <c r="D211" s="71" t="s">
        <v>877</v>
      </c>
      <c r="E211" s="70" t="s">
        <v>2027</v>
      </c>
      <c r="F211" s="71" t="str">
        <f>IF(_xlfn.XLOOKUP(D211,课题进度!G:G,课题进度!H:H)=1,"是","否")</f>
        <v>否</v>
      </c>
      <c r="G211" s="72">
        <v>2</v>
      </c>
      <c r="H211" s="71"/>
      <c r="I211" s="73">
        <f t="shared" si="3"/>
        <v>0</v>
      </c>
    </row>
    <row r="212" ht="22.5" customHeight="1" spans="1:9">
      <c r="A212" s="74" t="s">
        <v>875</v>
      </c>
      <c r="B212" s="74" t="s">
        <v>876</v>
      </c>
      <c r="C212" s="75" t="s">
        <v>33</v>
      </c>
      <c r="D212" s="75" t="s">
        <v>878</v>
      </c>
      <c r="E212" s="74" t="s">
        <v>2028</v>
      </c>
      <c r="F212" s="75" t="str">
        <f>IF(_xlfn.XLOOKUP(D212,课题进度!G:G,课题进度!H:H)=1,"是","否")</f>
        <v>否</v>
      </c>
      <c r="G212" s="76">
        <v>1</v>
      </c>
      <c r="H212" s="75"/>
      <c r="I212" s="77">
        <f t="shared" si="3"/>
        <v>0</v>
      </c>
    </row>
    <row r="213" ht="22.5" customHeight="1" spans="1:9">
      <c r="A213" s="70" t="s">
        <v>875</v>
      </c>
      <c r="B213" s="70" t="s">
        <v>876</v>
      </c>
      <c r="C213" s="71" t="s">
        <v>33</v>
      </c>
      <c r="D213" s="71" t="s">
        <v>879</v>
      </c>
      <c r="E213" s="70" t="s">
        <v>2029</v>
      </c>
      <c r="F213" s="71" t="str">
        <f>IF(_xlfn.XLOOKUP(D213,课题进度!G:G,课题进度!H:H)=1,"是","否")</f>
        <v>否</v>
      </c>
      <c r="G213" s="72">
        <v>2</v>
      </c>
      <c r="H213" s="71"/>
      <c r="I213" s="73">
        <f t="shared" si="3"/>
        <v>0</v>
      </c>
    </row>
    <row r="214" ht="22.5" customHeight="1" spans="1:9">
      <c r="A214" s="74" t="s">
        <v>886</v>
      </c>
      <c r="B214" s="74" t="s">
        <v>887</v>
      </c>
      <c r="C214" s="75" t="s">
        <v>384</v>
      </c>
      <c r="D214" s="75" t="s">
        <v>890</v>
      </c>
      <c r="E214" s="74" t="s">
        <v>2030</v>
      </c>
      <c r="F214" s="75" t="str">
        <f>IF(_xlfn.XLOOKUP(D214,课题进度!G:G,课题进度!H:H)=1,"是","否")</f>
        <v>否</v>
      </c>
      <c r="G214" s="76">
        <v>1</v>
      </c>
      <c r="H214" s="75"/>
      <c r="I214" s="77">
        <f t="shared" si="3"/>
        <v>0</v>
      </c>
    </row>
    <row r="215" ht="22.5" customHeight="1" spans="1:9">
      <c r="A215" s="70" t="s">
        <v>886</v>
      </c>
      <c r="B215" s="70" t="s">
        <v>887</v>
      </c>
      <c r="C215" s="71" t="s">
        <v>384</v>
      </c>
      <c r="D215" s="71" t="s">
        <v>891</v>
      </c>
      <c r="E215" s="70" t="s">
        <v>2031</v>
      </c>
      <c r="F215" s="71" t="str">
        <f>IF(_xlfn.XLOOKUP(D215,课题进度!G:G,课题进度!H:H)=1,"是","否")</f>
        <v>否</v>
      </c>
      <c r="G215" s="72">
        <v>2</v>
      </c>
      <c r="H215" s="71"/>
      <c r="I215" s="73">
        <f t="shared" si="3"/>
        <v>0</v>
      </c>
    </row>
    <row r="216" ht="22.5" customHeight="1" spans="1:9">
      <c r="A216" s="74" t="s">
        <v>886</v>
      </c>
      <c r="B216" s="74" t="s">
        <v>887</v>
      </c>
      <c r="C216" s="75" t="s">
        <v>384</v>
      </c>
      <c r="D216" s="75" t="s">
        <v>892</v>
      </c>
      <c r="E216" s="74" t="s">
        <v>2032</v>
      </c>
      <c r="F216" s="75" t="str">
        <f>IF(_xlfn.XLOOKUP(D216,课题进度!G:G,课题进度!H:H)=1,"是","否")</f>
        <v>否</v>
      </c>
      <c r="G216" s="76">
        <v>2</v>
      </c>
      <c r="H216" s="75"/>
      <c r="I216" s="77">
        <f t="shared" si="3"/>
        <v>0</v>
      </c>
    </row>
    <row r="217" ht="22.5" customHeight="1" spans="1:9">
      <c r="A217" s="70" t="s">
        <v>896</v>
      </c>
      <c r="B217" s="70" t="s">
        <v>897</v>
      </c>
      <c r="C217" s="71" t="s">
        <v>136</v>
      </c>
      <c r="D217" s="71" t="s">
        <v>898</v>
      </c>
      <c r="E217" s="70" t="s">
        <v>2033</v>
      </c>
      <c r="F217" s="71" t="str">
        <f>IF(_xlfn.XLOOKUP(D217,课题进度!G:G,课题进度!H:H)=1,"是","否")</f>
        <v>否</v>
      </c>
      <c r="G217" s="72">
        <v>1</v>
      </c>
      <c r="H217" s="71"/>
      <c r="I217" s="73">
        <f t="shared" si="3"/>
        <v>0</v>
      </c>
    </row>
    <row r="218" ht="22.5" customHeight="1" spans="1:9">
      <c r="A218" s="74" t="s">
        <v>896</v>
      </c>
      <c r="B218" s="74" t="s">
        <v>897</v>
      </c>
      <c r="C218" s="75" t="s">
        <v>136</v>
      </c>
      <c r="D218" s="75" t="s">
        <v>899</v>
      </c>
      <c r="E218" s="74" t="s">
        <v>2034</v>
      </c>
      <c r="F218" s="75" t="str">
        <f>IF(_xlfn.XLOOKUP(D218,课题进度!G:G,课题进度!H:H)=1,"是","否")</f>
        <v>否</v>
      </c>
      <c r="G218" s="76">
        <v>1</v>
      </c>
      <c r="H218" s="75"/>
      <c r="I218" s="77">
        <f t="shared" si="3"/>
        <v>0</v>
      </c>
    </row>
    <row r="219" ht="22.5" customHeight="1" spans="1:9">
      <c r="A219" s="70" t="s">
        <v>904</v>
      </c>
      <c r="B219" s="70" t="s">
        <v>905</v>
      </c>
      <c r="C219" s="71" t="s">
        <v>902</v>
      </c>
      <c r="D219" s="71" t="s">
        <v>907</v>
      </c>
      <c r="E219" s="70" t="s">
        <v>2035</v>
      </c>
      <c r="F219" s="71" t="str">
        <f>IF(_xlfn.XLOOKUP(D219,课题进度!G:G,课题进度!H:H)=1,"是","否")</f>
        <v>否</v>
      </c>
      <c r="G219" s="72">
        <v>1</v>
      </c>
      <c r="H219" s="71"/>
      <c r="I219" s="73">
        <f t="shared" si="3"/>
        <v>0</v>
      </c>
    </row>
    <row r="220" ht="22.5" customHeight="1" spans="1:9">
      <c r="A220" s="74" t="s">
        <v>904</v>
      </c>
      <c r="B220" s="74" t="s">
        <v>905</v>
      </c>
      <c r="C220" s="75" t="s">
        <v>902</v>
      </c>
      <c r="D220" s="75" t="s">
        <v>908</v>
      </c>
      <c r="E220" s="74" t="s">
        <v>2036</v>
      </c>
      <c r="F220" s="75" t="str">
        <f>IF(_xlfn.XLOOKUP(D220,课题进度!G:G,课题进度!H:H)=1,"是","否")</f>
        <v>否</v>
      </c>
      <c r="G220" s="76">
        <v>2</v>
      </c>
      <c r="H220" s="75"/>
      <c r="I220" s="77">
        <f t="shared" si="3"/>
        <v>0</v>
      </c>
    </row>
    <row r="221" ht="22.5" customHeight="1" spans="1:9">
      <c r="A221" s="70" t="s">
        <v>904</v>
      </c>
      <c r="B221" s="70" t="s">
        <v>905</v>
      </c>
      <c r="C221" s="71" t="s">
        <v>902</v>
      </c>
      <c r="D221" s="71" t="s">
        <v>909</v>
      </c>
      <c r="E221" s="70" t="s">
        <v>2037</v>
      </c>
      <c r="F221" s="71" t="str">
        <f>IF(_xlfn.XLOOKUP(D221,课题进度!G:G,课题进度!H:H)=1,"是","否")</f>
        <v>否</v>
      </c>
      <c r="G221" s="72">
        <v>1</v>
      </c>
      <c r="H221" s="71"/>
      <c r="I221" s="73">
        <f t="shared" si="3"/>
        <v>0</v>
      </c>
    </row>
    <row r="222" ht="22.5" customHeight="1" spans="1:9">
      <c r="A222" s="74" t="s">
        <v>913</v>
      </c>
      <c r="B222" s="74" t="s">
        <v>914</v>
      </c>
      <c r="C222" s="75" t="s">
        <v>332</v>
      </c>
      <c r="D222" s="75" t="s">
        <v>915</v>
      </c>
      <c r="E222" s="74" t="s">
        <v>2038</v>
      </c>
      <c r="F222" s="75" t="str">
        <f>IF(_xlfn.XLOOKUP(D222,课题进度!G:G,课题进度!H:H)=1,"是","否")</f>
        <v>否</v>
      </c>
      <c r="G222" s="76">
        <v>1</v>
      </c>
      <c r="H222" s="75"/>
      <c r="I222" s="77">
        <f t="shared" si="3"/>
        <v>0</v>
      </c>
    </row>
    <row r="223" ht="22.5" customHeight="1" spans="1:9">
      <c r="A223" s="70" t="s">
        <v>913</v>
      </c>
      <c r="B223" s="70" t="s">
        <v>914</v>
      </c>
      <c r="C223" s="71" t="s">
        <v>332</v>
      </c>
      <c r="D223" s="71" t="s">
        <v>916</v>
      </c>
      <c r="E223" s="70" t="s">
        <v>2039</v>
      </c>
      <c r="F223" s="71" t="str">
        <f>IF(_xlfn.XLOOKUP(D223,课题进度!G:G,课题进度!H:H)=1,"是","否")</f>
        <v>否</v>
      </c>
      <c r="G223" s="72">
        <v>2</v>
      </c>
      <c r="H223" s="71"/>
      <c r="I223" s="73">
        <f t="shared" si="3"/>
        <v>0</v>
      </c>
    </row>
    <row r="224" ht="22.5" customHeight="1" spans="1:9">
      <c r="A224" s="74" t="s">
        <v>913</v>
      </c>
      <c r="B224" s="74" t="s">
        <v>914</v>
      </c>
      <c r="C224" s="75" t="s">
        <v>71</v>
      </c>
      <c r="D224" s="75" t="s">
        <v>917</v>
      </c>
      <c r="E224" s="74" t="s">
        <v>2040</v>
      </c>
      <c r="F224" s="75" t="str">
        <f>IF(_xlfn.XLOOKUP(D224,课题进度!G:G,课题进度!H:H)=1,"是","否")</f>
        <v>否</v>
      </c>
      <c r="G224" s="76">
        <v>2</v>
      </c>
      <c r="H224" s="75"/>
      <c r="I224" s="77">
        <f t="shared" si="3"/>
        <v>0</v>
      </c>
    </row>
    <row r="225" ht="22.5" customHeight="1" spans="1:9">
      <c r="A225" s="70" t="s">
        <v>924</v>
      </c>
      <c r="B225" s="70" t="s">
        <v>925</v>
      </c>
      <c r="C225" s="71" t="s">
        <v>71</v>
      </c>
      <c r="D225" s="71" t="s">
        <v>926</v>
      </c>
      <c r="E225" s="70" t="s">
        <v>2041</v>
      </c>
      <c r="F225" s="71" t="str">
        <f>IF(_xlfn.XLOOKUP(D225,课题进度!G:G,课题进度!H:H)=1,"是","否")</f>
        <v>否</v>
      </c>
      <c r="G225" s="72">
        <v>1</v>
      </c>
      <c r="H225" s="71"/>
      <c r="I225" s="73">
        <f t="shared" si="3"/>
        <v>0</v>
      </c>
    </row>
    <row r="226" ht="22.5" customHeight="1" spans="1:9">
      <c r="A226" s="74" t="s">
        <v>924</v>
      </c>
      <c r="B226" s="74" t="s">
        <v>925</v>
      </c>
      <c r="C226" s="75" t="s">
        <v>332</v>
      </c>
      <c r="D226" s="75" t="s">
        <v>927</v>
      </c>
      <c r="E226" s="74" t="s">
        <v>2042</v>
      </c>
      <c r="F226" s="75" t="str">
        <f>IF(_xlfn.XLOOKUP(D226,课题进度!G:G,课题进度!H:H)=1,"是","否")</f>
        <v>否</v>
      </c>
      <c r="G226" s="76">
        <v>2</v>
      </c>
      <c r="H226" s="75"/>
      <c r="I226" s="77">
        <f t="shared" si="3"/>
        <v>0</v>
      </c>
    </row>
    <row r="227" ht="22.5" customHeight="1" spans="1:9">
      <c r="A227" s="70" t="s">
        <v>924</v>
      </c>
      <c r="B227" s="70" t="s">
        <v>925</v>
      </c>
      <c r="C227" s="71" t="s">
        <v>332</v>
      </c>
      <c r="D227" s="71" t="s">
        <v>928</v>
      </c>
      <c r="E227" s="70" t="s">
        <v>2043</v>
      </c>
      <c r="F227" s="71" t="str">
        <f>IF(_xlfn.XLOOKUP(D227,课题进度!G:G,课题进度!H:H)=1,"是","否")</f>
        <v>否</v>
      </c>
      <c r="G227" s="72">
        <v>1</v>
      </c>
      <c r="H227" s="71"/>
      <c r="I227" s="73">
        <f t="shared" si="3"/>
        <v>0</v>
      </c>
    </row>
    <row r="228" ht="22.5" customHeight="1" spans="1:9">
      <c r="A228" s="74" t="s">
        <v>933</v>
      </c>
      <c r="B228" s="74" t="s">
        <v>934</v>
      </c>
      <c r="C228" s="75" t="s">
        <v>597</v>
      </c>
      <c r="D228" s="75" t="s">
        <v>936</v>
      </c>
      <c r="E228" s="74" t="s">
        <v>2044</v>
      </c>
      <c r="F228" s="75" t="str">
        <f>IF(_xlfn.XLOOKUP(D228,课题进度!G:G,课题进度!H:H)=1,"是","否")</f>
        <v>否</v>
      </c>
      <c r="G228" s="76">
        <v>2</v>
      </c>
      <c r="H228" s="75"/>
      <c r="I228" s="77">
        <f t="shared" si="3"/>
        <v>0</v>
      </c>
    </row>
    <row r="229" ht="22.5" customHeight="1" spans="1:9">
      <c r="A229" s="70" t="s">
        <v>933</v>
      </c>
      <c r="B229" s="70" t="s">
        <v>934</v>
      </c>
      <c r="C229" s="71" t="s">
        <v>597</v>
      </c>
      <c r="D229" s="71" t="s">
        <v>937</v>
      </c>
      <c r="E229" s="70" t="s">
        <v>2045</v>
      </c>
      <c r="F229" s="71" t="str">
        <f>IF(_xlfn.XLOOKUP(D229,课题进度!G:G,课题进度!H:H)=1,"是","否")</f>
        <v>否</v>
      </c>
      <c r="G229" s="72">
        <v>2</v>
      </c>
      <c r="H229" s="71"/>
      <c r="I229" s="73">
        <f t="shared" si="3"/>
        <v>0</v>
      </c>
    </row>
    <row r="230" ht="22.5" customHeight="1" spans="1:9">
      <c r="A230" s="74" t="s">
        <v>941</v>
      </c>
      <c r="B230" s="74" t="s">
        <v>942</v>
      </c>
      <c r="C230" s="75" t="s">
        <v>384</v>
      </c>
      <c r="D230" s="75" t="s">
        <v>943</v>
      </c>
      <c r="E230" s="74" t="s">
        <v>2046</v>
      </c>
      <c r="F230" s="75" t="str">
        <f>IF(_xlfn.XLOOKUP(D230,课题进度!G:G,课题进度!H:H)=1,"是","否")</f>
        <v>否</v>
      </c>
      <c r="G230" s="76">
        <v>1</v>
      </c>
      <c r="H230" s="75"/>
      <c r="I230" s="77">
        <f t="shared" si="3"/>
        <v>0</v>
      </c>
    </row>
    <row r="231" ht="22.5" customHeight="1" spans="1:9">
      <c r="A231" s="70" t="s">
        <v>941</v>
      </c>
      <c r="B231" s="70" t="s">
        <v>942</v>
      </c>
      <c r="C231" s="71" t="s">
        <v>384</v>
      </c>
      <c r="D231" s="71" t="s">
        <v>944</v>
      </c>
      <c r="E231" s="70" t="s">
        <v>2047</v>
      </c>
      <c r="F231" s="71" t="str">
        <f>IF(_xlfn.XLOOKUP(D231,课题进度!G:G,课题进度!H:H)=1,"是","否")</f>
        <v>否</v>
      </c>
      <c r="G231" s="72">
        <v>3</v>
      </c>
      <c r="H231" s="71"/>
      <c r="I231" s="73">
        <f t="shared" si="3"/>
        <v>0</v>
      </c>
    </row>
    <row r="232" ht="22.5" customHeight="1" spans="1:9">
      <c r="A232" s="74" t="s">
        <v>947</v>
      </c>
      <c r="B232" s="74" t="s">
        <v>948</v>
      </c>
      <c r="C232" s="75" t="s">
        <v>752</v>
      </c>
      <c r="D232" s="75" t="s">
        <v>950</v>
      </c>
      <c r="E232" s="74" t="s">
        <v>2048</v>
      </c>
      <c r="F232" s="75" t="str">
        <f>IF(_xlfn.XLOOKUP(D232,课题进度!G:G,课题进度!H:H)=1,"是","否")</f>
        <v>否</v>
      </c>
      <c r="G232" s="76">
        <v>1</v>
      </c>
      <c r="H232" s="75"/>
      <c r="I232" s="77">
        <f t="shared" si="3"/>
        <v>0</v>
      </c>
    </row>
    <row r="233" ht="22.5" customHeight="1" spans="1:9">
      <c r="A233" s="70" t="s">
        <v>947</v>
      </c>
      <c r="B233" s="70" t="s">
        <v>948</v>
      </c>
      <c r="C233" s="71" t="s">
        <v>71</v>
      </c>
      <c r="D233" s="71" t="s">
        <v>951</v>
      </c>
      <c r="E233" s="70" t="s">
        <v>2049</v>
      </c>
      <c r="F233" s="71" t="str">
        <f>IF(_xlfn.XLOOKUP(D233,课题进度!G:G,课题进度!H:H)=1,"是","否")</f>
        <v>否</v>
      </c>
      <c r="G233" s="72">
        <v>1</v>
      </c>
      <c r="H233" s="71"/>
      <c r="I233" s="73">
        <f t="shared" si="3"/>
        <v>0</v>
      </c>
    </row>
    <row r="234" ht="22.5" customHeight="1" spans="1:9">
      <c r="A234" s="74" t="s">
        <v>947</v>
      </c>
      <c r="B234" s="74" t="s">
        <v>948</v>
      </c>
      <c r="C234" s="75" t="s">
        <v>752</v>
      </c>
      <c r="D234" s="75" t="s">
        <v>952</v>
      </c>
      <c r="E234" s="74" t="s">
        <v>2050</v>
      </c>
      <c r="F234" s="75" t="str">
        <f>IF(_xlfn.XLOOKUP(D234,课题进度!G:G,课题进度!H:H)=1,"是","否")</f>
        <v>否</v>
      </c>
      <c r="G234" s="76">
        <v>2</v>
      </c>
      <c r="H234" s="75"/>
      <c r="I234" s="77">
        <f t="shared" si="3"/>
        <v>0</v>
      </c>
    </row>
    <row r="235" ht="22.5" customHeight="1" spans="1:9">
      <c r="A235" s="70" t="s">
        <v>957</v>
      </c>
      <c r="B235" s="70" t="s">
        <v>958</v>
      </c>
      <c r="C235" s="71" t="s">
        <v>50</v>
      </c>
      <c r="D235" s="71" t="s">
        <v>959</v>
      </c>
      <c r="E235" s="70" t="s">
        <v>2051</v>
      </c>
      <c r="F235" s="71" t="str">
        <f>IF(_xlfn.XLOOKUP(D235,课题进度!G:G,课题进度!H:H)=1,"是","否")</f>
        <v>否</v>
      </c>
      <c r="G235" s="72">
        <v>1</v>
      </c>
      <c r="H235" s="71"/>
      <c r="I235" s="73">
        <f t="shared" si="3"/>
        <v>0</v>
      </c>
    </row>
    <row r="236" ht="22.5" customHeight="1" spans="1:9">
      <c r="A236" s="74" t="s">
        <v>957</v>
      </c>
      <c r="B236" s="74" t="s">
        <v>958</v>
      </c>
      <c r="C236" s="75" t="s">
        <v>50</v>
      </c>
      <c r="D236" s="75" t="s">
        <v>960</v>
      </c>
      <c r="E236" s="74" t="s">
        <v>2052</v>
      </c>
      <c r="F236" s="75" t="str">
        <f>IF(_xlfn.XLOOKUP(D236,课题进度!G:G,课题进度!H:H)=1,"是","否")</f>
        <v>否</v>
      </c>
      <c r="G236" s="76">
        <v>2</v>
      </c>
      <c r="H236" s="75"/>
      <c r="I236" s="77">
        <f t="shared" si="3"/>
        <v>0</v>
      </c>
    </row>
    <row r="237" ht="22.5" customHeight="1" spans="1:9">
      <c r="A237" s="70" t="s">
        <v>961</v>
      </c>
      <c r="B237" s="70" t="s">
        <v>962</v>
      </c>
      <c r="C237" s="71" t="s">
        <v>71</v>
      </c>
      <c r="D237" s="71" t="s">
        <v>963</v>
      </c>
      <c r="E237" s="70" t="s">
        <v>2053</v>
      </c>
      <c r="F237" s="71" t="str">
        <f>IF(_xlfn.XLOOKUP(D237,课题进度!G:G,课题进度!H:H)=1,"是","否")</f>
        <v>否</v>
      </c>
      <c r="G237" s="72">
        <v>1</v>
      </c>
      <c r="H237" s="71"/>
      <c r="I237" s="73">
        <f t="shared" si="3"/>
        <v>0</v>
      </c>
    </row>
    <row r="238" ht="22.5" customHeight="1" spans="1:9">
      <c r="A238" s="74" t="s">
        <v>961</v>
      </c>
      <c r="B238" s="74" t="s">
        <v>962</v>
      </c>
      <c r="C238" s="75" t="s">
        <v>61</v>
      </c>
      <c r="D238" s="75" t="s">
        <v>964</v>
      </c>
      <c r="E238" s="74" t="s">
        <v>2054</v>
      </c>
      <c r="F238" s="75" t="str">
        <f>IF(_xlfn.XLOOKUP(D238,课题进度!G:G,课题进度!H:H)=1,"是","否")</f>
        <v>否</v>
      </c>
      <c r="G238" s="76">
        <v>3</v>
      </c>
      <c r="H238" s="75"/>
      <c r="I238" s="77">
        <f t="shared" si="3"/>
        <v>0</v>
      </c>
    </row>
    <row r="239" ht="22.5" customHeight="1" spans="1:9">
      <c r="A239" s="70" t="s">
        <v>961</v>
      </c>
      <c r="B239" s="70" t="s">
        <v>962</v>
      </c>
      <c r="C239" s="71" t="s">
        <v>61</v>
      </c>
      <c r="D239" s="71" t="s">
        <v>965</v>
      </c>
      <c r="E239" s="70" t="s">
        <v>2055</v>
      </c>
      <c r="F239" s="71" t="str">
        <f>IF(_xlfn.XLOOKUP(D239,课题进度!G:G,课题进度!H:H)=1,"是","否")</f>
        <v>否</v>
      </c>
      <c r="G239" s="72">
        <v>2</v>
      </c>
      <c r="H239" s="71"/>
      <c r="I239" s="73">
        <f t="shared" si="3"/>
        <v>0</v>
      </c>
    </row>
    <row r="240" ht="22.5" customHeight="1" spans="1:9">
      <c r="A240" s="74" t="s">
        <v>966</v>
      </c>
      <c r="B240" s="74" t="s">
        <v>967</v>
      </c>
      <c r="C240" s="75" t="s">
        <v>97</v>
      </c>
      <c r="D240" s="75" t="s">
        <v>972</v>
      </c>
      <c r="E240" s="74" t="s">
        <v>2056</v>
      </c>
      <c r="F240" s="75" t="str">
        <f>IF(_xlfn.XLOOKUP(D240,课题进度!G:G,课题进度!H:H)=1,"是","否")</f>
        <v>否</v>
      </c>
      <c r="G240" s="76">
        <v>1</v>
      </c>
      <c r="H240" s="75"/>
      <c r="I240" s="77">
        <f t="shared" si="3"/>
        <v>0</v>
      </c>
    </row>
    <row r="241" ht="22.5" customHeight="1" spans="1:9">
      <c r="A241" s="70" t="s">
        <v>966</v>
      </c>
      <c r="B241" s="70" t="s">
        <v>967</v>
      </c>
      <c r="C241" s="71" t="s">
        <v>61</v>
      </c>
      <c r="D241" s="71" t="s">
        <v>973</v>
      </c>
      <c r="E241" s="70" t="s">
        <v>2057</v>
      </c>
      <c r="F241" s="71" t="str">
        <f>IF(_xlfn.XLOOKUP(D241,课题进度!G:G,课题进度!H:H)=1,"是","否")</f>
        <v>否</v>
      </c>
      <c r="G241" s="72">
        <v>3</v>
      </c>
      <c r="H241" s="71"/>
      <c r="I241" s="73">
        <f t="shared" si="3"/>
        <v>0</v>
      </c>
    </row>
    <row r="242" ht="22.5" customHeight="1" spans="1:9">
      <c r="A242" s="74" t="s">
        <v>980</v>
      </c>
      <c r="B242" s="74" t="s">
        <v>981</v>
      </c>
      <c r="C242" s="75" t="s">
        <v>664</v>
      </c>
      <c r="D242" s="75" t="s">
        <v>982</v>
      </c>
      <c r="E242" s="74" t="s">
        <v>2058</v>
      </c>
      <c r="F242" s="75" t="str">
        <f>IF(_xlfn.XLOOKUP(D242,课题进度!G:G,课题进度!H:H)=1,"是","否")</f>
        <v>否</v>
      </c>
      <c r="G242" s="76">
        <v>2</v>
      </c>
      <c r="H242" s="75"/>
      <c r="I242" s="77">
        <f t="shared" si="3"/>
        <v>0</v>
      </c>
    </row>
    <row r="243" ht="22.5" customHeight="1" spans="1:9">
      <c r="A243" s="70" t="s">
        <v>980</v>
      </c>
      <c r="B243" s="70" t="s">
        <v>981</v>
      </c>
      <c r="C243" s="71" t="s">
        <v>664</v>
      </c>
      <c r="D243" s="71" t="s">
        <v>983</v>
      </c>
      <c r="E243" s="70" t="s">
        <v>2059</v>
      </c>
      <c r="F243" s="71" t="str">
        <f>IF(_xlfn.XLOOKUP(D243,课题进度!G:G,课题进度!H:H)=1,"是","否")</f>
        <v>否</v>
      </c>
      <c r="G243" s="72">
        <v>3</v>
      </c>
      <c r="H243" s="71"/>
      <c r="I243" s="73">
        <f t="shared" si="3"/>
        <v>0</v>
      </c>
    </row>
    <row r="244" ht="22.5" customHeight="1" spans="1:9">
      <c r="A244" s="74" t="s">
        <v>980</v>
      </c>
      <c r="B244" s="74" t="s">
        <v>981</v>
      </c>
      <c r="C244" s="75" t="s">
        <v>136</v>
      </c>
      <c r="D244" s="75" t="s">
        <v>984</v>
      </c>
      <c r="E244" s="74" t="s">
        <v>2060</v>
      </c>
      <c r="F244" s="75" t="str">
        <f>IF(_xlfn.XLOOKUP(D244,课题进度!G:G,课题进度!H:H)=1,"是","否")</f>
        <v>否</v>
      </c>
      <c r="G244" s="76">
        <v>2</v>
      </c>
      <c r="H244" s="75"/>
      <c r="I244" s="77">
        <f t="shared" si="3"/>
        <v>0</v>
      </c>
    </row>
    <row r="245" ht="22.5" customHeight="1" spans="1:9">
      <c r="A245" s="70" t="s">
        <v>989</v>
      </c>
      <c r="B245" s="70" t="s">
        <v>990</v>
      </c>
      <c r="C245" s="71" t="s">
        <v>902</v>
      </c>
      <c r="D245" s="71" t="s">
        <v>991</v>
      </c>
      <c r="E245" s="70" t="s">
        <v>2061</v>
      </c>
      <c r="F245" s="71" t="str">
        <f>IF(_xlfn.XLOOKUP(D245,课题进度!G:G,课题进度!H:H)=1,"是","否")</f>
        <v>否</v>
      </c>
      <c r="G245" s="72">
        <v>1</v>
      </c>
      <c r="H245" s="71"/>
      <c r="I245" s="73">
        <f t="shared" si="3"/>
        <v>0</v>
      </c>
    </row>
    <row r="246" ht="22.5" customHeight="1" spans="1:9">
      <c r="A246" s="74" t="s">
        <v>989</v>
      </c>
      <c r="B246" s="74" t="s">
        <v>990</v>
      </c>
      <c r="C246" s="75" t="s">
        <v>902</v>
      </c>
      <c r="D246" s="75" t="s">
        <v>992</v>
      </c>
      <c r="E246" s="74" t="s">
        <v>2062</v>
      </c>
      <c r="F246" s="75" t="str">
        <f>IF(_xlfn.XLOOKUP(D246,课题进度!G:G,课题进度!H:H)=1,"是","否")</f>
        <v>否</v>
      </c>
      <c r="G246" s="76">
        <v>2</v>
      </c>
      <c r="H246" s="75"/>
      <c r="I246" s="77">
        <f t="shared" si="3"/>
        <v>0</v>
      </c>
    </row>
    <row r="247" ht="22.5" customHeight="1" spans="1:9">
      <c r="A247" s="70" t="s">
        <v>989</v>
      </c>
      <c r="B247" s="70" t="s">
        <v>990</v>
      </c>
      <c r="C247" s="71" t="s">
        <v>902</v>
      </c>
      <c r="D247" s="71" t="s">
        <v>993</v>
      </c>
      <c r="E247" s="70" t="s">
        <v>2063</v>
      </c>
      <c r="F247" s="71" t="str">
        <f>IF(_xlfn.XLOOKUP(D247,课题进度!G:G,课题进度!H:H)=1,"是","否")</f>
        <v>否</v>
      </c>
      <c r="G247" s="72">
        <v>2</v>
      </c>
      <c r="H247" s="71"/>
      <c r="I247" s="73">
        <f t="shared" si="3"/>
        <v>0</v>
      </c>
    </row>
    <row r="248" ht="22.5" customHeight="1" spans="1:9">
      <c r="A248" s="74" t="s">
        <v>999</v>
      </c>
      <c r="B248" s="74" t="s">
        <v>1000</v>
      </c>
      <c r="C248" s="75" t="s">
        <v>332</v>
      </c>
      <c r="D248" s="75" t="s">
        <v>1002</v>
      </c>
      <c r="E248" s="74" t="s">
        <v>2064</v>
      </c>
      <c r="F248" s="75" t="str">
        <f>IF(_xlfn.XLOOKUP(D248,课题进度!G:G,课题进度!H:H)=1,"是","否")</f>
        <v>否</v>
      </c>
      <c r="G248" s="76">
        <v>1</v>
      </c>
      <c r="H248" s="75"/>
      <c r="I248" s="77">
        <f t="shared" si="3"/>
        <v>0</v>
      </c>
    </row>
    <row r="249" ht="22.5" customHeight="1" spans="1:9">
      <c r="A249" s="70" t="s">
        <v>999</v>
      </c>
      <c r="B249" s="70" t="s">
        <v>1000</v>
      </c>
      <c r="C249" s="71" t="s">
        <v>332</v>
      </c>
      <c r="D249" s="71" t="s">
        <v>1003</v>
      </c>
      <c r="E249" s="70" t="s">
        <v>2065</v>
      </c>
      <c r="F249" s="71" t="str">
        <f>IF(_xlfn.XLOOKUP(D249,课题进度!G:G,课题进度!H:H)=1,"是","否")</f>
        <v>否</v>
      </c>
      <c r="G249" s="72">
        <v>2</v>
      </c>
      <c r="H249" s="71"/>
      <c r="I249" s="73">
        <f t="shared" si="3"/>
        <v>0</v>
      </c>
    </row>
    <row r="250" ht="22.5" customHeight="1" spans="1:9">
      <c r="A250" s="74" t="s">
        <v>999</v>
      </c>
      <c r="B250" s="74" t="s">
        <v>1000</v>
      </c>
      <c r="C250" s="75" t="s">
        <v>332</v>
      </c>
      <c r="D250" s="75" t="s">
        <v>1004</v>
      </c>
      <c r="E250" s="74" t="s">
        <v>2066</v>
      </c>
      <c r="F250" s="75" t="str">
        <f>IF(_xlfn.XLOOKUP(D250,课题进度!G:G,课题进度!H:H)=1,"是","否")</f>
        <v>否</v>
      </c>
      <c r="G250" s="76">
        <v>1</v>
      </c>
      <c r="H250" s="75"/>
      <c r="I250" s="77">
        <f t="shared" si="3"/>
        <v>0</v>
      </c>
    </row>
    <row r="251" ht="22.5" customHeight="1" spans="1:9">
      <c r="A251" s="70" t="s">
        <v>1007</v>
      </c>
      <c r="B251" s="70" t="s">
        <v>1008</v>
      </c>
      <c r="C251" s="71" t="s">
        <v>664</v>
      </c>
      <c r="D251" s="71" t="s">
        <v>1009</v>
      </c>
      <c r="E251" s="70" t="s">
        <v>2067</v>
      </c>
      <c r="F251" s="71" t="str">
        <f>IF(_xlfn.XLOOKUP(D251,课题进度!G:G,课题进度!H:H)=1,"是","否")</f>
        <v>否</v>
      </c>
      <c r="G251" s="72">
        <v>1</v>
      </c>
      <c r="H251" s="71"/>
      <c r="I251" s="73">
        <f t="shared" si="3"/>
        <v>0</v>
      </c>
    </row>
    <row r="252" ht="22.5" customHeight="1" spans="1:9">
      <c r="A252" s="74" t="s">
        <v>1007</v>
      </c>
      <c r="B252" s="74" t="s">
        <v>1008</v>
      </c>
      <c r="C252" s="75" t="s">
        <v>71</v>
      </c>
      <c r="D252" s="75" t="s">
        <v>1010</v>
      </c>
      <c r="E252" s="74" t="s">
        <v>2068</v>
      </c>
      <c r="F252" s="75" t="str">
        <f>IF(_xlfn.XLOOKUP(D252,课题进度!G:G,课题进度!H:H)=1,"是","否")</f>
        <v>否</v>
      </c>
      <c r="G252" s="76">
        <v>1</v>
      </c>
      <c r="H252" s="75"/>
      <c r="I252" s="77">
        <f t="shared" si="3"/>
        <v>0</v>
      </c>
    </row>
    <row r="253" ht="22.5" customHeight="1" spans="1:9">
      <c r="A253" s="70" t="s">
        <v>1007</v>
      </c>
      <c r="B253" s="70" t="s">
        <v>1008</v>
      </c>
      <c r="C253" s="71" t="s">
        <v>664</v>
      </c>
      <c r="D253" s="71" t="s">
        <v>1011</v>
      </c>
      <c r="E253" s="70" t="s">
        <v>2069</v>
      </c>
      <c r="F253" s="71" t="str">
        <f>IF(_xlfn.XLOOKUP(D253,课题进度!G:G,课题进度!H:H)=1,"是","否")</f>
        <v>否</v>
      </c>
      <c r="G253" s="72">
        <v>1</v>
      </c>
      <c r="H253" s="71"/>
      <c r="I253" s="73">
        <f t="shared" si="3"/>
        <v>0</v>
      </c>
    </row>
    <row r="254" ht="22.5" customHeight="1" spans="1:9">
      <c r="A254" s="74" t="s">
        <v>1016</v>
      </c>
      <c r="B254" s="74" t="s">
        <v>1017</v>
      </c>
      <c r="C254" s="75" t="s">
        <v>108</v>
      </c>
      <c r="D254" s="75" t="s">
        <v>1018</v>
      </c>
      <c r="E254" s="74" t="s">
        <v>2070</v>
      </c>
      <c r="F254" s="75" t="str">
        <f>IF(_xlfn.XLOOKUP(D254,课题进度!G:G,课题进度!H:H)=1,"是","否")</f>
        <v>否</v>
      </c>
      <c r="G254" s="76">
        <v>2</v>
      </c>
      <c r="H254" s="75"/>
      <c r="I254" s="77">
        <f t="shared" si="3"/>
        <v>0</v>
      </c>
    </row>
    <row r="255" ht="22.5" customHeight="1" spans="1:9">
      <c r="A255" s="70" t="s">
        <v>1016</v>
      </c>
      <c r="B255" s="70" t="s">
        <v>1017</v>
      </c>
      <c r="C255" s="71" t="s">
        <v>71</v>
      </c>
      <c r="D255" s="71" t="s">
        <v>1019</v>
      </c>
      <c r="E255" s="70" t="s">
        <v>2071</v>
      </c>
      <c r="F255" s="71" t="str">
        <f>IF(_xlfn.XLOOKUP(D255,课题进度!G:G,课题进度!H:H)=1,"是","否")</f>
        <v>否</v>
      </c>
      <c r="G255" s="72">
        <v>2</v>
      </c>
      <c r="H255" s="71"/>
      <c r="I255" s="73">
        <f t="shared" si="3"/>
        <v>0</v>
      </c>
    </row>
    <row r="256" ht="22.5" customHeight="1" spans="1:9">
      <c r="A256" s="74" t="s">
        <v>1031</v>
      </c>
      <c r="B256" s="74" t="s">
        <v>1032</v>
      </c>
      <c r="C256" s="75" t="s">
        <v>622</v>
      </c>
      <c r="D256" s="75" t="s">
        <v>1036</v>
      </c>
      <c r="E256" s="74" t="s">
        <v>2072</v>
      </c>
      <c r="F256" s="75" t="str">
        <f>IF(_xlfn.XLOOKUP(D256,课题进度!G:G,课题进度!H:H)=1,"是","否")</f>
        <v>否</v>
      </c>
      <c r="G256" s="76">
        <v>1</v>
      </c>
      <c r="H256" s="75"/>
      <c r="I256" s="77">
        <f t="shared" si="3"/>
        <v>0</v>
      </c>
    </row>
    <row r="257" ht="22.5" customHeight="1" spans="1:9">
      <c r="A257" s="70" t="s">
        <v>1031</v>
      </c>
      <c r="B257" s="70" t="s">
        <v>1032</v>
      </c>
      <c r="C257" s="71" t="s">
        <v>622</v>
      </c>
      <c r="D257" s="71" t="s">
        <v>1037</v>
      </c>
      <c r="E257" s="70" t="s">
        <v>2073</v>
      </c>
      <c r="F257" s="71" t="str">
        <f>IF(_xlfn.XLOOKUP(D257,课题进度!G:G,课题进度!H:H)=1,"是","否")</f>
        <v>否</v>
      </c>
      <c r="G257" s="72">
        <v>3</v>
      </c>
      <c r="H257" s="71"/>
      <c r="I257" s="73">
        <f t="shared" si="3"/>
        <v>0</v>
      </c>
    </row>
    <row r="258" ht="22.5" customHeight="1" spans="1:9">
      <c r="A258" s="74" t="s">
        <v>1043</v>
      </c>
      <c r="B258" s="74" t="s">
        <v>1044</v>
      </c>
      <c r="C258" s="75" t="s">
        <v>268</v>
      </c>
      <c r="D258" s="75" t="s">
        <v>1046</v>
      </c>
      <c r="E258" s="74" t="s">
        <v>2074</v>
      </c>
      <c r="F258" s="75" t="str">
        <f>IF(_xlfn.XLOOKUP(D258,课题进度!G:G,课题进度!H:H)=1,"是","否")</f>
        <v>否</v>
      </c>
      <c r="G258" s="76">
        <v>1</v>
      </c>
      <c r="H258" s="75"/>
      <c r="I258" s="77">
        <f t="shared" ref="I258:I321" si="4">H258/G258</f>
        <v>0</v>
      </c>
    </row>
    <row r="259" ht="22.5" customHeight="1" spans="1:9">
      <c r="A259" s="70" t="s">
        <v>1043</v>
      </c>
      <c r="B259" s="70" t="s">
        <v>1044</v>
      </c>
      <c r="C259" s="71" t="s">
        <v>384</v>
      </c>
      <c r="D259" s="71" t="s">
        <v>1047</v>
      </c>
      <c r="E259" s="70" t="s">
        <v>2075</v>
      </c>
      <c r="F259" s="71" t="str">
        <f>IF(_xlfn.XLOOKUP(D259,课题进度!G:G,课题进度!H:H)=1,"是","否")</f>
        <v>否</v>
      </c>
      <c r="G259" s="72">
        <v>1</v>
      </c>
      <c r="H259" s="71"/>
      <c r="I259" s="73">
        <f t="shared" si="4"/>
        <v>0</v>
      </c>
    </row>
    <row r="260" ht="22.5" customHeight="1" spans="1:9">
      <c r="A260" s="74" t="s">
        <v>1043</v>
      </c>
      <c r="B260" s="74" t="s">
        <v>1044</v>
      </c>
      <c r="C260" s="75" t="s">
        <v>71</v>
      </c>
      <c r="D260" s="75" t="s">
        <v>1048</v>
      </c>
      <c r="E260" s="74" t="s">
        <v>2076</v>
      </c>
      <c r="F260" s="75" t="str">
        <f>IF(_xlfn.XLOOKUP(D260,课题进度!G:G,课题进度!H:H)=1,"是","否")</f>
        <v>否</v>
      </c>
      <c r="G260" s="76">
        <v>1</v>
      </c>
      <c r="H260" s="75"/>
      <c r="I260" s="77">
        <f t="shared" si="4"/>
        <v>0</v>
      </c>
    </row>
    <row r="261" ht="22.5" customHeight="1" spans="1:9">
      <c r="A261" s="70" t="s">
        <v>1054</v>
      </c>
      <c r="B261" s="70" t="s">
        <v>1055</v>
      </c>
      <c r="C261" s="71" t="s">
        <v>61</v>
      </c>
      <c r="D261" s="71" t="s">
        <v>1056</v>
      </c>
      <c r="E261" s="70" t="s">
        <v>2077</v>
      </c>
      <c r="F261" s="71" t="str">
        <f>IF(_xlfn.XLOOKUP(D261,课题进度!G:G,课题进度!H:H)=1,"是","否")</f>
        <v>否</v>
      </c>
      <c r="G261" s="72">
        <v>2</v>
      </c>
      <c r="H261" s="71"/>
      <c r="I261" s="73">
        <f t="shared" si="4"/>
        <v>0</v>
      </c>
    </row>
    <row r="262" ht="22.5" customHeight="1" spans="1:9">
      <c r="A262" s="74" t="s">
        <v>1054</v>
      </c>
      <c r="B262" s="74" t="s">
        <v>1055</v>
      </c>
      <c r="C262" s="75" t="s">
        <v>61</v>
      </c>
      <c r="D262" s="75" t="s">
        <v>1057</v>
      </c>
      <c r="E262" s="74" t="s">
        <v>2078</v>
      </c>
      <c r="F262" s="75" t="str">
        <f>IF(_xlfn.XLOOKUP(D262,课题进度!G:G,课题进度!H:H)=1,"是","否")</f>
        <v>否</v>
      </c>
      <c r="G262" s="76">
        <v>2</v>
      </c>
      <c r="H262" s="75"/>
      <c r="I262" s="77">
        <f t="shared" si="4"/>
        <v>0</v>
      </c>
    </row>
    <row r="263" ht="22.5" customHeight="1" spans="1:9">
      <c r="A263" s="70" t="s">
        <v>1054</v>
      </c>
      <c r="B263" s="70" t="s">
        <v>1055</v>
      </c>
      <c r="C263" s="71" t="s">
        <v>61</v>
      </c>
      <c r="D263" s="71" t="s">
        <v>1058</v>
      </c>
      <c r="E263" s="70" t="s">
        <v>2079</v>
      </c>
      <c r="F263" s="71" t="str">
        <f>IF(_xlfn.XLOOKUP(D263,课题进度!G:G,课题进度!H:H)=1,"是","否")</f>
        <v>否</v>
      </c>
      <c r="G263" s="72">
        <v>3</v>
      </c>
      <c r="H263" s="71"/>
      <c r="I263" s="73">
        <f t="shared" si="4"/>
        <v>0</v>
      </c>
    </row>
    <row r="264" ht="22.5" customHeight="1" spans="1:9">
      <c r="A264" s="74" t="s">
        <v>1062</v>
      </c>
      <c r="B264" s="74" t="s">
        <v>1063</v>
      </c>
      <c r="C264" s="75" t="s">
        <v>71</v>
      </c>
      <c r="D264" s="75" t="s">
        <v>1064</v>
      </c>
      <c r="E264" s="74" t="s">
        <v>2080</v>
      </c>
      <c r="F264" s="75" t="str">
        <f>IF(_xlfn.XLOOKUP(D264,课题进度!G:G,课题进度!H:H)=1,"是","否")</f>
        <v>否</v>
      </c>
      <c r="G264" s="76">
        <v>1</v>
      </c>
      <c r="H264" s="75"/>
      <c r="I264" s="77">
        <f t="shared" si="4"/>
        <v>0</v>
      </c>
    </row>
    <row r="265" ht="22.5" customHeight="1" spans="1:9">
      <c r="A265" s="70" t="s">
        <v>1062</v>
      </c>
      <c r="B265" s="70" t="s">
        <v>1063</v>
      </c>
      <c r="C265" s="71" t="s">
        <v>332</v>
      </c>
      <c r="D265" s="71" t="s">
        <v>1065</v>
      </c>
      <c r="E265" s="70" t="s">
        <v>2081</v>
      </c>
      <c r="F265" s="71" t="str">
        <f>IF(_xlfn.XLOOKUP(D265,课题进度!G:G,课题进度!H:H)=1,"是","否")</f>
        <v>否</v>
      </c>
      <c r="G265" s="72">
        <v>2</v>
      </c>
      <c r="H265" s="71"/>
      <c r="I265" s="73">
        <f t="shared" si="4"/>
        <v>0</v>
      </c>
    </row>
    <row r="266" ht="22.5" customHeight="1" spans="1:9">
      <c r="A266" s="74" t="s">
        <v>1069</v>
      </c>
      <c r="B266" s="74" t="s">
        <v>1070</v>
      </c>
      <c r="C266" s="75" t="s">
        <v>71</v>
      </c>
      <c r="D266" s="75" t="s">
        <v>1071</v>
      </c>
      <c r="E266" s="74" t="s">
        <v>2082</v>
      </c>
      <c r="F266" s="75" t="str">
        <f>IF(_xlfn.XLOOKUP(D266,课题进度!G:G,课题进度!H:H)=1,"是","否")</f>
        <v>否</v>
      </c>
      <c r="G266" s="76">
        <v>1</v>
      </c>
      <c r="H266" s="75"/>
      <c r="I266" s="77">
        <f t="shared" si="4"/>
        <v>0</v>
      </c>
    </row>
    <row r="267" ht="22.5" customHeight="1" spans="1:9">
      <c r="A267" s="70" t="s">
        <v>1069</v>
      </c>
      <c r="B267" s="70" t="s">
        <v>1070</v>
      </c>
      <c r="C267" s="71" t="s">
        <v>268</v>
      </c>
      <c r="D267" s="71" t="s">
        <v>1072</v>
      </c>
      <c r="E267" s="70" t="s">
        <v>2083</v>
      </c>
      <c r="F267" s="71" t="str">
        <f>IF(_xlfn.XLOOKUP(D267,课题进度!G:G,课题进度!H:H)=1,"是","否")</f>
        <v>否</v>
      </c>
      <c r="G267" s="72">
        <v>1</v>
      </c>
      <c r="H267" s="71"/>
      <c r="I267" s="73">
        <f t="shared" si="4"/>
        <v>0</v>
      </c>
    </row>
    <row r="268" ht="22.5" customHeight="1" spans="1:9">
      <c r="A268" s="74" t="s">
        <v>1078</v>
      </c>
      <c r="B268" s="74" t="s">
        <v>1079</v>
      </c>
      <c r="C268" s="75" t="s">
        <v>268</v>
      </c>
      <c r="D268" s="75" t="s">
        <v>1080</v>
      </c>
      <c r="E268" s="74" t="s">
        <v>2084</v>
      </c>
      <c r="F268" s="75" t="str">
        <f>IF(_xlfn.XLOOKUP(D268,课题进度!G:G,课题进度!H:H)=1,"是","否")</f>
        <v>否</v>
      </c>
      <c r="G268" s="76">
        <v>1</v>
      </c>
      <c r="H268" s="75"/>
      <c r="I268" s="77">
        <f t="shared" si="4"/>
        <v>0</v>
      </c>
    </row>
    <row r="269" ht="22.5" customHeight="1" spans="1:9">
      <c r="A269" s="70" t="s">
        <v>1078</v>
      </c>
      <c r="B269" s="70" t="s">
        <v>1079</v>
      </c>
      <c r="C269" s="71" t="s">
        <v>268</v>
      </c>
      <c r="D269" s="71" t="s">
        <v>1081</v>
      </c>
      <c r="E269" s="70" t="s">
        <v>2085</v>
      </c>
      <c r="F269" s="71" t="str">
        <f>IF(_xlfn.XLOOKUP(D269,课题进度!G:G,课题进度!H:H)=1,"是","否")</f>
        <v>否</v>
      </c>
      <c r="G269" s="72">
        <v>2</v>
      </c>
      <c r="H269" s="71"/>
      <c r="I269" s="73">
        <f t="shared" si="4"/>
        <v>0</v>
      </c>
    </row>
    <row r="270" ht="22.5" customHeight="1" spans="1:9">
      <c r="A270" s="74" t="s">
        <v>1087</v>
      </c>
      <c r="B270" s="74" t="s">
        <v>1088</v>
      </c>
      <c r="C270" s="75" t="s">
        <v>50</v>
      </c>
      <c r="D270" s="75" t="s">
        <v>1089</v>
      </c>
      <c r="E270" s="74" t="s">
        <v>2086</v>
      </c>
      <c r="F270" s="75" t="str">
        <f>IF(_xlfn.XLOOKUP(D270,课题进度!G:G,课题进度!H:H)=1,"是","否")</f>
        <v>否</v>
      </c>
      <c r="G270" s="76">
        <v>1</v>
      </c>
      <c r="H270" s="75"/>
      <c r="I270" s="77">
        <f t="shared" si="4"/>
        <v>0</v>
      </c>
    </row>
    <row r="271" ht="22.5" customHeight="1" spans="1:9">
      <c r="A271" s="70" t="s">
        <v>1087</v>
      </c>
      <c r="B271" s="70" t="s">
        <v>1088</v>
      </c>
      <c r="C271" s="71" t="s">
        <v>50</v>
      </c>
      <c r="D271" s="71" t="s">
        <v>1090</v>
      </c>
      <c r="E271" s="70" t="s">
        <v>2087</v>
      </c>
      <c r="F271" s="71" t="str">
        <f>IF(_xlfn.XLOOKUP(D271,课题进度!G:G,课题进度!H:H)=1,"是","否")</f>
        <v>否</v>
      </c>
      <c r="G271" s="72">
        <v>2</v>
      </c>
      <c r="H271" s="71"/>
      <c r="I271" s="73">
        <f t="shared" si="4"/>
        <v>0</v>
      </c>
    </row>
    <row r="272" ht="22.5" customHeight="1" spans="1:9">
      <c r="A272" s="74" t="s">
        <v>1096</v>
      </c>
      <c r="B272" s="74" t="s">
        <v>1097</v>
      </c>
      <c r="C272" s="75" t="s">
        <v>622</v>
      </c>
      <c r="D272" s="75" t="s">
        <v>1098</v>
      </c>
      <c r="E272" s="74" t="s">
        <v>2088</v>
      </c>
      <c r="F272" s="75" t="str">
        <f>IF(_xlfn.XLOOKUP(D272,课题进度!G:G,课题进度!H:H)=1,"是","否")</f>
        <v>否</v>
      </c>
      <c r="G272" s="76">
        <v>1</v>
      </c>
      <c r="H272" s="75"/>
      <c r="I272" s="77">
        <f t="shared" si="4"/>
        <v>0</v>
      </c>
    </row>
    <row r="273" ht="22.5" customHeight="1" spans="1:9">
      <c r="A273" s="70" t="s">
        <v>1096</v>
      </c>
      <c r="B273" s="70" t="s">
        <v>1097</v>
      </c>
      <c r="C273" s="71" t="s">
        <v>622</v>
      </c>
      <c r="D273" s="71" t="s">
        <v>1099</v>
      </c>
      <c r="E273" s="70" t="s">
        <v>2089</v>
      </c>
      <c r="F273" s="71" t="str">
        <f>IF(_xlfn.XLOOKUP(D273,课题进度!G:G,课题进度!H:H)=1,"是","否")</f>
        <v>否</v>
      </c>
      <c r="G273" s="72">
        <v>1</v>
      </c>
      <c r="H273" s="71"/>
      <c r="I273" s="73">
        <f t="shared" si="4"/>
        <v>0</v>
      </c>
    </row>
    <row r="274" ht="22.5" customHeight="1" spans="1:9">
      <c r="A274" s="74" t="s">
        <v>1096</v>
      </c>
      <c r="B274" s="74" t="s">
        <v>1097</v>
      </c>
      <c r="C274" s="75" t="s">
        <v>622</v>
      </c>
      <c r="D274" s="75" t="s">
        <v>1100</v>
      </c>
      <c r="E274" s="74" t="s">
        <v>2090</v>
      </c>
      <c r="F274" s="75" t="str">
        <f>IF(_xlfn.XLOOKUP(D274,课题进度!G:G,课题进度!H:H)=1,"是","否")</f>
        <v>否</v>
      </c>
      <c r="G274" s="76">
        <v>2</v>
      </c>
      <c r="H274" s="75"/>
      <c r="I274" s="77">
        <f t="shared" si="4"/>
        <v>0</v>
      </c>
    </row>
    <row r="275" ht="22.5" customHeight="1" spans="1:9">
      <c r="A275" s="70" t="s">
        <v>1106</v>
      </c>
      <c r="B275" s="70" t="s">
        <v>1107</v>
      </c>
      <c r="C275" s="71" t="s">
        <v>50</v>
      </c>
      <c r="D275" s="71" t="s">
        <v>1108</v>
      </c>
      <c r="E275" s="70" t="s">
        <v>2091</v>
      </c>
      <c r="F275" s="71" t="str">
        <f>IF(_xlfn.XLOOKUP(D275,课题进度!G:G,课题进度!H:H)=1,"是","否")</f>
        <v>否</v>
      </c>
      <c r="G275" s="72">
        <v>2</v>
      </c>
      <c r="H275" s="71"/>
      <c r="I275" s="73">
        <f t="shared" si="4"/>
        <v>0</v>
      </c>
    </row>
    <row r="276" ht="22.5" customHeight="1" spans="1:9">
      <c r="A276" s="74" t="s">
        <v>1106</v>
      </c>
      <c r="B276" s="74" t="s">
        <v>1107</v>
      </c>
      <c r="C276" s="75" t="s">
        <v>384</v>
      </c>
      <c r="D276" s="75" t="s">
        <v>1109</v>
      </c>
      <c r="E276" s="74" t="s">
        <v>2092</v>
      </c>
      <c r="F276" s="75" t="str">
        <f>IF(_xlfn.XLOOKUP(D276,课题进度!G:G,课题进度!H:H)=1,"是","否")</f>
        <v>否</v>
      </c>
      <c r="G276" s="76">
        <v>1</v>
      </c>
      <c r="H276" s="75"/>
      <c r="I276" s="77">
        <f t="shared" si="4"/>
        <v>0</v>
      </c>
    </row>
    <row r="277" ht="22.5" customHeight="1" spans="1:9">
      <c r="A277" s="70" t="s">
        <v>1106</v>
      </c>
      <c r="B277" s="70" t="s">
        <v>1107</v>
      </c>
      <c r="C277" s="71" t="s">
        <v>50</v>
      </c>
      <c r="D277" s="71" t="s">
        <v>1110</v>
      </c>
      <c r="E277" s="70" t="s">
        <v>2093</v>
      </c>
      <c r="F277" s="71" t="str">
        <f>IF(_xlfn.XLOOKUP(D277,课题进度!G:G,课题进度!H:H)=1,"是","否")</f>
        <v>否</v>
      </c>
      <c r="G277" s="72">
        <v>1</v>
      </c>
      <c r="H277" s="71"/>
      <c r="I277" s="73">
        <f t="shared" si="4"/>
        <v>0</v>
      </c>
    </row>
    <row r="278" ht="22.5" customHeight="1" spans="1:9">
      <c r="A278" s="74" t="s">
        <v>1121</v>
      </c>
      <c r="B278" s="74" t="s">
        <v>1122</v>
      </c>
      <c r="C278" s="75" t="s">
        <v>413</v>
      </c>
      <c r="D278" s="75" t="s">
        <v>1124</v>
      </c>
      <c r="E278" s="74" t="s">
        <v>2094</v>
      </c>
      <c r="F278" s="75" t="str">
        <f>IF(_xlfn.XLOOKUP(D278,课题进度!G:G,课题进度!H:H)=1,"是","否")</f>
        <v>否</v>
      </c>
      <c r="G278" s="76">
        <v>2</v>
      </c>
      <c r="H278" s="75"/>
      <c r="I278" s="77">
        <f t="shared" si="4"/>
        <v>0</v>
      </c>
    </row>
    <row r="279" ht="22.5" customHeight="1" spans="1:9">
      <c r="A279" s="70" t="s">
        <v>1121</v>
      </c>
      <c r="B279" s="70" t="s">
        <v>1122</v>
      </c>
      <c r="C279" s="71" t="s">
        <v>413</v>
      </c>
      <c r="D279" s="71" t="s">
        <v>1125</v>
      </c>
      <c r="E279" s="70" t="s">
        <v>2095</v>
      </c>
      <c r="F279" s="71" t="str">
        <f>IF(_xlfn.XLOOKUP(D279,课题进度!G:G,课题进度!H:H)=1,"是","否")</f>
        <v>否</v>
      </c>
      <c r="G279" s="72">
        <v>2</v>
      </c>
      <c r="H279" s="71"/>
      <c r="I279" s="73">
        <f t="shared" si="4"/>
        <v>0</v>
      </c>
    </row>
    <row r="280" ht="22.5" customHeight="1" spans="1:9">
      <c r="A280" s="74" t="s">
        <v>1130</v>
      </c>
      <c r="B280" s="74" t="s">
        <v>1131</v>
      </c>
      <c r="C280" s="75" t="s">
        <v>664</v>
      </c>
      <c r="D280" s="75" t="s">
        <v>1132</v>
      </c>
      <c r="E280" s="74" t="s">
        <v>2096</v>
      </c>
      <c r="F280" s="75" t="str">
        <f>IF(_xlfn.XLOOKUP(D280,课题进度!G:G,课题进度!H:H)=1,"是","否")</f>
        <v>否</v>
      </c>
      <c r="G280" s="76">
        <v>1</v>
      </c>
      <c r="H280" s="75"/>
      <c r="I280" s="77">
        <f t="shared" si="4"/>
        <v>0</v>
      </c>
    </row>
    <row r="281" ht="22.5" customHeight="1" spans="1:9">
      <c r="A281" s="70" t="s">
        <v>1130</v>
      </c>
      <c r="B281" s="70" t="s">
        <v>1131</v>
      </c>
      <c r="C281" s="71" t="s">
        <v>71</v>
      </c>
      <c r="D281" s="71" t="s">
        <v>1133</v>
      </c>
      <c r="E281" s="70" t="s">
        <v>2097</v>
      </c>
      <c r="F281" s="71" t="str">
        <f>IF(_xlfn.XLOOKUP(D281,课题进度!G:G,课题进度!H:H)=1,"是","否")</f>
        <v>否</v>
      </c>
      <c r="G281" s="72">
        <v>2</v>
      </c>
      <c r="H281" s="71"/>
      <c r="I281" s="73">
        <f t="shared" si="4"/>
        <v>0</v>
      </c>
    </row>
    <row r="282" ht="22.5" customHeight="1" spans="1:9">
      <c r="A282" s="74" t="s">
        <v>1141</v>
      </c>
      <c r="B282" s="74" t="s">
        <v>1142</v>
      </c>
      <c r="C282" s="75" t="s">
        <v>664</v>
      </c>
      <c r="D282" s="75" t="s">
        <v>1143</v>
      </c>
      <c r="E282" s="74" t="s">
        <v>2098</v>
      </c>
      <c r="F282" s="75" t="str">
        <f>IF(_xlfn.XLOOKUP(D282,课题进度!G:G,课题进度!H:H)=1,"是","否")</f>
        <v>否</v>
      </c>
      <c r="G282" s="76">
        <v>1</v>
      </c>
      <c r="H282" s="75"/>
      <c r="I282" s="77">
        <f t="shared" si="4"/>
        <v>0</v>
      </c>
    </row>
    <row r="283" ht="22.5" customHeight="1" spans="1:9">
      <c r="A283" s="70" t="s">
        <v>1141</v>
      </c>
      <c r="B283" s="70" t="s">
        <v>1142</v>
      </c>
      <c r="C283" s="71" t="s">
        <v>664</v>
      </c>
      <c r="D283" s="71" t="s">
        <v>1144</v>
      </c>
      <c r="E283" s="70" t="s">
        <v>2099</v>
      </c>
      <c r="F283" s="71" t="str">
        <f>IF(_xlfn.XLOOKUP(D283,课题进度!G:G,课题进度!H:H)=1,"是","否")</f>
        <v>否</v>
      </c>
      <c r="G283" s="72">
        <v>1</v>
      </c>
      <c r="H283" s="71"/>
      <c r="I283" s="73">
        <f t="shared" si="4"/>
        <v>0</v>
      </c>
    </row>
    <row r="284" ht="22.5" customHeight="1" spans="1:9">
      <c r="A284" s="74" t="s">
        <v>1141</v>
      </c>
      <c r="B284" s="74" t="s">
        <v>1142</v>
      </c>
      <c r="C284" s="75" t="s">
        <v>664</v>
      </c>
      <c r="D284" s="75" t="s">
        <v>1145</v>
      </c>
      <c r="E284" s="74" t="s">
        <v>2100</v>
      </c>
      <c r="F284" s="75" t="str">
        <f>IF(_xlfn.XLOOKUP(D284,课题进度!G:G,课题进度!H:H)=1,"是","否")</f>
        <v>否</v>
      </c>
      <c r="G284" s="76">
        <v>2</v>
      </c>
      <c r="H284" s="75"/>
      <c r="I284" s="77">
        <f t="shared" si="4"/>
        <v>0</v>
      </c>
    </row>
    <row r="285" ht="22.5" customHeight="1" spans="1:9">
      <c r="A285" s="70" t="s">
        <v>1151</v>
      </c>
      <c r="B285" s="70" t="s">
        <v>1152</v>
      </c>
      <c r="C285" s="71" t="s">
        <v>50</v>
      </c>
      <c r="D285" s="71" t="s">
        <v>1154</v>
      </c>
      <c r="E285" s="70" t="s">
        <v>2101</v>
      </c>
      <c r="F285" s="71" t="str">
        <f>IF(_xlfn.XLOOKUP(D285,课题进度!G:G,课题进度!H:H)=1,"是","否")</f>
        <v>否</v>
      </c>
      <c r="G285" s="72">
        <v>1</v>
      </c>
      <c r="H285" s="71"/>
      <c r="I285" s="73">
        <f t="shared" si="4"/>
        <v>0</v>
      </c>
    </row>
    <row r="286" ht="22.5" customHeight="1" spans="1:9">
      <c r="A286" s="74" t="s">
        <v>1151</v>
      </c>
      <c r="B286" s="74" t="s">
        <v>1152</v>
      </c>
      <c r="C286" s="75" t="s">
        <v>50</v>
      </c>
      <c r="D286" s="75" t="s">
        <v>1155</v>
      </c>
      <c r="E286" s="74" t="s">
        <v>2102</v>
      </c>
      <c r="F286" s="75" t="str">
        <f>IF(_xlfn.XLOOKUP(D286,课题进度!G:G,课题进度!H:H)=1,"是","否")</f>
        <v>否</v>
      </c>
      <c r="G286" s="76">
        <v>1</v>
      </c>
      <c r="H286" s="75"/>
      <c r="I286" s="77">
        <f t="shared" si="4"/>
        <v>0</v>
      </c>
    </row>
    <row r="287" ht="22.5" customHeight="1" spans="1:9">
      <c r="A287" s="70" t="s">
        <v>1156</v>
      </c>
      <c r="B287" s="70" t="s">
        <v>1157</v>
      </c>
      <c r="C287" s="71" t="s">
        <v>50</v>
      </c>
      <c r="D287" s="71" t="s">
        <v>1159</v>
      </c>
      <c r="E287" s="70" t="s">
        <v>2103</v>
      </c>
      <c r="F287" s="71" t="str">
        <f>IF(_xlfn.XLOOKUP(D287,课题进度!G:G,课题进度!H:H)=1,"是","否")</f>
        <v>否</v>
      </c>
      <c r="G287" s="72">
        <v>2</v>
      </c>
      <c r="H287" s="71"/>
      <c r="I287" s="73">
        <f t="shared" si="4"/>
        <v>0</v>
      </c>
    </row>
    <row r="288" ht="22.5" customHeight="1" spans="1:9">
      <c r="A288" s="74" t="s">
        <v>1156</v>
      </c>
      <c r="B288" s="74" t="s">
        <v>1157</v>
      </c>
      <c r="C288" s="75" t="s">
        <v>50</v>
      </c>
      <c r="D288" s="75" t="s">
        <v>1160</v>
      </c>
      <c r="E288" s="74" t="s">
        <v>2104</v>
      </c>
      <c r="F288" s="75" t="str">
        <f>IF(_xlfn.XLOOKUP(D288,课题进度!G:G,课题进度!H:H)=1,"是","否")</f>
        <v>否</v>
      </c>
      <c r="G288" s="76">
        <v>2</v>
      </c>
      <c r="H288" s="75"/>
      <c r="I288" s="77">
        <f t="shared" si="4"/>
        <v>0</v>
      </c>
    </row>
    <row r="289" ht="22.5" customHeight="1" spans="1:9">
      <c r="A289" s="70" t="s">
        <v>1164</v>
      </c>
      <c r="B289" s="70" t="s">
        <v>1165</v>
      </c>
      <c r="C289" s="71" t="s">
        <v>136</v>
      </c>
      <c r="D289" s="71" t="s">
        <v>1166</v>
      </c>
      <c r="E289" s="70" t="s">
        <v>2105</v>
      </c>
      <c r="F289" s="71" t="str">
        <f>IF(_xlfn.XLOOKUP(D289,课题进度!G:G,课题进度!H:H)=1,"是","否")</f>
        <v>否</v>
      </c>
      <c r="G289" s="72">
        <v>1</v>
      </c>
      <c r="H289" s="71"/>
      <c r="I289" s="73">
        <f t="shared" si="4"/>
        <v>0</v>
      </c>
    </row>
    <row r="290" ht="22.5" customHeight="1" spans="1:9">
      <c r="A290" s="74" t="s">
        <v>1164</v>
      </c>
      <c r="B290" s="74" t="s">
        <v>1165</v>
      </c>
      <c r="C290" s="75" t="s">
        <v>136</v>
      </c>
      <c r="D290" s="75" t="s">
        <v>1167</v>
      </c>
      <c r="E290" s="74" t="s">
        <v>2106</v>
      </c>
      <c r="F290" s="75" t="str">
        <f>IF(_xlfn.XLOOKUP(D290,课题进度!G:G,课题进度!H:H)=1,"是","否")</f>
        <v>否</v>
      </c>
      <c r="G290" s="76">
        <v>1</v>
      </c>
      <c r="H290" s="75"/>
      <c r="I290" s="77">
        <f t="shared" si="4"/>
        <v>0</v>
      </c>
    </row>
    <row r="291" ht="22.5" customHeight="1" spans="1:9">
      <c r="A291" s="70" t="s">
        <v>1164</v>
      </c>
      <c r="B291" s="70" t="s">
        <v>1165</v>
      </c>
      <c r="C291" s="71" t="s">
        <v>136</v>
      </c>
      <c r="D291" s="71" t="s">
        <v>1168</v>
      </c>
      <c r="E291" s="70" t="s">
        <v>2107</v>
      </c>
      <c r="F291" s="71" t="str">
        <f>IF(_xlfn.XLOOKUP(D291,课题进度!G:G,课题进度!H:H)=1,"是","否")</f>
        <v>否</v>
      </c>
      <c r="G291" s="72">
        <v>1</v>
      </c>
      <c r="H291" s="71"/>
      <c r="I291" s="73">
        <f t="shared" si="4"/>
        <v>0</v>
      </c>
    </row>
    <row r="292" ht="22.5" customHeight="1" spans="1:9">
      <c r="A292" s="74" t="s">
        <v>1169</v>
      </c>
      <c r="B292" s="74" t="s">
        <v>1170</v>
      </c>
      <c r="C292" s="75" t="s">
        <v>332</v>
      </c>
      <c r="D292" s="75" t="s">
        <v>1173</v>
      </c>
      <c r="E292" s="74" t="s">
        <v>2108</v>
      </c>
      <c r="F292" s="75" t="str">
        <f>IF(_xlfn.XLOOKUP(D292,课题进度!G:G,课题进度!H:H)=1,"是","否")</f>
        <v>否</v>
      </c>
      <c r="G292" s="76">
        <v>2</v>
      </c>
      <c r="H292" s="75"/>
      <c r="I292" s="77">
        <f t="shared" si="4"/>
        <v>0</v>
      </c>
    </row>
    <row r="293" ht="22.5" customHeight="1" spans="1:9">
      <c r="A293" s="70" t="s">
        <v>1169</v>
      </c>
      <c r="B293" s="70" t="s">
        <v>1170</v>
      </c>
      <c r="C293" s="71" t="s">
        <v>108</v>
      </c>
      <c r="D293" s="71" t="s">
        <v>1174</v>
      </c>
      <c r="E293" s="70" t="s">
        <v>2109</v>
      </c>
      <c r="F293" s="71" t="str">
        <f>IF(_xlfn.XLOOKUP(D293,课题进度!G:G,课题进度!H:H)=1,"是","否")</f>
        <v>否</v>
      </c>
      <c r="G293" s="72">
        <v>2</v>
      </c>
      <c r="H293" s="71"/>
      <c r="I293" s="73">
        <f t="shared" si="4"/>
        <v>0</v>
      </c>
    </row>
    <row r="294" ht="22.5" customHeight="1" spans="1:9">
      <c r="A294" s="74" t="s">
        <v>1175</v>
      </c>
      <c r="B294" s="74" t="s">
        <v>1176</v>
      </c>
      <c r="C294" s="75" t="s">
        <v>61</v>
      </c>
      <c r="D294" s="75" t="s">
        <v>1178</v>
      </c>
      <c r="E294" s="74" t="s">
        <v>2110</v>
      </c>
      <c r="F294" s="75" t="str">
        <f>IF(_xlfn.XLOOKUP(D294,课题进度!G:G,课题进度!H:H)=1,"是","否")</f>
        <v>否</v>
      </c>
      <c r="G294" s="76">
        <v>1</v>
      </c>
      <c r="H294" s="75"/>
      <c r="I294" s="77">
        <f t="shared" si="4"/>
        <v>0</v>
      </c>
    </row>
    <row r="295" ht="22.5" customHeight="1" spans="1:9">
      <c r="A295" s="70" t="s">
        <v>1175</v>
      </c>
      <c r="B295" s="70" t="s">
        <v>1176</v>
      </c>
      <c r="C295" s="71" t="s">
        <v>61</v>
      </c>
      <c r="D295" s="71" t="s">
        <v>1179</v>
      </c>
      <c r="E295" s="70" t="s">
        <v>2111</v>
      </c>
      <c r="F295" s="71" t="str">
        <f>IF(_xlfn.XLOOKUP(D295,课题进度!G:G,课题进度!H:H)=1,"是","否")</f>
        <v>否</v>
      </c>
      <c r="G295" s="72">
        <v>2</v>
      </c>
      <c r="H295" s="71"/>
      <c r="I295" s="73">
        <f t="shared" si="4"/>
        <v>0</v>
      </c>
    </row>
    <row r="296" ht="22.5" customHeight="1" spans="1:9">
      <c r="A296" s="74" t="s">
        <v>1184</v>
      </c>
      <c r="B296" s="74" t="s">
        <v>1185</v>
      </c>
      <c r="C296" s="75" t="s">
        <v>33</v>
      </c>
      <c r="D296" s="75" t="s">
        <v>1186</v>
      </c>
      <c r="E296" s="74" t="s">
        <v>2112</v>
      </c>
      <c r="F296" s="75" t="str">
        <f>IF(_xlfn.XLOOKUP(D296,课题进度!G:G,课题进度!H:H)=1,"是","否")</f>
        <v>否</v>
      </c>
      <c r="G296" s="76">
        <v>1</v>
      </c>
      <c r="H296" s="75"/>
      <c r="I296" s="77">
        <f t="shared" si="4"/>
        <v>0</v>
      </c>
    </row>
    <row r="297" ht="22.5" customHeight="1" spans="1:9">
      <c r="A297" s="70" t="s">
        <v>1184</v>
      </c>
      <c r="B297" s="70" t="s">
        <v>1185</v>
      </c>
      <c r="C297" s="71" t="s">
        <v>33</v>
      </c>
      <c r="D297" s="71" t="s">
        <v>1187</v>
      </c>
      <c r="E297" s="70" t="s">
        <v>2113</v>
      </c>
      <c r="F297" s="71" t="str">
        <f>IF(_xlfn.XLOOKUP(D297,课题进度!G:G,课题进度!H:H)=1,"是","否")</f>
        <v>否</v>
      </c>
      <c r="G297" s="72">
        <v>2</v>
      </c>
      <c r="H297" s="71"/>
      <c r="I297" s="73">
        <f t="shared" si="4"/>
        <v>0</v>
      </c>
    </row>
    <row r="298" ht="22.5" customHeight="1" spans="1:9">
      <c r="A298" s="74" t="s">
        <v>1195</v>
      </c>
      <c r="B298" s="74" t="s">
        <v>1196</v>
      </c>
      <c r="C298" s="75" t="s">
        <v>136</v>
      </c>
      <c r="D298" s="75" t="s">
        <v>1198</v>
      </c>
      <c r="E298" s="74" t="s">
        <v>2114</v>
      </c>
      <c r="F298" s="75" t="str">
        <f>IF(_xlfn.XLOOKUP(D298,课题进度!G:G,课题进度!H:H)=1,"是","否")</f>
        <v>否</v>
      </c>
      <c r="G298" s="76">
        <v>1</v>
      </c>
      <c r="H298" s="75"/>
      <c r="I298" s="77">
        <f t="shared" si="4"/>
        <v>0</v>
      </c>
    </row>
    <row r="299" ht="22.5" customHeight="1" spans="1:9">
      <c r="A299" s="70" t="s">
        <v>1195</v>
      </c>
      <c r="B299" s="70" t="s">
        <v>1196</v>
      </c>
      <c r="C299" s="71" t="s">
        <v>136</v>
      </c>
      <c r="D299" s="71" t="s">
        <v>1199</v>
      </c>
      <c r="E299" s="70" t="s">
        <v>2115</v>
      </c>
      <c r="F299" s="71" t="str">
        <f>IF(_xlfn.XLOOKUP(D299,课题进度!G:G,课题进度!H:H)=1,"是","否")</f>
        <v>否</v>
      </c>
      <c r="G299" s="72">
        <v>1</v>
      </c>
      <c r="H299" s="71"/>
      <c r="I299" s="73">
        <f t="shared" si="4"/>
        <v>0</v>
      </c>
    </row>
    <row r="300" ht="22.5" customHeight="1" spans="1:9">
      <c r="A300" s="74" t="s">
        <v>1195</v>
      </c>
      <c r="B300" s="74" t="s">
        <v>1196</v>
      </c>
      <c r="C300" s="75" t="s">
        <v>136</v>
      </c>
      <c r="D300" s="75" t="s">
        <v>1200</v>
      </c>
      <c r="E300" s="74" t="s">
        <v>2116</v>
      </c>
      <c r="F300" s="75" t="str">
        <f>IF(_xlfn.XLOOKUP(D300,课题进度!G:G,课题进度!H:H)=1,"是","否")</f>
        <v>否</v>
      </c>
      <c r="G300" s="76">
        <v>2</v>
      </c>
      <c r="H300" s="75"/>
      <c r="I300" s="77">
        <f t="shared" si="4"/>
        <v>0</v>
      </c>
    </row>
    <row r="301" ht="22.5" customHeight="1" spans="1:9">
      <c r="A301" s="70" t="s">
        <v>1205</v>
      </c>
      <c r="B301" s="70" t="s">
        <v>1206</v>
      </c>
      <c r="C301" s="71" t="s">
        <v>71</v>
      </c>
      <c r="D301" s="71" t="s">
        <v>1208</v>
      </c>
      <c r="E301" s="70" t="s">
        <v>2117</v>
      </c>
      <c r="F301" s="71" t="str">
        <f>IF(_xlfn.XLOOKUP(D301,课题进度!G:G,课题进度!H:H)=1,"是","否")</f>
        <v>否</v>
      </c>
      <c r="G301" s="72">
        <v>3</v>
      </c>
      <c r="H301" s="71"/>
      <c r="I301" s="73">
        <f t="shared" si="4"/>
        <v>0</v>
      </c>
    </row>
    <row r="302" ht="22.5" customHeight="1" spans="1:9">
      <c r="A302" s="74" t="s">
        <v>1205</v>
      </c>
      <c r="B302" s="74" t="s">
        <v>1206</v>
      </c>
      <c r="C302" s="75" t="s">
        <v>413</v>
      </c>
      <c r="D302" s="75" t="s">
        <v>1209</v>
      </c>
      <c r="E302" s="74" t="s">
        <v>2118</v>
      </c>
      <c r="F302" s="75" t="str">
        <f>IF(_xlfn.XLOOKUP(D302,课题进度!G:G,课题进度!H:H)=1,"是","否")</f>
        <v>否</v>
      </c>
      <c r="G302" s="76">
        <v>1</v>
      </c>
      <c r="H302" s="75"/>
      <c r="I302" s="77">
        <f t="shared" si="4"/>
        <v>0</v>
      </c>
    </row>
    <row r="303" ht="22.5" customHeight="1" spans="1:9">
      <c r="A303" s="70" t="s">
        <v>1210</v>
      </c>
      <c r="B303" s="70" t="s">
        <v>1211</v>
      </c>
      <c r="C303" s="71" t="s">
        <v>97</v>
      </c>
      <c r="D303" s="71" t="s">
        <v>1214</v>
      </c>
      <c r="E303" s="70" t="s">
        <v>2119</v>
      </c>
      <c r="F303" s="71" t="str">
        <f>IF(_xlfn.XLOOKUP(D303,课题进度!G:G,课题进度!H:H)=1,"是","否")</f>
        <v>否</v>
      </c>
      <c r="G303" s="72">
        <v>1</v>
      </c>
      <c r="H303" s="71"/>
      <c r="I303" s="73">
        <f t="shared" si="4"/>
        <v>0</v>
      </c>
    </row>
    <row r="304" ht="22.5" customHeight="1" spans="1:9">
      <c r="A304" s="74" t="s">
        <v>1210</v>
      </c>
      <c r="B304" s="74" t="s">
        <v>1211</v>
      </c>
      <c r="C304" s="75" t="s">
        <v>384</v>
      </c>
      <c r="D304" s="75" t="s">
        <v>1215</v>
      </c>
      <c r="E304" s="74" t="s">
        <v>2120</v>
      </c>
      <c r="F304" s="75" t="str">
        <f>IF(_xlfn.XLOOKUP(D304,课题进度!G:G,课题进度!H:H)=1,"是","否")</f>
        <v>否</v>
      </c>
      <c r="G304" s="76">
        <v>2</v>
      </c>
      <c r="H304" s="75"/>
      <c r="I304" s="77">
        <f t="shared" si="4"/>
        <v>0</v>
      </c>
    </row>
    <row r="305" ht="22.5" customHeight="1" spans="1:9">
      <c r="A305" s="70" t="s">
        <v>1218</v>
      </c>
      <c r="B305" s="70" t="s">
        <v>1219</v>
      </c>
      <c r="C305" s="71" t="s">
        <v>752</v>
      </c>
      <c r="D305" s="71" t="s">
        <v>1220</v>
      </c>
      <c r="E305" s="70" t="s">
        <v>2121</v>
      </c>
      <c r="F305" s="71" t="str">
        <f>IF(_xlfn.XLOOKUP(D305,课题进度!G:G,课题进度!H:H)=1,"是","否")</f>
        <v>否</v>
      </c>
      <c r="G305" s="72">
        <v>1</v>
      </c>
      <c r="H305" s="71"/>
      <c r="I305" s="73">
        <f t="shared" si="4"/>
        <v>0</v>
      </c>
    </row>
    <row r="306" ht="22.5" customHeight="1" spans="1:9">
      <c r="A306" s="74" t="s">
        <v>1218</v>
      </c>
      <c r="B306" s="74" t="s">
        <v>1219</v>
      </c>
      <c r="C306" s="75" t="s">
        <v>752</v>
      </c>
      <c r="D306" s="75" t="s">
        <v>1221</v>
      </c>
      <c r="E306" s="74" t="s">
        <v>2122</v>
      </c>
      <c r="F306" s="75" t="str">
        <f>IF(_xlfn.XLOOKUP(D306,课题进度!G:G,课题进度!H:H)=1,"是","否")</f>
        <v>否</v>
      </c>
      <c r="G306" s="76">
        <v>2</v>
      </c>
      <c r="H306" s="75"/>
      <c r="I306" s="77">
        <f t="shared" si="4"/>
        <v>0</v>
      </c>
    </row>
    <row r="307" ht="22.5" customHeight="1" spans="1:9">
      <c r="A307" s="70" t="s">
        <v>1218</v>
      </c>
      <c r="B307" s="70" t="s">
        <v>1219</v>
      </c>
      <c r="C307" s="71" t="s">
        <v>752</v>
      </c>
      <c r="D307" s="71" t="s">
        <v>1222</v>
      </c>
      <c r="E307" s="70" t="s">
        <v>2123</v>
      </c>
      <c r="F307" s="71" t="str">
        <f>IF(_xlfn.XLOOKUP(D307,课题进度!G:G,课题进度!H:H)=1,"是","否")</f>
        <v>否</v>
      </c>
      <c r="G307" s="72">
        <v>2</v>
      </c>
      <c r="H307" s="71"/>
      <c r="I307" s="73">
        <f t="shared" si="4"/>
        <v>0</v>
      </c>
    </row>
    <row r="308" ht="22.5" customHeight="1" spans="1:9">
      <c r="A308" s="74" t="s">
        <v>1226</v>
      </c>
      <c r="B308" s="74" t="s">
        <v>1227</v>
      </c>
      <c r="C308" s="75" t="s">
        <v>71</v>
      </c>
      <c r="D308" s="75" t="s">
        <v>1230</v>
      </c>
      <c r="E308" s="74" t="s">
        <v>2124</v>
      </c>
      <c r="F308" s="75" t="str">
        <f>IF(_xlfn.XLOOKUP(D308,课题进度!G:G,课题进度!H:H)=1,"是","否")</f>
        <v>否</v>
      </c>
      <c r="G308" s="76">
        <v>2</v>
      </c>
      <c r="H308" s="75"/>
      <c r="I308" s="77">
        <f t="shared" si="4"/>
        <v>0</v>
      </c>
    </row>
    <row r="309" ht="22.5" customHeight="1" spans="1:9">
      <c r="A309" s="70" t="s">
        <v>1226</v>
      </c>
      <c r="B309" s="70" t="s">
        <v>1227</v>
      </c>
      <c r="C309" s="71" t="s">
        <v>664</v>
      </c>
      <c r="D309" s="71" t="s">
        <v>1231</v>
      </c>
      <c r="E309" s="70" t="s">
        <v>2125</v>
      </c>
      <c r="F309" s="71" t="str">
        <f>IF(_xlfn.XLOOKUP(D309,课题进度!G:G,课题进度!H:H)=1,"是","否")</f>
        <v>否</v>
      </c>
      <c r="G309" s="72">
        <v>1</v>
      </c>
      <c r="H309" s="71"/>
      <c r="I309" s="73">
        <f t="shared" si="4"/>
        <v>0</v>
      </c>
    </row>
    <row r="310" ht="22.5" customHeight="1" spans="1:9">
      <c r="A310" s="74" t="s">
        <v>1235</v>
      </c>
      <c r="B310" s="74" t="s">
        <v>1236</v>
      </c>
      <c r="C310" s="75" t="s">
        <v>136</v>
      </c>
      <c r="D310" s="75" t="s">
        <v>1237</v>
      </c>
      <c r="E310" s="74" t="s">
        <v>2126</v>
      </c>
      <c r="F310" s="75" t="str">
        <f>IF(_xlfn.XLOOKUP(D310,课题进度!G:G,课题进度!H:H)=1,"是","否")</f>
        <v>否</v>
      </c>
      <c r="G310" s="76">
        <v>2</v>
      </c>
      <c r="H310" s="75"/>
      <c r="I310" s="77">
        <f t="shared" si="4"/>
        <v>0</v>
      </c>
    </row>
    <row r="311" ht="22.5" customHeight="1" spans="1:9">
      <c r="A311" s="70" t="s">
        <v>1235</v>
      </c>
      <c r="B311" s="70" t="s">
        <v>1236</v>
      </c>
      <c r="C311" s="71" t="s">
        <v>108</v>
      </c>
      <c r="D311" s="71" t="s">
        <v>1238</v>
      </c>
      <c r="E311" s="70" t="s">
        <v>2127</v>
      </c>
      <c r="F311" s="71" t="str">
        <f>IF(_xlfn.XLOOKUP(D311,课题进度!G:G,课题进度!H:H)=1,"是","否")</f>
        <v>否</v>
      </c>
      <c r="G311" s="72">
        <v>2</v>
      </c>
      <c r="H311" s="71"/>
      <c r="I311" s="73">
        <f t="shared" si="4"/>
        <v>0</v>
      </c>
    </row>
    <row r="312" ht="22.5" customHeight="1" spans="1:9">
      <c r="A312" s="74" t="s">
        <v>1243</v>
      </c>
      <c r="B312" s="74" t="s">
        <v>1244</v>
      </c>
      <c r="C312" s="75" t="s">
        <v>413</v>
      </c>
      <c r="D312" s="75" t="s">
        <v>1245</v>
      </c>
      <c r="E312" s="74" t="s">
        <v>2128</v>
      </c>
      <c r="F312" s="75" t="str">
        <f>IF(_xlfn.XLOOKUP(D312,课题进度!G:G,课题进度!H:H)=1,"是","否")</f>
        <v>否</v>
      </c>
      <c r="G312" s="76">
        <v>2</v>
      </c>
      <c r="H312" s="75"/>
      <c r="I312" s="77">
        <f t="shared" si="4"/>
        <v>0</v>
      </c>
    </row>
    <row r="313" ht="22.5" customHeight="1" spans="1:9">
      <c r="A313" s="70" t="s">
        <v>1243</v>
      </c>
      <c r="B313" s="70" t="s">
        <v>1244</v>
      </c>
      <c r="C313" s="71" t="s">
        <v>413</v>
      </c>
      <c r="D313" s="71" t="s">
        <v>1246</v>
      </c>
      <c r="E313" s="70" t="s">
        <v>2129</v>
      </c>
      <c r="F313" s="71" t="str">
        <f>IF(_xlfn.XLOOKUP(D313,课题进度!G:G,课题进度!H:H)=1,"是","否")</f>
        <v>否</v>
      </c>
      <c r="G313" s="72">
        <v>1</v>
      </c>
      <c r="H313" s="71"/>
      <c r="I313" s="73">
        <f t="shared" si="4"/>
        <v>0</v>
      </c>
    </row>
    <row r="314" ht="22.5" customHeight="1" spans="1:9">
      <c r="A314" s="74" t="s">
        <v>1243</v>
      </c>
      <c r="B314" s="74" t="s">
        <v>1244</v>
      </c>
      <c r="C314" s="75" t="s">
        <v>413</v>
      </c>
      <c r="D314" s="75" t="s">
        <v>1247</v>
      </c>
      <c r="E314" s="74" t="s">
        <v>2130</v>
      </c>
      <c r="F314" s="75" t="str">
        <f>IF(_xlfn.XLOOKUP(D314,课题进度!G:G,课题进度!H:H)=1,"是","否")</f>
        <v>否</v>
      </c>
      <c r="G314" s="76">
        <v>1</v>
      </c>
      <c r="H314" s="75"/>
      <c r="I314" s="77">
        <f t="shared" si="4"/>
        <v>0</v>
      </c>
    </row>
    <row r="315" ht="22.5" customHeight="1" spans="1:9">
      <c r="A315" s="70" t="s">
        <v>1252</v>
      </c>
      <c r="B315" s="70" t="s">
        <v>1253</v>
      </c>
      <c r="C315" s="71" t="s">
        <v>268</v>
      </c>
      <c r="D315" s="71" t="s">
        <v>1254</v>
      </c>
      <c r="E315" s="70" t="s">
        <v>1997</v>
      </c>
      <c r="F315" s="71" t="str">
        <f>IF(_xlfn.XLOOKUP(D315,课题进度!G:G,课题进度!H:H)=1,"是","否")</f>
        <v>否</v>
      </c>
      <c r="G315" s="72">
        <v>2</v>
      </c>
      <c r="H315" s="71"/>
      <c r="I315" s="73">
        <f t="shared" si="4"/>
        <v>0</v>
      </c>
    </row>
    <row r="316" ht="22.5" customHeight="1" spans="1:9">
      <c r="A316" s="74" t="s">
        <v>1252</v>
      </c>
      <c r="B316" s="74" t="s">
        <v>1253</v>
      </c>
      <c r="C316" s="75" t="s">
        <v>268</v>
      </c>
      <c r="D316" s="75" t="s">
        <v>1255</v>
      </c>
      <c r="E316" s="74" t="s">
        <v>2132</v>
      </c>
      <c r="F316" s="75" t="str">
        <f>IF(_xlfn.XLOOKUP(D316,课题进度!G:G,课题进度!H:H)=1,"是","否")</f>
        <v>否</v>
      </c>
      <c r="G316" s="76">
        <v>2</v>
      </c>
      <c r="H316" s="75"/>
      <c r="I316" s="77">
        <f t="shared" si="4"/>
        <v>0</v>
      </c>
    </row>
    <row r="317" ht="22.5" customHeight="1" spans="1:9">
      <c r="A317" s="70" t="s">
        <v>1262</v>
      </c>
      <c r="B317" s="70" t="s">
        <v>1263</v>
      </c>
      <c r="C317" s="71" t="s">
        <v>413</v>
      </c>
      <c r="D317" s="71" t="s">
        <v>1265</v>
      </c>
      <c r="E317" s="70" t="s">
        <v>2133</v>
      </c>
      <c r="F317" s="71" t="str">
        <f>IF(_xlfn.XLOOKUP(D317,课题进度!G:G,课题进度!H:H)=1,"是","否")</f>
        <v>否</v>
      </c>
      <c r="G317" s="72">
        <v>1</v>
      </c>
      <c r="H317" s="71"/>
      <c r="I317" s="73">
        <f t="shared" si="4"/>
        <v>0</v>
      </c>
    </row>
    <row r="318" ht="22.5" customHeight="1" spans="1:9">
      <c r="A318" s="74" t="s">
        <v>1262</v>
      </c>
      <c r="B318" s="74" t="s">
        <v>1263</v>
      </c>
      <c r="C318" s="75" t="s">
        <v>413</v>
      </c>
      <c r="D318" s="75" t="s">
        <v>1266</v>
      </c>
      <c r="E318" s="74" t="s">
        <v>2134</v>
      </c>
      <c r="F318" s="75" t="str">
        <f>IF(_xlfn.XLOOKUP(D318,课题进度!G:G,课题进度!H:H)=1,"是","否")</f>
        <v>否</v>
      </c>
      <c r="G318" s="76">
        <v>1</v>
      </c>
      <c r="H318" s="75"/>
      <c r="I318" s="77">
        <f t="shared" si="4"/>
        <v>0</v>
      </c>
    </row>
    <row r="319" ht="22.5" customHeight="1" spans="1:9">
      <c r="A319" s="70" t="s">
        <v>1262</v>
      </c>
      <c r="B319" s="70" t="s">
        <v>1263</v>
      </c>
      <c r="C319" s="71" t="s">
        <v>413</v>
      </c>
      <c r="D319" s="71" t="s">
        <v>1267</v>
      </c>
      <c r="E319" s="70" t="s">
        <v>2135</v>
      </c>
      <c r="F319" s="71" t="str">
        <f>IF(_xlfn.XLOOKUP(D319,课题进度!G:G,课题进度!H:H)=1,"是","否")</f>
        <v>否</v>
      </c>
      <c r="G319" s="72">
        <v>3</v>
      </c>
      <c r="H319" s="71"/>
      <c r="I319" s="73">
        <f t="shared" si="4"/>
        <v>0</v>
      </c>
    </row>
    <row r="320" ht="22.5" customHeight="1" spans="1:9">
      <c r="A320" s="74" t="s">
        <v>1273</v>
      </c>
      <c r="B320" s="74" t="s">
        <v>1274</v>
      </c>
      <c r="C320" s="75" t="s">
        <v>752</v>
      </c>
      <c r="D320" s="75" t="s">
        <v>1277</v>
      </c>
      <c r="E320" s="74" t="s">
        <v>2136</v>
      </c>
      <c r="F320" s="75" t="str">
        <f>IF(_xlfn.XLOOKUP(D320,课题进度!G:G,课题进度!H:H)=1,"是","否")</f>
        <v>否</v>
      </c>
      <c r="G320" s="76">
        <v>2</v>
      </c>
      <c r="H320" s="75"/>
      <c r="I320" s="77">
        <f t="shared" si="4"/>
        <v>0</v>
      </c>
    </row>
    <row r="321" ht="22.5" customHeight="1" spans="1:9">
      <c r="A321" s="70" t="s">
        <v>1273</v>
      </c>
      <c r="B321" s="70" t="s">
        <v>1274</v>
      </c>
      <c r="C321" s="71" t="s">
        <v>752</v>
      </c>
      <c r="D321" s="71" t="s">
        <v>1278</v>
      </c>
      <c r="E321" s="70" t="s">
        <v>2137</v>
      </c>
      <c r="F321" s="71" t="str">
        <f>IF(_xlfn.XLOOKUP(D321,课题进度!G:G,课题进度!H:H)=1,"是","否")</f>
        <v>否</v>
      </c>
      <c r="G321" s="72">
        <v>2</v>
      </c>
      <c r="H321" s="71"/>
      <c r="I321" s="73">
        <f t="shared" si="4"/>
        <v>0</v>
      </c>
    </row>
    <row r="322" ht="22.5" customHeight="1" spans="1:9">
      <c r="A322" s="74" t="s">
        <v>1279</v>
      </c>
      <c r="B322" s="74" t="s">
        <v>1280</v>
      </c>
      <c r="C322" s="75" t="s">
        <v>136</v>
      </c>
      <c r="D322" s="75" t="s">
        <v>1281</v>
      </c>
      <c r="E322" s="74" t="s">
        <v>2138</v>
      </c>
      <c r="F322" s="75" t="str">
        <f>IF(_xlfn.XLOOKUP(D322,课题进度!G:G,课题进度!H:H)=1,"是","否")</f>
        <v>否</v>
      </c>
      <c r="G322" s="76">
        <v>1</v>
      </c>
      <c r="H322" s="75"/>
      <c r="I322" s="77">
        <f t="shared" ref="I322:I385" si="5">H322/G322</f>
        <v>0</v>
      </c>
    </row>
    <row r="323" ht="22.5" customHeight="1" spans="1:9">
      <c r="A323" s="70" t="s">
        <v>1279</v>
      </c>
      <c r="B323" s="70" t="s">
        <v>1280</v>
      </c>
      <c r="C323" s="71" t="s">
        <v>752</v>
      </c>
      <c r="D323" s="71" t="s">
        <v>1282</v>
      </c>
      <c r="E323" s="70" t="s">
        <v>2139</v>
      </c>
      <c r="F323" s="71" t="str">
        <f>IF(_xlfn.XLOOKUP(D323,课题进度!G:G,课题进度!H:H)=1,"是","否")</f>
        <v>否</v>
      </c>
      <c r="G323" s="72">
        <v>1</v>
      </c>
      <c r="H323" s="71"/>
      <c r="I323" s="73">
        <f t="shared" si="5"/>
        <v>0</v>
      </c>
    </row>
    <row r="324" ht="22.5" customHeight="1" spans="1:9">
      <c r="A324" s="74" t="s">
        <v>1290</v>
      </c>
      <c r="B324" s="74" t="s">
        <v>1291</v>
      </c>
      <c r="C324" s="75" t="s">
        <v>71</v>
      </c>
      <c r="D324" s="75" t="s">
        <v>1295</v>
      </c>
      <c r="E324" s="74" t="s">
        <v>2140</v>
      </c>
      <c r="F324" s="75" t="str">
        <f>IF(_xlfn.XLOOKUP(D324,课题进度!G:G,课题进度!H:H)=1,"是","否")</f>
        <v>否</v>
      </c>
      <c r="G324" s="76">
        <v>1</v>
      </c>
      <c r="H324" s="75"/>
      <c r="I324" s="77">
        <f t="shared" si="5"/>
        <v>0</v>
      </c>
    </row>
    <row r="325" ht="22.5" customHeight="1" spans="1:9">
      <c r="A325" s="70" t="s">
        <v>1290</v>
      </c>
      <c r="B325" s="70" t="s">
        <v>1291</v>
      </c>
      <c r="C325" s="71" t="s">
        <v>71</v>
      </c>
      <c r="D325" s="71" t="s">
        <v>1296</v>
      </c>
      <c r="E325" s="70" t="s">
        <v>2141</v>
      </c>
      <c r="F325" s="71" t="str">
        <f>IF(_xlfn.XLOOKUP(D325,课题进度!G:G,课题进度!H:H)=1,"是","否")</f>
        <v>否</v>
      </c>
      <c r="G325" s="72">
        <v>3</v>
      </c>
      <c r="H325" s="71"/>
      <c r="I325" s="73">
        <f t="shared" si="5"/>
        <v>0</v>
      </c>
    </row>
    <row r="326" ht="22.5" customHeight="1" spans="1:9">
      <c r="A326" s="74" t="s">
        <v>1290</v>
      </c>
      <c r="B326" s="74" t="s">
        <v>1291</v>
      </c>
      <c r="C326" s="75" t="s">
        <v>597</v>
      </c>
      <c r="D326" s="75" t="s">
        <v>1297</v>
      </c>
      <c r="E326" s="74" t="s">
        <v>2142</v>
      </c>
      <c r="F326" s="75" t="str">
        <f>IF(_xlfn.XLOOKUP(D326,课题进度!G:G,课题进度!H:H)=1,"是","否")</f>
        <v>否</v>
      </c>
      <c r="G326" s="76">
        <v>2</v>
      </c>
      <c r="H326" s="75"/>
      <c r="I326" s="77">
        <f t="shared" si="5"/>
        <v>0</v>
      </c>
    </row>
    <row r="327" ht="22.5" customHeight="1" spans="1:9">
      <c r="A327" s="70" t="s">
        <v>1298</v>
      </c>
      <c r="B327" s="70" t="s">
        <v>1299</v>
      </c>
      <c r="C327" s="71" t="s">
        <v>71</v>
      </c>
      <c r="D327" s="71" t="s">
        <v>1301</v>
      </c>
      <c r="E327" s="70" t="s">
        <v>2143</v>
      </c>
      <c r="F327" s="71" t="str">
        <f>IF(_xlfn.XLOOKUP(D327,课题进度!G:G,课题进度!H:H)=1,"是","否")</f>
        <v>否</v>
      </c>
      <c r="G327" s="72">
        <v>2</v>
      </c>
      <c r="H327" s="71"/>
      <c r="I327" s="73">
        <f t="shared" si="5"/>
        <v>0</v>
      </c>
    </row>
    <row r="328" ht="22.5" customHeight="1" spans="1:9">
      <c r="A328" s="74" t="s">
        <v>1298</v>
      </c>
      <c r="B328" s="74" t="s">
        <v>1299</v>
      </c>
      <c r="C328" s="75" t="s">
        <v>71</v>
      </c>
      <c r="D328" s="75" t="s">
        <v>1302</v>
      </c>
      <c r="E328" s="74" t="s">
        <v>2144</v>
      </c>
      <c r="F328" s="75" t="str">
        <f>IF(_xlfn.XLOOKUP(D328,课题进度!G:G,课题进度!H:H)=1,"是","否")</f>
        <v>否</v>
      </c>
      <c r="G328" s="76">
        <v>2</v>
      </c>
      <c r="H328" s="75"/>
      <c r="I328" s="77">
        <f t="shared" si="5"/>
        <v>0</v>
      </c>
    </row>
    <row r="329" ht="22.5" customHeight="1" spans="1:9">
      <c r="A329" s="70" t="s">
        <v>1298</v>
      </c>
      <c r="B329" s="70" t="s">
        <v>1299</v>
      </c>
      <c r="C329" s="71" t="s">
        <v>729</v>
      </c>
      <c r="D329" s="71" t="s">
        <v>1303</v>
      </c>
      <c r="E329" s="70" t="s">
        <v>2145</v>
      </c>
      <c r="F329" s="71" t="str">
        <f>IF(_xlfn.XLOOKUP(D329,课题进度!G:G,课题进度!H:H)=1,"是","否")</f>
        <v>否</v>
      </c>
      <c r="G329" s="72">
        <v>2</v>
      </c>
      <c r="H329" s="71"/>
      <c r="I329" s="73">
        <f t="shared" si="5"/>
        <v>0</v>
      </c>
    </row>
    <row r="330" ht="22.5" customHeight="1" spans="1:9">
      <c r="A330" s="74" t="s">
        <v>1311</v>
      </c>
      <c r="B330" s="74" t="s">
        <v>1312</v>
      </c>
      <c r="C330" s="75" t="s">
        <v>71</v>
      </c>
      <c r="D330" s="75" t="s">
        <v>1315</v>
      </c>
      <c r="E330" s="74" t="s">
        <v>2146</v>
      </c>
      <c r="F330" s="75" t="str">
        <f>IF(_xlfn.XLOOKUP(D330,课题进度!G:G,课题进度!H:H)=1,"是","否")</f>
        <v>否</v>
      </c>
      <c r="G330" s="76">
        <v>2</v>
      </c>
      <c r="H330" s="75"/>
      <c r="I330" s="77">
        <f t="shared" si="5"/>
        <v>0</v>
      </c>
    </row>
    <row r="331" ht="22.5" customHeight="1" spans="1:9">
      <c r="A331" s="70" t="s">
        <v>1311</v>
      </c>
      <c r="B331" s="70" t="s">
        <v>1312</v>
      </c>
      <c r="C331" s="71" t="s">
        <v>71</v>
      </c>
      <c r="D331" s="71" t="s">
        <v>1316</v>
      </c>
      <c r="E331" s="70" t="s">
        <v>2147</v>
      </c>
      <c r="F331" s="71" t="str">
        <f>IF(_xlfn.XLOOKUP(D331,课题进度!G:G,课题进度!H:H)=1,"是","否")</f>
        <v>否</v>
      </c>
      <c r="G331" s="72">
        <v>3</v>
      </c>
      <c r="H331" s="71"/>
      <c r="I331" s="73">
        <f t="shared" si="5"/>
        <v>0</v>
      </c>
    </row>
    <row r="332" ht="22.5" customHeight="1" spans="1:9">
      <c r="A332" s="74" t="s">
        <v>1317</v>
      </c>
      <c r="B332" s="74" t="s">
        <v>1318</v>
      </c>
      <c r="C332" s="75" t="s">
        <v>71</v>
      </c>
      <c r="D332" s="75" t="s">
        <v>1320</v>
      </c>
      <c r="E332" s="74" t="s">
        <v>2148</v>
      </c>
      <c r="F332" s="75" t="str">
        <f>IF(_xlfn.XLOOKUP(D332,课题进度!G:G,课题进度!H:H)=1,"是","否")</f>
        <v>否</v>
      </c>
      <c r="G332" s="76">
        <v>1</v>
      </c>
      <c r="H332" s="75"/>
      <c r="I332" s="77">
        <f t="shared" si="5"/>
        <v>0</v>
      </c>
    </row>
    <row r="333" ht="22.5" customHeight="1" spans="1:9">
      <c r="A333" s="70" t="s">
        <v>1317</v>
      </c>
      <c r="B333" s="70" t="s">
        <v>1318</v>
      </c>
      <c r="C333" s="71" t="s">
        <v>71</v>
      </c>
      <c r="D333" s="71" t="s">
        <v>1321</v>
      </c>
      <c r="E333" s="70" t="s">
        <v>2149</v>
      </c>
      <c r="F333" s="71" t="str">
        <f>IF(_xlfn.XLOOKUP(D333,课题进度!G:G,课题进度!H:H)=1,"是","否")</f>
        <v>否</v>
      </c>
      <c r="G333" s="72">
        <v>3</v>
      </c>
      <c r="H333" s="71"/>
      <c r="I333" s="73">
        <f t="shared" si="5"/>
        <v>0</v>
      </c>
    </row>
    <row r="334" ht="22.5" customHeight="1" spans="1:9">
      <c r="A334" s="74" t="s">
        <v>1331</v>
      </c>
      <c r="B334" s="74" t="s">
        <v>1332</v>
      </c>
      <c r="C334" s="75" t="s">
        <v>13</v>
      </c>
      <c r="D334" s="75" t="s">
        <v>1334</v>
      </c>
      <c r="E334" s="74" t="s">
        <v>2150</v>
      </c>
      <c r="F334" s="75" t="str">
        <f>IF(_xlfn.XLOOKUP(D334,课题进度!G:G,课题进度!H:H)=1,"是","否")</f>
        <v>否</v>
      </c>
      <c r="G334" s="76">
        <v>1</v>
      </c>
      <c r="H334" s="75"/>
      <c r="I334" s="77">
        <f t="shared" si="5"/>
        <v>0</v>
      </c>
    </row>
    <row r="335" ht="22.5" customHeight="1" spans="1:9">
      <c r="A335" s="70" t="s">
        <v>1331</v>
      </c>
      <c r="B335" s="70" t="s">
        <v>1332</v>
      </c>
      <c r="C335" s="71" t="s">
        <v>13</v>
      </c>
      <c r="D335" s="71" t="s">
        <v>1335</v>
      </c>
      <c r="E335" s="70" t="s">
        <v>2151</v>
      </c>
      <c r="F335" s="71" t="str">
        <f>IF(_xlfn.XLOOKUP(D335,课题进度!G:G,课题进度!H:H)=1,"是","否")</f>
        <v>否</v>
      </c>
      <c r="G335" s="72">
        <v>2</v>
      </c>
      <c r="H335" s="71"/>
      <c r="I335" s="73">
        <f t="shared" si="5"/>
        <v>0</v>
      </c>
    </row>
    <row r="336" ht="22.5" customHeight="1" spans="1:9">
      <c r="A336" s="74" t="s">
        <v>1341</v>
      </c>
      <c r="B336" s="74" t="s">
        <v>1342</v>
      </c>
      <c r="C336" s="75" t="s">
        <v>13</v>
      </c>
      <c r="D336" s="75" t="s">
        <v>1344</v>
      </c>
      <c r="E336" s="74" t="s">
        <v>2152</v>
      </c>
      <c r="F336" s="75" t="str">
        <f>IF(_xlfn.XLOOKUP(D336,课题进度!G:G,课题进度!H:H)=1,"是","否")</f>
        <v>否</v>
      </c>
      <c r="G336" s="76">
        <v>1</v>
      </c>
      <c r="H336" s="75"/>
      <c r="I336" s="77">
        <f t="shared" si="5"/>
        <v>0</v>
      </c>
    </row>
    <row r="337" ht="22.5" customHeight="1" spans="1:9">
      <c r="A337" s="70" t="s">
        <v>1341</v>
      </c>
      <c r="B337" s="70" t="s">
        <v>1342</v>
      </c>
      <c r="C337" s="71" t="s">
        <v>13</v>
      </c>
      <c r="D337" s="71" t="s">
        <v>1345</v>
      </c>
      <c r="E337" s="70" t="s">
        <v>2153</v>
      </c>
      <c r="F337" s="71" t="str">
        <f>IF(_xlfn.XLOOKUP(D337,课题进度!G:G,课题进度!H:H)=1,"是","否")</f>
        <v>否</v>
      </c>
      <c r="G337" s="72">
        <v>3</v>
      </c>
      <c r="H337" s="71"/>
      <c r="I337" s="73">
        <f t="shared" si="5"/>
        <v>0</v>
      </c>
    </row>
    <row r="338" ht="22.5" customHeight="1" spans="1:9">
      <c r="A338" s="74" t="s">
        <v>1350</v>
      </c>
      <c r="B338" s="74" t="s">
        <v>1351</v>
      </c>
      <c r="C338" s="75" t="s">
        <v>61</v>
      </c>
      <c r="D338" s="75" t="s">
        <v>1355</v>
      </c>
      <c r="E338" s="74" t="s">
        <v>2154</v>
      </c>
      <c r="F338" s="75" t="str">
        <f>IF(_xlfn.XLOOKUP(D338,课题进度!G:G,课题进度!H:H)=1,"是","否")</f>
        <v>否</v>
      </c>
      <c r="G338" s="76">
        <v>1</v>
      </c>
      <c r="H338" s="75"/>
      <c r="I338" s="77">
        <f t="shared" si="5"/>
        <v>0</v>
      </c>
    </row>
    <row r="339" ht="22.5" customHeight="1" spans="1:9">
      <c r="A339" s="70" t="s">
        <v>1350</v>
      </c>
      <c r="B339" s="70" t="s">
        <v>1351</v>
      </c>
      <c r="C339" s="71" t="s">
        <v>33</v>
      </c>
      <c r="D339" s="71" t="s">
        <v>1356</v>
      </c>
      <c r="E339" s="70" t="s">
        <v>2155</v>
      </c>
      <c r="F339" s="71" t="str">
        <f>IF(_xlfn.XLOOKUP(D339,课题进度!G:G,课题进度!H:H)=1,"是","否")</f>
        <v>否</v>
      </c>
      <c r="G339" s="72">
        <v>2</v>
      </c>
      <c r="H339" s="71"/>
      <c r="I339" s="73">
        <f t="shared" si="5"/>
        <v>0</v>
      </c>
    </row>
    <row r="340" ht="22.5" customHeight="1" spans="1:9">
      <c r="A340" s="74" t="s">
        <v>1357</v>
      </c>
      <c r="B340" s="74" t="s">
        <v>1358</v>
      </c>
      <c r="C340" s="75" t="s">
        <v>61</v>
      </c>
      <c r="D340" s="75" t="s">
        <v>1361</v>
      </c>
      <c r="E340" s="74" t="s">
        <v>2156</v>
      </c>
      <c r="F340" s="75" t="str">
        <f>IF(_xlfn.XLOOKUP(D340,课题进度!G:G,课题进度!H:H)=1,"是","否")</f>
        <v>否</v>
      </c>
      <c r="G340" s="76">
        <v>1</v>
      </c>
      <c r="H340" s="75"/>
      <c r="I340" s="77">
        <f t="shared" si="5"/>
        <v>0</v>
      </c>
    </row>
    <row r="341" ht="22.5" customHeight="1" spans="1:9">
      <c r="A341" s="70" t="s">
        <v>1357</v>
      </c>
      <c r="B341" s="70" t="s">
        <v>1358</v>
      </c>
      <c r="C341" s="71" t="s">
        <v>622</v>
      </c>
      <c r="D341" s="71" t="s">
        <v>1362</v>
      </c>
      <c r="E341" s="70" t="s">
        <v>2157</v>
      </c>
      <c r="F341" s="71" t="str">
        <f>IF(_xlfn.XLOOKUP(D341,课题进度!G:G,课题进度!H:H)=1,"是","否")</f>
        <v>否</v>
      </c>
      <c r="G341" s="72">
        <v>1</v>
      </c>
      <c r="H341" s="71"/>
      <c r="I341" s="73">
        <f t="shared" si="5"/>
        <v>0</v>
      </c>
    </row>
    <row r="342" ht="22.5" customHeight="1" spans="1:9">
      <c r="A342" s="74" t="s">
        <v>1363</v>
      </c>
      <c r="B342" s="74" t="s">
        <v>1364</v>
      </c>
      <c r="C342" s="75" t="s">
        <v>50</v>
      </c>
      <c r="D342" s="75" t="s">
        <v>1367</v>
      </c>
      <c r="E342" s="74" t="s">
        <v>2158</v>
      </c>
      <c r="F342" s="75" t="str">
        <f>IF(_xlfn.XLOOKUP(D342,课题进度!G:G,课题进度!H:H)=1,"是","否")</f>
        <v>否</v>
      </c>
      <c r="G342" s="76">
        <v>1</v>
      </c>
      <c r="H342" s="75"/>
      <c r="I342" s="77">
        <f t="shared" si="5"/>
        <v>0</v>
      </c>
    </row>
    <row r="343" ht="22.5" customHeight="1" spans="1:9">
      <c r="A343" s="70" t="s">
        <v>1363</v>
      </c>
      <c r="B343" s="70" t="s">
        <v>1364</v>
      </c>
      <c r="C343" s="71" t="s">
        <v>50</v>
      </c>
      <c r="D343" s="71" t="s">
        <v>1368</v>
      </c>
      <c r="E343" s="70" t="s">
        <v>2159</v>
      </c>
      <c r="F343" s="71" t="str">
        <f>IF(_xlfn.XLOOKUP(D343,课题进度!G:G,课题进度!H:H)=1,"是","否")</f>
        <v>否</v>
      </c>
      <c r="G343" s="72">
        <v>2</v>
      </c>
      <c r="H343" s="71"/>
      <c r="I343" s="73">
        <f t="shared" si="5"/>
        <v>0</v>
      </c>
    </row>
    <row r="344" ht="22.5" customHeight="1" spans="1:9">
      <c r="A344" s="74" t="s">
        <v>1375</v>
      </c>
      <c r="B344" s="74" t="s">
        <v>1376</v>
      </c>
      <c r="C344" s="75" t="s">
        <v>752</v>
      </c>
      <c r="D344" s="75" t="s">
        <v>1378</v>
      </c>
      <c r="E344" s="74" t="s">
        <v>2160</v>
      </c>
      <c r="F344" s="75" t="str">
        <f>IF(_xlfn.XLOOKUP(D344,课题进度!G:G,课题进度!H:H)=1,"是","否")</f>
        <v>否</v>
      </c>
      <c r="G344" s="76">
        <v>1</v>
      </c>
      <c r="H344" s="75"/>
      <c r="I344" s="77">
        <f t="shared" si="5"/>
        <v>0</v>
      </c>
    </row>
    <row r="345" ht="22.5" customHeight="1" spans="1:9">
      <c r="A345" s="70" t="s">
        <v>1375</v>
      </c>
      <c r="B345" s="70" t="s">
        <v>1376</v>
      </c>
      <c r="C345" s="71" t="s">
        <v>71</v>
      </c>
      <c r="D345" s="71" t="s">
        <v>1379</v>
      </c>
      <c r="E345" s="70" t="s">
        <v>2161</v>
      </c>
      <c r="F345" s="71" t="str">
        <f>IF(_xlfn.XLOOKUP(D345,课题进度!G:G,课题进度!H:H)=1,"是","否")</f>
        <v>否</v>
      </c>
      <c r="G345" s="72">
        <v>2</v>
      </c>
      <c r="H345" s="71"/>
      <c r="I345" s="73">
        <f t="shared" si="5"/>
        <v>0</v>
      </c>
    </row>
    <row r="346" ht="22.5" customHeight="1" spans="1:9">
      <c r="A346" s="74" t="s">
        <v>1375</v>
      </c>
      <c r="B346" s="74" t="s">
        <v>1376</v>
      </c>
      <c r="C346" s="75" t="s">
        <v>752</v>
      </c>
      <c r="D346" s="75" t="s">
        <v>1380</v>
      </c>
      <c r="E346" s="74" t="s">
        <v>2162</v>
      </c>
      <c r="F346" s="75" t="str">
        <f>IF(_xlfn.XLOOKUP(D346,课题进度!G:G,课题进度!H:H)=1,"是","否")</f>
        <v>否</v>
      </c>
      <c r="G346" s="76">
        <v>1</v>
      </c>
      <c r="H346" s="75"/>
      <c r="I346" s="77">
        <f t="shared" si="5"/>
        <v>0</v>
      </c>
    </row>
    <row r="347" ht="22.5" customHeight="1" spans="1:9">
      <c r="A347" s="70" t="s">
        <v>1385</v>
      </c>
      <c r="B347" s="70" t="s">
        <v>1386</v>
      </c>
      <c r="C347" s="71" t="s">
        <v>71</v>
      </c>
      <c r="D347" s="71" t="s">
        <v>1387</v>
      </c>
      <c r="E347" s="70" t="s">
        <v>2163</v>
      </c>
      <c r="F347" s="71" t="str">
        <f>IF(_xlfn.XLOOKUP(D347,课题进度!G:G,课题进度!H:H)=1,"是","否")</f>
        <v>否</v>
      </c>
      <c r="G347" s="72">
        <v>1</v>
      </c>
      <c r="H347" s="71"/>
      <c r="I347" s="73">
        <f t="shared" si="5"/>
        <v>0</v>
      </c>
    </row>
    <row r="348" ht="22.5" customHeight="1" spans="1:9">
      <c r="A348" s="74" t="s">
        <v>1385</v>
      </c>
      <c r="B348" s="74" t="s">
        <v>1386</v>
      </c>
      <c r="C348" s="75" t="s">
        <v>332</v>
      </c>
      <c r="D348" s="75" t="s">
        <v>1388</v>
      </c>
      <c r="E348" s="74" t="s">
        <v>2164</v>
      </c>
      <c r="F348" s="75" t="str">
        <f>IF(_xlfn.XLOOKUP(D348,课题进度!G:G,课题进度!H:H)=1,"是","否")</f>
        <v>否</v>
      </c>
      <c r="G348" s="76">
        <v>2</v>
      </c>
      <c r="H348" s="75"/>
      <c r="I348" s="77">
        <f t="shared" si="5"/>
        <v>0</v>
      </c>
    </row>
    <row r="349" ht="22.5" customHeight="1" spans="1:9">
      <c r="A349" s="70" t="s">
        <v>1389</v>
      </c>
      <c r="B349" s="70" t="s">
        <v>1390</v>
      </c>
      <c r="C349" s="71" t="s">
        <v>597</v>
      </c>
      <c r="D349" s="71" t="s">
        <v>1392</v>
      </c>
      <c r="E349" s="70" t="s">
        <v>2165</v>
      </c>
      <c r="F349" s="71" t="str">
        <f>IF(_xlfn.XLOOKUP(D349,课题进度!G:G,课题进度!H:H)=1,"是","否")</f>
        <v>否</v>
      </c>
      <c r="G349" s="72">
        <v>1</v>
      </c>
      <c r="H349" s="71"/>
      <c r="I349" s="73">
        <f t="shared" si="5"/>
        <v>0</v>
      </c>
    </row>
    <row r="350" ht="22.5" customHeight="1" spans="1:9">
      <c r="A350" s="74" t="s">
        <v>1389</v>
      </c>
      <c r="B350" s="74" t="s">
        <v>1390</v>
      </c>
      <c r="C350" s="75" t="s">
        <v>622</v>
      </c>
      <c r="D350" s="75" t="s">
        <v>1393</v>
      </c>
      <c r="E350" s="74" t="s">
        <v>2166</v>
      </c>
      <c r="F350" s="75" t="str">
        <f>IF(_xlfn.XLOOKUP(D350,课题进度!G:G,课题进度!H:H)=1,"是","否")</f>
        <v>否</v>
      </c>
      <c r="G350" s="76">
        <v>2</v>
      </c>
      <c r="H350" s="75"/>
      <c r="I350" s="77">
        <f t="shared" si="5"/>
        <v>0</v>
      </c>
    </row>
    <row r="351" ht="22.5" customHeight="1" spans="1:9">
      <c r="A351" s="70" t="s">
        <v>1389</v>
      </c>
      <c r="B351" s="70" t="s">
        <v>1390</v>
      </c>
      <c r="C351" s="71" t="s">
        <v>597</v>
      </c>
      <c r="D351" s="71" t="s">
        <v>1394</v>
      </c>
      <c r="E351" s="70" t="s">
        <v>2167</v>
      </c>
      <c r="F351" s="71" t="str">
        <f>IF(_xlfn.XLOOKUP(D351,课题进度!G:G,课题进度!H:H)=1,"是","否")</f>
        <v>否</v>
      </c>
      <c r="G351" s="72">
        <v>2</v>
      </c>
      <c r="H351" s="71"/>
      <c r="I351" s="73">
        <f t="shared" si="5"/>
        <v>0</v>
      </c>
    </row>
    <row r="352" ht="22.5" customHeight="1" spans="1:9">
      <c r="A352" s="74" t="s">
        <v>1399</v>
      </c>
      <c r="B352" s="74" t="s">
        <v>1400</v>
      </c>
      <c r="C352" s="75" t="s">
        <v>413</v>
      </c>
      <c r="D352" s="75" t="s">
        <v>1401</v>
      </c>
      <c r="E352" s="74" t="s">
        <v>2168</v>
      </c>
      <c r="F352" s="75" t="str">
        <f>IF(_xlfn.XLOOKUP(D352,课题进度!G:G,课题进度!H:H)=1,"是","否")</f>
        <v>否</v>
      </c>
      <c r="G352" s="76">
        <v>1</v>
      </c>
      <c r="H352" s="75"/>
      <c r="I352" s="77">
        <f t="shared" si="5"/>
        <v>0</v>
      </c>
    </row>
    <row r="353" ht="22.5" customHeight="1" spans="1:9">
      <c r="A353" s="70" t="s">
        <v>1399</v>
      </c>
      <c r="B353" s="70" t="s">
        <v>1400</v>
      </c>
      <c r="C353" s="71" t="s">
        <v>13</v>
      </c>
      <c r="D353" s="71" t="s">
        <v>1402</v>
      </c>
      <c r="E353" s="70" t="s">
        <v>2169</v>
      </c>
      <c r="F353" s="71" t="str">
        <f>IF(_xlfn.XLOOKUP(D353,课题进度!G:G,课题进度!H:H)=1,"是","否")</f>
        <v>否</v>
      </c>
      <c r="G353" s="72">
        <v>1</v>
      </c>
      <c r="H353" s="71"/>
      <c r="I353" s="73">
        <f t="shared" si="5"/>
        <v>0</v>
      </c>
    </row>
    <row r="354" ht="22.5" customHeight="1" spans="1:9">
      <c r="A354" s="74" t="s">
        <v>1399</v>
      </c>
      <c r="B354" s="74" t="s">
        <v>1400</v>
      </c>
      <c r="C354" s="75" t="s">
        <v>413</v>
      </c>
      <c r="D354" s="75" t="s">
        <v>1403</v>
      </c>
      <c r="E354" s="74" t="s">
        <v>2170</v>
      </c>
      <c r="F354" s="75" t="str">
        <f>IF(_xlfn.XLOOKUP(D354,课题进度!G:G,课题进度!H:H)=1,"是","否")</f>
        <v>否</v>
      </c>
      <c r="G354" s="76">
        <v>2</v>
      </c>
      <c r="H354" s="75"/>
      <c r="I354" s="77">
        <f t="shared" si="5"/>
        <v>0</v>
      </c>
    </row>
    <row r="355" ht="22.5" customHeight="1" spans="1:9">
      <c r="A355" s="70" t="s">
        <v>1408</v>
      </c>
      <c r="B355" s="70" t="s">
        <v>1409</v>
      </c>
      <c r="C355" s="71" t="s">
        <v>50</v>
      </c>
      <c r="D355" s="71" t="s">
        <v>1410</v>
      </c>
      <c r="E355" s="70" t="s">
        <v>2171</v>
      </c>
      <c r="F355" s="71" t="str">
        <f>IF(_xlfn.XLOOKUP(D355,课题进度!G:G,课题进度!H:H)=1,"是","否")</f>
        <v>否</v>
      </c>
      <c r="G355" s="72">
        <v>1</v>
      </c>
      <c r="H355" s="71"/>
      <c r="I355" s="73">
        <f t="shared" si="5"/>
        <v>0</v>
      </c>
    </row>
    <row r="356" ht="22.5" customHeight="1" spans="1:9">
      <c r="A356" s="74" t="s">
        <v>1408</v>
      </c>
      <c r="B356" s="74" t="s">
        <v>1409</v>
      </c>
      <c r="C356" s="75" t="s">
        <v>50</v>
      </c>
      <c r="D356" s="75" t="s">
        <v>1411</v>
      </c>
      <c r="E356" s="74" t="s">
        <v>2172</v>
      </c>
      <c r="F356" s="75" t="str">
        <f>IF(_xlfn.XLOOKUP(D356,课题进度!G:G,课题进度!H:H)=1,"是","否")</f>
        <v>否</v>
      </c>
      <c r="G356" s="76">
        <v>2</v>
      </c>
      <c r="H356" s="75"/>
      <c r="I356" s="77">
        <f t="shared" si="5"/>
        <v>0</v>
      </c>
    </row>
    <row r="357" ht="22.5" customHeight="1" spans="1:9">
      <c r="A357" s="70" t="s">
        <v>1408</v>
      </c>
      <c r="B357" s="70" t="s">
        <v>1409</v>
      </c>
      <c r="C357" s="71" t="s">
        <v>50</v>
      </c>
      <c r="D357" s="71" t="s">
        <v>1412</v>
      </c>
      <c r="E357" s="70" t="s">
        <v>2173</v>
      </c>
      <c r="F357" s="71" t="str">
        <f>IF(_xlfn.XLOOKUP(D357,课题进度!G:G,课题进度!H:H)=1,"是","否")</f>
        <v>否</v>
      </c>
      <c r="G357" s="72">
        <v>3</v>
      </c>
      <c r="H357" s="71"/>
      <c r="I357" s="73">
        <f t="shared" si="5"/>
        <v>0</v>
      </c>
    </row>
    <row r="358" ht="22.5" customHeight="1" spans="1:9">
      <c r="A358" s="74" t="s">
        <v>1418</v>
      </c>
      <c r="B358" s="74" t="s">
        <v>1419</v>
      </c>
      <c r="C358" s="75" t="s">
        <v>97</v>
      </c>
      <c r="D358" s="75" t="s">
        <v>1420</v>
      </c>
      <c r="E358" s="74" t="s">
        <v>2174</v>
      </c>
      <c r="F358" s="75" t="str">
        <f>IF(_xlfn.XLOOKUP(D358,课题进度!G:G,课题进度!H:H)=1,"是","否")</f>
        <v>否</v>
      </c>
      <c r="G358" s="76">
        <v>1</v>
      </c>
      <c r="H358" s="75"/>
      <c r="I358" s="77">
        <f t="shared" si="5"/>
        <v>0</v>
      </c>
    </row>
    <row r="359" ht="22.5" customHeight="1" spans="1:9">
      <c r="A359" s="70" t="s">
        <v>1418</v>
      </c>
      <c r="B359" s="70" t="s">
        <v>1419</v>
      </c>
      <c r="C359" s="71" t="s">
        <v>97</v>
      </c>
      <c r="D359" s="71" t="s">
        <v>1421</v>
      </c>
      <c r="E359" s="70" t="s">
        <v>2175</v>
      </c>
      <c r="F359" s="71" t="str">
        <f>IF(_xlfn.XLOOKUP(D359,课题进度!G:G,课题进度!H:H)=1,"是","否")</f>
        <v>否</v>
      </c>
      <c r="G359" s="72">
        <v>1</v>
      </c>
      <c r="H359" s="71"/>
      <c r="I359" s="73">
        <f t="shared" si="5"/>
        <v>0</v>
      </c>
    </row>
    <row r="360" ht="22.5" customHeight="1" spans="1:9">
      <c r="A360" s="74" t="s">
        <v>1426</v>
      </c>
      <c r="B360" s="74" t="s">
        <v>1427</v>
      </c>
      <c r="C360" s="75" t="s">
        <v>332</v>
      </c>
      <c r="D360" s="75" t="s">
        <v>1428</v>
      </c>
      <c r="E360" s="74" t="s">
        <v>2176</v>
      </c>
      <c r="F360" s="75" t="str">
        <f>IF(_xlfn.XLOOKUP(D360,课题进度!G:G,课题进度!H:H)=1,"是","否")</f>
        <v>否</v>
      </c>
      <c r="G360" s="76">
        <v>1</v>
      </c>
      <c r="H360" s="75"/>
      <c r="I360" s="77">
        <f t="shared" si="5"/>
        <v>0</v>
      </c>
    </row>
    <row r="361" ht="22.5" customHeight="1" spans="1:9">
      <c r="A361" s="70" t="s">
        <v>1426</v>
      </c>
      <c r="B361" s="70" t="s">
        <v>1427</v>
      </c>
      <c r="C361" s="71" t="s">
        <v>597</v>
      </c>
      <c r="D361" s="71" t="s">
        <v>1429</v>
      </c>
      <c r="E361" s="70" t="s">
        <v>2177</v>
      </c>
      <c r="F361" s="71" t="str">
        <f>IF(_xlfn.XLOOKUP(D361,课题进度!G:G,课题进度!H:H)=1,"是","否")</f>
        <v>否</v>
      </c>
      <c r="G361" s="72">
        <v>2</v>
      </c>
      <c r="H361" s="71"/>
      <c r="I361" s="73">
        <f t="shared" si="5"/>
        <v>0</v>
      </c>
    </row>
    <row r="362" ht="22.5" customHeight="1" spans="1:9">
      <c r="A362" s="74" t="s">
        <v>1435</v>
      </c>
      <c r="B362" s="74" t="s">
        <v>1436</v>
      </c>
      <c r="C362" s="75" t="s">
        <v>50</v>
      </c>
      <c r="D362" s="75" t="s">
        <v>1437</v>
      </c>
      <c r="E362" s="74" t="s">
        <v>2178</v>
      </c>
      <c r="F362" s="75" t="str">
        <f>IF(_xlfn.XLOOKUP(D362,课题进度!G:G,课题进度!H:H)=1,"是","否")</f>
        <v>否</v>
      </c>
      <c r="G362" s="76">
        <v>1</v>
      </c>
      <c r="H362" s="75"/>
      <c r="I362" s="77">
        <f t="shared" si="5"/>
        <v>0</v>
      </c>
    </row>
    <row r="363" ht="22.5" customHeight="1" spans="1:9">
      <c r="A363" s="70" t="s">
        <v>1435</v>
      </c>
      <c r="B363" s="70" t="s">
        <v>1436</v>
      </c>
      <c r="C363" s="71" t="s">
        <v>50</v>
      </c>
      <c r="D363" s="71" t="s">
        <v>1438</v>
      </c>
      <c r="E363" s="70" t="s">
        <v>2179</v>
      </c>
      <c r="F363" s="71" t="str">
        <f>IF(_xlfn.XLOOKUP(D363,课题进度!G:G,课题进度!H:H)=1,"是","否")</f>
        <v>否</v>
      </c>
      <c r="G363" s="72">
        <v>2</v>
      </c>
      <c r="H363" s="71"/>
      <c r="I363" s="73">
        <f t="shared" si="5"/>
        <v>0</v>
      </c>
    </row>
    <row r="364" ht="22.5" customHeight="1" spans="1:9">
      <c r="A364" s="74" t="s">
        <v>1435</v>
      </c>
      <c r="B364" s="74" t="s">
        <v>1436</v>
      </c>
      <c r="C364" s="75" t="s">
        <v>50</v>
      </c>
      <c r="D364" s="75" t="s">
        <v>1439</v>
      </c>
      <c r="E364" s="74" t="s">
        <v>2180</v>
      </c>
      <c r="F364" s="75" t="str">
        <f>IF(_xlfn.XLOOKUP(D364,课题进度!G:G,课题进度!H:H)=1,"是","否")</f>
        <v>否</v>
      </c>
      <c r="G364" s="76">
        <v>3</v>
      </c>
      <c r="H364" s="75"/>
      <c r="I364" s="77">
        <f t="shared" si="5"/>
        <v>0</v>
      </c>
    </row>
    <row r="365" ht="22.5" customHeight="1" spans="1:9">
      <c r="A365" s="70" t="s">
        <v>1443</v>
      </c>
      <c r="B365" s="70" t="s">
        <v>1444</v>
      </c>
      <c r="C365" s="71" t="s">
        <v>597</v>
      </c>
      <c r="D365" s="71" t="s">
        <v>1446</v>
      </c>
      <c r="E365" s="70" t="s">
        <v>2181</v>
      </c>
      <c r="F365" s="71" t="str">
        <f>IF(_xlfn.XLOOKUP(D365,课题进度!G:G,课题进度!H:H)=1,"是","否")</f>
        <v>否</v>
      </c>
      <c r="G365" s="72">
        <v>2</v>
      </c>
      <c r="H365" s="71"/>
      <c r="I365" s="73">
        <f t="shared" si="5"/>
        <v>0</v>
      </c>
    </row>
    <row r="366" ht="22.5" customHeight="1" spans="1:9">
      <c r="A366" s="74" t="s">
        <v>1443</v>
      </c>
      <c r="B366" s="74" t="s">
        <v>1444</v>
      </c>
      <c r="C366" s="75" t="s">
        <v>597</v>
      </c>
      <c r="D366" s="75" t="s">
        <v>1447</v>
      </c>
      <c r="E366" s="74" t="s">
        <v>2182</v>
      </c>
      <c r="F366" s="75" t="str">
        <f>IF(_xlfn.XLOOKUP(D366,课题进度!G:G,课题进度!H:H)=1,"是","否")</f>
        <v>否</v>
      </c>
      <c r="G366" s="76">
        <v>3</v>
      </c>
      <c r="H366" s="75"/>
      <c r="I366" s="77">
        <f t="shared" si="5"/>
        <v>0</v>
      </c>
    </row>
    <row r="367" ht="22.5" customHeight="1" spans="1:9">
      <c r="A367" s="70" t="s">
        <v>1448</v>
      </c>
      <c r="B367" s="70" t="s">
        <v>1449</v>
      </c>
      <c r="C367" s="71" t="s">
        <v>597</v>
      </c>
      <c r="D367" s="71" t="s">
        <v>1451</v>
      </c>
      <c r="E367" s="70" t="s">
        <v>2183</v>
      </c>
      <c r="F367" s="71" t="str">
        <f>IF(_xlfn.XLOOKUP(D367,课题进度!G:G,课题进度!H:H)=1,"是","否")</f>
        <v>否</v>
      </c>
      <c r="G367" s="72">
        <v>1</v>
      </c>
      <c r="H367" s="71"/>
      <c r="I367" s="73">
        <f t="shared" si="5"/>
        <v>0</v>
      </c>
    </row>
    <row r="368" ht="22.5" customHeight="1" spans="1:9">
      <c r="A368" s="74" t="s">
        <v>1448</v>
      </c>
      <c r="B368" s="74" t="s">
        <v>1449</v>
      </c>
      <c r="C368" s="75" t="s">
        <v>597</v>
      </c>
      <c r="D368" s="75" t="s">
        <v>1452</v>
      </c>
      <c r="E368" s="74" t="s">
        <v>2184</v>
      </c>
      <c r="F368" s="75" t="str">
        <f>IF(_xlfn.XLOOKUP(D368,课题进度!G:G,课题进度!H:H)=1,"是","否")</f>
        <v>否</v>
      </c>
      <c r="G368" s="76">
        <v>2</v>
      </c>
      <c r="H368" s="75"/>
      <c r="I368" s="77">
        <f t="shared" si="5"/>
        <v>0</v>
      </c>
    </row>
    <row r="369" ht="22.5" customHeight="1" spans="1:9">
      <c r="A369" s="70" t="s">
        <v>1456</v>
      </c>
      <c r="B369" s="70" t="s">
        <v>1457</v>
      </c>
      <c r="C369" s="71" t="s">
        <v>597</v>
      </c>
      <c r="D369" s="71" t="s">
        <v>1459</v>
      </c>
      <c r="E369" s="70" t="s">
        <v>2269</v>
      </c>
      <c r="F369" s="71" t="str">
        <f>IF(_xlfn.XLOOKUP(D369,课题进度!G:G,课题进度!H:H)=1,"是","否")</f>
        <v>否</v>
      </c>
      <c r="G369" s="72">
        <v>1</v>
      </c>
      <c r="H369" s="71"/>
      <c r="I369" s="73">
        <f t="shared" si="5"/>
        <v>0</v>
      </c>
    </row>
    <row r="370" ht="22.5" customHeight="1" spans="1:9">
      <c r="A370" s="74" t="s">
        <v>1456</v>
      </c>
      <c r="B370" s="74" t="s">
        <v>1457</v>
      </c>
      <c r="C370" s="75" t="s">
        <v>71</v>
      </c>
      <c r="D370" s="75" t="s">
        <v>1460</v>
      </c>
      <c r="E370" s="74" t="s">
        <v>2186</v>
      </c>
      <c r="F370" s="75" t="str">
        <f>IF(_xlfn.XLOOKUP(D370,课题进度!G:G,课题进度!H:H)=1,"是","否")</f>
        <v>否</v>
      </c>
      <c r="G370" s="76">
        <v>2</v>
      </c>
      <c r="H370" s="75"/>
      <c r="I370" s="77">
        <f t="shared" si="5"/>
        <v>0</v>
      </c>
    </row>
    <row r="371" ht="22.5" customHeight="1" spans="1:9">
      <c r="A371" s="70" t="s">
        <v>1464</v>
      </c>
      <c r="B371" s="70" t="s">
        <v>1465</v>
      </c>
      <c r="C371" s="71" t="s">
        <v>50</v>
      </c>
      <c r="D371" s="71" t="s">
        <v>1467</v>
      </c>
      <c r="E371" s="70" t="s">
        <v>2187</v>
      </c>
      <c r="F371" s="71" t="str">
        <f>IF(_xlfn.XLOOKUP(D371,课题进度!G:G,课题进度!H:H)=1,"是","否")</f>
        <v>否</v>
      </c>
      <c r="G371" s="72">
        <v>1</v>
      </c>
      <c r="H371" s="71"/>
      <c r="I371" s="73">
        <f t="shared" si="5"/>
        <v>0</v>
      </c>
    </row>
    <row r="372" ht="22.5" customHeight="1" spans="1:9">
      <c r="A372" s="74" t="s">
        <v>1464</v>
      </c>
      <c r="B372" s="74" t="s">
        <v>1465</v>
      </c>
      <c r="C372" s="75" t="s">
        <v>50</v>
      </c>
      <c r="D372" s="75" t="s">
        <v>1468</v>
      </c>
      <c r="E372" s="74" t="s">
        <v>2188</v>
      </c>
      <c r="F372" s="75" t="str">
        <f>IF(_xlfn.XLOOKUP(D372,课题进度!G:G,课题进度!H:H)=1,"是","否")</f>
        <v>否</v>
      </c>
      <c r="G372" s="76">
        <v>2</v>
      </c>
      <c r="H372" s="75"/>
      <c r="I372" s="77">
        <f t="shared" si="5"/>
        <v>0</v>
      </c>
    </row>
    <row r="373" ht="22.5" customHeight="1" spans="1:9">
      <c r="A373" s="70" t="s">
        <v>1475</v>
      </c>
      <c r="B373" s="70" t="s">
        <v>1476</v>
      </c>
      <c r="C373" s="71" t="s">
        <v>33</v>
      </c>
      <c r="D373" s="71" t="s">
        <v>1477</v>
      </c>
      <c r="E373" s="70" t="s">
        <v>2189</v>
      </c>
      <c r="F373" s="71" t="str">
        <f>IF(_xlfn.XLOOKUP(D373,课题进度!G:G,课题进度!H:H)=1,"是","否")</f>
        <v>否</v>
      </c>
      <c r="G373" s="72">
        <v>1</v>
      </c>
      <c r="H373" s="71"/>
      <c r="I373" s="73">
        <f t="shared" si="5"/>
        <v>0</v>
      </c>
    </row>
    <row r="374" ht="22.5" customHeight="1" spans="1:9">
      <c r="A374" s="74" t="s">
        <v>1475</v>
      </c>
      <c r="B374" s="74" t="s">
        <v>1476</v>
      </c>
      <c r="C374" s="75" t="s">
        <v>33</v>
      </c>
      <c r="D374" s="75" t="s">
        <v>1478</v>
      </c>
      <c r="E374" s="74" t="s">
        <v>2190</v>
      </c>
      <c r="F374" s="75" t="str">
        <f>IF(_xlfn.XLOOKUP(D374,课题进度!G:G,课题进度!H:H)=1,"是","否")</f>
        <v>否</v>
      </c>
      <c r="G374" s="76">
        <v>1</v>
      </c>
      <c r="H374" s="75"/>
      <c r="I374" s="77">
        <f t="shared" si="5"/>
        <v>0</v>
      </c>
    </row>
    <row r="375" ht="22.5" customHeight="1" spans="1:9">
      <c r="A375" s="70" t="s">
        <v>1485</v>
      </c>
      <c r="B375" s="70" t="s">
        <v>1486</v>
      </c>
      <c r="C375" s="71" t="s">
        <v>108</v>
      </c>
      <c r="D375" s="71" t="s">
        <v>1487</v>
      </c>
      <c r="E375" s="70" t="s">
        <v>2191</v>
      </c>
      <c r="F375" s="71" t="str">
        <f>IF(_xlfn.XLOOKUP(D375,课题进度!G:G,课题进度!H:H)=1,"是","否")</f>
        <v>否</v>
      </c>
      <c r="G375" s="72">
        <v>1</v>
      </c>
      <c r="H375" s="71"/>
      <c r="I375" s="73">
        <f t="shared" si="5"/>
        <v>0</v>
      </c>
    </row>
    <row r="376" ht="22.5" customHeight="1" spans="1:9">
      <c r="A376" s="74" t="s">
        <v>1485</v>
      </c>
      <c r="B376" s="74" t="s">
        <v>1486</v>
      </c>
      <c r="C376" s="75" t="s">
        <v>108</v>
      </c>
      <c r="D376" s="75" t="s">
        <v>1488</v>
      </c>
      <c r="E376" s="74" t="s">
        <v>2192</v>
      </c>
      <c r="F376" s="75" t="str">
        <f>IF(_xlfn.XLOOKUP(D376,课题进度!G:G,课题进度!H:H)=1,"是","否")</f>
        <v>否</v>
      </c>
      <c r="G376" s="76">
        <v>1</v>
      </c>
      <c r="H376" s="75"/>
      <c r="I376" s="77">
        <f t="shared" si="5"/>
        <v>0</v>
      </c>
    </row>
    <row r="377" ht="22.5" customHeight="1" spans="1:9">
      <c r="A377" s="70" t="s">
        <v>1493</v>
      </c>
      <c r="B377" s="70" t="s">
        <v>1498</v>
      </c>
      <c r="C377" s="71" t="s">
        <v>664</v>
      </c>
      <c r="D377" s="71" t="s">
        <v>1500</v>
      </c>
      <c r="E377" s="70" t="s">
        <v>2193</v>
      </c>
      <c r="F377" s="71" t="str">
        <f>IF(_xlfn.XLOOKUP(D377,课题进度!G:G,课题进度!H:H)=1,"是","否")</f>
        <v>否</v>
      </c>
      <c r="G377" s="72">
        <v>2</v>
      </c>
      <c r="H377" s="71"/>
      <c r="I377" s="73">
        <f t="shared" si="5"/>
        <v>0</v>
      </c>
    </row>
    <row r="378" ht="22.5" customHeight="1" spans="1:9">
      <c r="A378" s="74" t="s">
        <v>1493</v>
      </c>
      <c r="B378" s="74" t="s">
        <v>1498</v>
      </c>
      <c r="C378" s="75" t="s">
        <v>664</v>
      </c>
      <c r="D378" s="75" t="s">
        <v>1501</v>
      </c>
      <c r="E378" s="74" t="s">
        <v>2194</v>
      </c>
      <c r="F378" s="75" t="str">
        <f>IF(_xlfn.XLOOKUP(D378,课题进度!G:G,课题进度!H:H)=1,"是","否")</f>
        <v>否</v>
      </c>
      <c r="G378" s="76">
        <v>2</v>
      </c>
      <c r="H378" s="75"/>
      <c r="I378" s="77">
        <f t="shared" si="5"/>
        <v>0</v>
      </c>
    </row>
    <row r="379" ht="22.5" customHeight="1" spans="1:9">
      <c r="A379" s="70" t="s">
        <v>1497</v>
      </c>
      <c r="B379" s="70" t="s">
        <v>1507</v>
      </c>
      <c r="C379" s="71" t="s">
        <v>108</v>
      </c>
      <c r="D379" s="71" t="s">
        <v>1509</v>
      </c>
      <c r="E379" s="70" t="s">
        <v>2195</v>
      </c>
      <c r="F379" s="71" t="str">
        <f>IF(_xlfn.XLOOKUP(D379,课题进度!G:G,课题进度!H:H)=1,"是","否")</f>
        <v>否</v>
      </c>
      <c r="G379" s="72">
        <v>2</v>
      </c>
      <c r="H379" s="71"/>
      <c r="I379" s="73">
        <f t="shared" si="5"/>
        <v>0</v>
      </c>
    </row>
    <row r="380" ht="22.5" customHeight="1" spans="1:9">
      <c r="A380" s="74" t="s">
        <v>1497</v>
      </c>
      <c r="B380" s="74" t="s">
        <v>1507</v>
      </c>
      <c r="C380" s="75" t="s">
        <v>108</v>
      </c>
      <c r="D380" s="75" t="s">
        <v>1510</v>
      </c>
      <c r="E380" s="74" t="s">
        <v>2196</v>
      </c>
      <c r="F380" s="75" t="str">
        <f>IF(_xlfn.XLOOKUP(D380,课题进度!G:G,课题进度!H:H)=1,"是","否")</f>
        <v>否</v>
      </c>
      <c r="G380" s="76">
        <v>2</v>
      </c>
      <c r="H380" s="75"/>
      <c r="I380" s="77">
        <f t="shared" si="5"/>
        <v>0</v>
      </c>
    </row>
    <row r="381" ht="22.5" customHeight="1" spans="1:9">
      <c r="A381" s="70" t="s">
        <v>1515</v>
      </c>
      <c r="B381" s="70" t="s">
        <v>1516</v>
      </c>
      <c r="C381" s="71" t="s">
        <v>622</v>
      </c>
      <c r="D381" s="71" t="s">
        <v>1518</v>
      </c>
      <c r="E381" s="70" t="s">
        <v>2197</v>
      </c>
      <c r="F381" s="71" t="str">
        <f>IF(_xlfn.XLOOKUP(D381,课题进度!G:G,课题进度!H:H)=1,"是","否")</f>
        <v>否</v>
      </c>
      <c r="G381" s="72">
        <v>2</v>
      </c>
      <c r="H381" s="71"/>
      <c r="I381" s="73">
        <f t="shared" si="5"/>
        <v>0</v>
      </c>
    </row>
    <row r="382" ht="22.5" customHeight="1" spans="1:9">
      <c r="A382" s="74" t="s">
        <v>1515</v>
      </c>
      <c r="B382" s="74" t="s">
        <v>1516</v>
      </c>
      <c r="C382" s="75" t="s">
        <v>622</v>
      </c>
      <c r="D382" s="75" t="s">
        <v>1519</v>
      </c>
      <c r="E382" s="74" t="s">
        <v>2198</v>
      </c>
      <c r="F382" s="75" t="str">
        <f>IF(_xlfn.XLOOKUP(D382,课题进度!G:G,课题进度!H:H)=1,"是","否")</f>
        <v>否</v>
      </c>
      <c r="G382" s="76">
        <v>2</v>
      </c>
      <c r="H382" s="75"/>
      <c r="I382" s="77">
        <f t="shared" si="5"/>
        <v>0</v>
      </c>
    </row>
    <row r="383" ht="22.5" customHeight="1" spans="1:9">
      <c r="A383" s="70" t="s">
        <v>1524</v>
      </c>
      <c r="B383" s="70" t="s">
        <v>1525</v>
      </c>
      <c r="C383" s="71" t="s">
        <v>902</v>
      </c>
      <c r="D383" s="71" t="s">
        <v>1527</v>
      </c>
      <c r="E383" s="70" t="s">
        <v>2199</v>
      </c>
      <c r="F383" s="71" t="str">
        <f>IF(_xlfn.XLOOKUP(D383,课题进度!G:G,课题进度!H:H)=1,"是","否")</f>
        <v>否</v>
      </c>
      <c r="G383" s="72">
        <v>2</v>
      </c>
      <c r="H383" s="71"/>
      <c r="I383" s="73">
        <f t="shared" si="5"/>
        <v>0</v>
      </c>
    </row>
    <row r="384" ht="22.5" customHeight="1" spans="1:9">
      <c r="A384" s="74" t="s">
        <v>1524</v>
      </c>
      <c r="B384" s="74" t="s">
        <v>1525</v>
      </c>
      <c r="C384" s="75" t="s">
        <v>50</v>
      </c>
      <c r="D384" s="75" t="s">
        <v>1528</v>
      </c>
      <c r="E384" s="74" t="s">
        <v>2200</v>
      </c>
      <c r="F384" s="75" t="str">
        <f>IF(_xlfn.XLOOKUP(D384,课题进度!G:G,课题进度!H:H)=1,"是","否")</f>
        <v>否</v>
      </c>
      <c r="G384" s="76">
        <v>2</v>
      </c>
      <c r="H384" s="75"/>
      <c r="I384" s="77">
        <f t="shared" si="5"/>
        <v>0</v>
      </c>
    </row>
    <row r="385" ht="22.5" customHeight="1" spans="1:9">
      <c r="A385" s="70" t="s">
        <v>1534</v>
      </c>
      <c r="B385" s="70" t="s">
        <v>1535</v>
      </c>
      <c r="C385" s="71" t="s">
        <v>71</v>
      </c>
      <c r="D385" s="71" t="s">
        <v>1536</v>
      </c>
      <c r="E385" s="70" t="s">
        <v>2201</v>
      </c>
      <c r="F385" s="71" t="str">
        <f>IF(_xlfn.XLOOKUP(D385,课题进度!G:G,课题进度!H:H)=1,"是","否")</f>
        <v>否</v>
      </c>
      <c r="G385" s="72">
        <v>2</v>
      </c>
      <c r="H385" s="71"/>
      <c r="I385" s="73">
        <f t="shared" si="5"/>
        <v>0</v>
      </c>
    </row>
    <row r="386" ht="22.5" customHeight="1" spans="1:9">
      <c r="A386" s="74" t="s">
        <v>1534</v>
      </c>
      <c r="B386" s="74" t="s">
        <v>1535</v>
      </c>
      <c r="C386" s="75" t="s">
        <v>664</v>
      </c>
      <c r="D386" s="75" t="s">
        <v>1537</v>
      </c>
      <c r="E386" s="74" t="s">
        <v>2202</v>
      </c>
      <c r="F386" s="75" t="str">
        <f>IF(_xlfn.XLOOKUP(D386,课题进度!G:G,课题进度!H:H)=1,"是","否")</f>
        <v>否</v>
      </c>
      <c r="G386" s="76">
        <v>1</v>
      </c>
      <c r="H386" s="75"/>
      <c r="I386" s="77">
        <f t="shared" ref="I386:I449" si="6">H386/G386</f>
        <v>0</v>
      </c>
    </row>
    <row r="387" ht="22.5" customHeight="1" spans="1:9">
      <c r="A387" s="70" t="s">
        <v>1541</v>
      </c>
      <c r="B387" s="70" t="s">
        <v>1542</v>
      </c>
      <c r="C387" s="71" t="s">
        <v>61</v>
      </c>
      <c r="D387" s="71" t="s">
        <v>1545</v>
      </c>
      <c r="E387" s="70" t="s">
        <v>2203</v>
      </c>
      <c r="F387" s="71" t="str">
        <f>IF(_xlfn.XLOOKUP(D387,课题进度!G:G,课题进度!H:H)=1,"是","否")</f>
        <v>否</v>
      </c>
      <c r="G387" s="72">
        <v>2</v>
      </c>
      <c r="H387" s="71"/>
      <c r="I387" s="73">
        <f t="shared" si="6"/>
        <v>0</v>
      </c>
    </row>
    <row r="388" ht="22.5" customHeight="1" spans="1:9">
      <c r="A388" s="74" t="s">
        <v>1541</v>
      </c>
      <c r="B388" s="74" t="s">
        <v>1542</v>
      </c>
      <c r="C388" s="75" t="s">
        <v>384</v>
      </c>
      <c r="D388" s="75" t="s">
        <v>1546</v>
      </c>
      <c r="E388" s="74" t="s">
        <v>2204</v>
      </c>
      <c r="F388" s="75" t="str">
        <f>IF(_xlfn.XLOOKUP(D388,课题进度!G:G,课题进度!H:H)=1,"是","否")</f>
        <v>否</v>
      </c>
      <c r="G388" s="76">
        <v>3</v>
      </c>
      <c r="H388" s="75"/>
      <c r="I388" s="77">
        <f t="shared" si="6"/>
        <v>0</v>
      </c>
    </row>
    <row r="389" ht="22.5" customHeight="1" spans="1:9">
      <c r="A389" s="70" t="s">
        <v>1552</v>
      </c>
      <c r="B389" s="70" t="s">
        <v>1553</v>
      </c>
      <c r="C389" s="71" t="s">
        <v>413</v>
      </c>
      <c r="D389" s="71" t="s">
        <v>1554</v>
      </c>
      <c r="E389" s="70" t="s">
        <v>2205</v>
      </c>
      <c r="F389" s="71" t="str">
        <f>IF(_xlfn.XLOOKUP(D389,课题进度!G:G,课题进度!H:H)=1,"是","否")</f>
        <v>否</v>
      </c>
      <c r="G389" s="72">
        <v>2</v>
      </c>
      <c r="H389" s="71"/>
      <c r="I389" s="73">
        <f t="shared" si="6"/>
        <v>0</v>
      </c>
    </row>
    <row r="390" ht="22.5" customHeight="1" spans="1:9">
      <c r="A390" s="74" t="s">
        <v>1552</v>
      </c>
      <c r="B390" s="74" t="s">
        <v>1553</v>
      </c>
      <c r="C390" s="75" t="s">
        <v>413</v>
      </c>
      <c r="D390" s="75" t="s">
        <v>1555</v>
      </c>
      <c r="E390" s="74" t="s">
        <v>2206</v>
      </c>
      <c r="F390" s="75" t="str">
        <f>IF(_xlfn.XLOOKUP(D390,课题进度!G:G,课题进度!H:H)=1,"是","否")</f>
        <v>否</v>
      </c>
      <c r="G390" s="76">
        <v>2</v>
      </c>
      <c r="H390" s="75"/>
      <c r="I390" s="77">
        <f t="shared" si="6"/>
        <v>0</v>
      </c>
    </row>
    <row r="391" ht="22.5" customHeight="1" spans="1:9">
      <c r="A391" s="70" t="s">
        <v>1560</v>
      </c>
      <c r="B391" s="70" t="s">
        <v>1561</v>
      </c>
      <c r="C391" s="71" t="s">
        <v>268</v>
      </c>
      <c r="D391" s="71" t="s">
        <v>1562</v>
      </c>
      <c r="E391" s="70" t="s">
        <v>2207</v>
      </c>
      <c r="F391" s="71" t="str">
        <f>IF(_xlfn.XLOOKUP(D391,课题进度!G:G,课题进度!H:H)=1,"是","否")</f>
        <v>否</v>
      </c>
      <c r="G391" s="72">
        <v>2</v>
      </c>
      <c r="H391" s="71"/>
      <c r="I391" s="73">
        <f t="shared" si="6"/>
        <v>0</v>
      </c>
    </row>
    <row r="392" ht="22.5" customHeight="1" spans="1:9">
      <c r="A392" s="74" t="s">
        <v>1560</v>
      </c>
      <c r="B392" s="74" t="s">
        <v>1561</v>
      </c>
      <c r="C392" s="75" t="s">
        <v>268</v>
      </c>
      <c r="D392" s="75" t="s">
        <v>1563</v>
      </c>
      <c r="E392" s="74" t="s">
        <v>2208</v>
      </c>
      <c r="F392" s="75" t="str">
        <f>IF(_xlfn.XLOOKUP(D392,课题进度!G:G,课题进度!H:H)=1,"是","否")</f>
        <v>否</v>
      </c>
      <c r="G392" s="76">
        <v>2</v>
      </c>
      <c r="H392" s="75"/>
      <c r="I392" s="77">
        <f t="shared" si="6"/>
        <v>0</v>
      </c>
    </row>
    <row r="393" ht="22.5" customHeight="1" spans="1:9">
      <c r="A393" s="70" t="s">
        <v>1566</v>
      </c>
      <c r="B393" s="70" t="s">
        <v>1567</v>
      </c>
      <c r="C393" s="71" t="s">
        <v>97</v>
      </c>
      <c r="D393" s="71" t="s">
        <v>1568</v>
      </c>
      <c r="E393" s="70" t="s">
        <v>2209</v>
      </c>
      <c r="F393" s="71" t="str">
        <f>IF(_xlfn.XLOOKUP(D393,课题进度!G:G,课题进度!H:H)=1,"是","否")</f>
        <v>否</v>
      </c>
      <c r="G393" s="72">
        <v>1</v>
      </c>
      <c r="H393" s="71"/>
      <c r="I393" s="73">
        <f t="shared" si="6"/>
        <v>0</v>
      </c>
    </row>
    <row r="394" ht="22.5" customHeight="1" spans="1:9">
      <c r="A394" s="74" t="s">
        <v>1566</v>
      </c>
      <c r="B394" s="74" t="s">
        <v>1567</v>
      </c>
      <c r="C394" s="75" t="s">
        <v>97</v>
      </c>
      <c r="D394" s="75" t="s">
        <v>1569</v>
      </c>
      <c r="E394" s="74" t="s">
        <v>2210</v>
      </c>
      <c r="F394" s="75" t="str">
        <f>IF(_xlfn.XLOOKUP(D394,课题进度!G:G,课题进度!H:H)=1,"是","否")</f>
        <v>否</v>
      </c>
      <c r="G394" s="76">
        <v>2</v>
      </c>
      <c r="H394" s="75"/>
      <c r="I394" s="77">
        <f t="shared" si="6"/>
        <v>0</v>
      </c>
    </row>
    <row r="395" ht="22.5" customHeight="1" spans="1:9">
      <c r="A395" s="70" t="s">
        <v>1573</v>
      </c>
      <c r="B395" s="70" t="s">
        <v>1574</v>
      </c>
      <c r="C395" s="71" t="s">
        <v>13</v>
      </c>
      <c r="D395" s="71" t="s">
        <v>1575</v>
      </c>
      <c r="E395" s="70" t="s">
        <v>2211</v>
      </c>
      <c r="F395" s="71" t="str">
        <f>IF(_xlfn.XLOOKUP(D395,课题进度!G:G,课题进度!H:H)=1,"是","否")</f>
        <v>否</v>
      </c>
      <c r="G395" s="72">
        <v>1</v>
      </c>
      <c r="H395" s="71"/>
      <c r="I395" s="73">
        <f t="shared" si="6"/>
        <v>0</v>
      </c>
    </row>
    <row r="396" ht="22.5" customHeight="1" spans="1:9">
      <c r="A396" s="74" t="s">
        <v>1573</v>
      </c>
      <c r="B396" s="74" t="s">
        <v>1574</v>
      </c>
      <c r="C396" s="75" t="s">
        <v>332</v>
      </c>
      <c r="D396" s="75" t="s">
        <v>1576</v>
      </c>
      <c r="E396" s="74" t="s">
        <v>2212</v>
      </c>
      <c r="F396" s="75" t="str">
        <f>IF(_xlfn.XLOOKUP(D396,课题进度!G:G,课题进度!H:H)=1,"是","否")</f>
        <v>否</v>
      </c>
      <c r="G396" s="76">
        <v>2</v>
      </c>
      <c r="H396" s="75"/>
      <c r="I396" s="77">
        <f t="shared" si="6"/>
        <v>0</v>
      </c>
    </row>
    <row r="397" ht="22.5" customHeight="1" spans="1:9">
      <c r="A397" s="70" t="s">
        <v>1580</v>
      </c>
      <c r="B397" s="70" t="s">
        <v>1581</v>
      </c>
      <c r="C397" s="71" t="s">
        <v>664</v>
      </c>
      <c r="D397" s="71" t="s">
        <v>1582</v>
      </c>
      <c r="E397" s="70" t="s">
        <v>2213</v>
      </c>
      <c r="F397" s="71" t="str">
        <f>IF(_xlfn.XLOOKUP(D397,课题进度!G:G,课题进度!H:H)=1,"是","否")</f>
        <v>否</v>
      </c>
      <c r="G397" s="72">
        <v>3</v>
      </c>
      <c r="H397" s="71"/>
      <c r="I397" s="73">
        <f t="shared" si="6"/>
        <v>0</v>
      </c>
    </row>
    <row r="398" ht="22.5" customHeight="1" spans="1:9">
      <c r="A398" s="74" t="s">
        <v>1580</v>
      </c>
      <c r="B398" s="74" t="s">
        <v>1581</v>
      </c>
      <c r="C398" s="75" t="s">
        <v>664</v>
      </c>
      <c r="D398" s="75" t="s">
        <v>1583</v>
      </c>
      <c r="E398" s="74" t="s">
        <v>2214</v>
      </c>
      <c r="F398" s="75" t="str">
        <f>IF(_xlfn.XLOOKUP(D398,课题进度!G:G,课题进度!H:H)=1,"是","否")</f>
        <v>否</v>
      </c>
      <c r="G398" s="76">
        <v>2</v>
      </c>
      <c r="H398" s="75"/>
      <c r="I398" s="77">
        <f t="shared" si="6"/>
        <v>0</v>
      </c>
    </row>
    <row r="399" ht="22.5" customHeight="1" spans="1:9">
      <c r="A399" s="70" t="s">
        <v>1586</v>
      </c>
      <c r="B399" s="70" t="s">
        <v>1587</v>
      </c>
      <c r="C399" s="71" t="s">
        <v>597</v>
      </c>
      <c r="D399" s="71" t="s">
        <v>1588</v>
      </c>
      <c r="E399" s="70" t="s">
        <v>2215</v>
      </c>
      <c r="F399" s="71" t="str">
        <f>IF(_xlfn.XLOOKUP(D399,课题进度!G:G,课题进度!H:H)=1,"是","否")</f>
        <v>否</v>
      </c>
      <c r="G399" s="72">
        <v>2</v>
      </c>
      <c r="H399" s="71"/>
      <c r="I399" s="73">
        <f t="shared" si="6"/>
        <v>0</v>
      </c>
    </row>
    <row r="400" ht="22.5" customHeight="1" spans="1:9">
      <c r="A400" s="74" t="s">
        <v>1586</v>
      </c>
      <c r="B400" s="74" t="s">
        <v>1587</v>
      </c>
      <c r="C400" s="75" t="s">
        <v>597</v>
      </c>
      <c r="D400" s="75" t="s">
        <v>1589</v>
      </c>
      <c r="E400" s="74" t="s">
        <v>2216</v>
      </c>
      <c r="F400" s="75" t="str">
        <f>IF(_xlfn.XLOOKUP(D400,课题进度!G:G,课题进度!H:H)=1,"是","否")</f>
        <v>否</v>
      </c>
      <c r="G400" s="76">
        <v>1</v>
      </c>
      <c r="H400" s="75"/>
      <c r="I400" s="77">
        <f t="shared" si="6"/>
        <v>0</v>
      </c>
    </row>
    <row r="401" ht="22.5" customHeight="1" spans="1:9">
      <c r="A401" s="70" t="s">
        <v>1599</v>
      </c>
      <c r="B401" s="70" t="s">
        <v>1600</v>
      </c>
      <c r="C401" s="71" t="s">
        <v>50</v>
      </c>
      <c r="D401" s="71" t="s">
        <v>1601</v>
      </c>
      <c r="E401" s="71" t="s">
        <v>2217</v>
      </c>
      <c r="F401" s="71" t="str">
        <f>IF(_xlfn.XLOOKUP(D401,课题进度!G:G,课题进度!H:H)=1,"是","否")</f>
        <v>否</v>
      </c>
      <c r="G401" s="72">
        <v>1</v>
      </c>
      <c r="H401" s="71"/>
      <c r="I401" s="73">
        <f t="shared" si="6"/>
        <v>0</v>
      </c>
    </row>
    <row r="402" ht="22.5" customHeight="1" spans="1:9">
      <c r="A402" s="74" t="s">
        <v>1599</v>
      </c>
      <c r="B402" s="74" t="s">
        <v>1600</v>
      </c>
      <c r="C402" s="75" t="s">
        <v>108</v>
      </c>
      <c r="D402" s="75" t="s">
        <v>1602</v>
      </c>
      <c r="E402" s="75" t="s">
        <v>2218</v>
      </c>
      <c r="F402" s="75" t="str">
        <f>IF(_xlfn.XLOOKUP(D402,课题进度!G:G,课题进度!H:H)=1,"是","否")</f>
        <v>否</v>
      </c>
      <c r="G402" s="76">
        <v>1</v>
      </c>
      <c r="H402" s="75"/>
      <c r="I402" s="77">
        <f t="shared" si="6"/>
        <v>0</v>
      </c>
    </row>
    <row r="403" ht="22.5" customHeight="1" spans="1:9">
      <c r="A403" s="70" t="s">
        <v>1606</v>
      </c>
      <c r="B403" s="70" t="s">
        <v>1607</v>
      </c>
      <c r="C403" s="71" t="s">
        <v>108</v>
      </c>
      <c r="D403" s="71" t="s">
        <v>1608</v>
      </c>
      <c r="E403" s="71" t="s">
        <v>2219</v>
      </c>
      <c r="F403" s="71" t="str">
        <f>IF(_xlfn.XLOOKUP(D403,课题进度!G:G,课题进度!H:H)=1,"是","否")</f>
        <v>否</v>
      </c>
      <c r="G403" s="72">
        <v>1</v>
      </c>
      <c r="H403" s="71"/>
      <c r="I403" s="73">
        <f t="shared" si="6"/>
        <v>0</v>
      </c>
    </row>
    <row r="404" ht="22.5" customHeight="1" spans="1:9">
      <c r="A404" s="74" t="s">
        <v>1606</v>
      </c>
      <c r="B404" s="74" t="s">
        <v>1607</v>
      </c>
      <c r="C404" s="75" t="s">
        <v>752</v>
      </c>
      <c r="D404" s="75" t="s">
        <v>1609</v>
      </c>
      <c r="E404" s="75" t="s">
        <v>2220</v>
      </c>
      <c r="F404" s="75" t="str">
        <f>IF(_xlfn.XLOOKUP(D404,课题进度!G:G,课题进度!H:H)=1,"是","否")</f>
        <v>否</v>
      </c>
      <c r="G404" s="76">
        <v>2</v>
      </c>
      <c r="H404" s="75"/>
      <c r="I404" s="77">
        <f t="shared" si="6"/>
        <v>0</v>
      </c>
    </row>
    <row r="405" ht="22.5" customHeight="1" spans="1:9">
      <c r="A405" s="70" t="s">
        <v>1616</v>
      </c>
      <c r="B405" s="70" t="s">
        <v>1617</v>
      </c>
      <c r="C405" s="71" t="s">
        <v>136</v>
      </c>
      <c r="D405" s="71" t="s">
        <v>1618</v>
      </c>
      <c r="E405" s="71" t="s">
        <v>2221</v>
      </c>
      <c r="F405" s="71" t="str">
        <f>IF(_xlfn.XLOOKUP(D405,课题进度!G:G,课题进度!H:H)=1,"是","否")</f>
        <v>否</v>
      </c>
      <c r="G405" s="72">
        <v>1</v>
      </c>
      <c r="H405" s="71"/>
      <c r="I405" s="73">
        <f t="shared" si="6"/>
        <v>0</v>
      </c>
    </row>
    <row r="406" ht="22.5" customHeight="1" spans="1:9">
      <c r="A406" s="74" t="s">
        <v>1616</v>
      </c>
      <c r="B406" s="74" t="s">
        <v>1617</v>
      </c>
      <c r="C406" s="75" t="s">
        <v>136</v>
      </c>
      <c r="D406" s="75" t="s">
        <v>1619</v>
      </c>
      <c r="E406" s="75" t="s">
        <v>2222</v>
      </c>
      <c r="F406" s="75" t="str">
        <f>IF(_xlfn.XLOOKUP(D406,课题进度!G:G,课题进度!H:H)=1,"是","否")</f>
        <v>否</v>
      </c>
      <c r="G406" s="76">
        <v>1</v>
      </c>
      <c r="H406" s="75"/>
      <c r="I406" s="77">
        <f t="shared" si="6"/>
        <v>0</v>
      </c>
    </row>
    <row r="407" ht="22.5" customHeight="1" spans="1:9">
      <c r="A407" s="70" t="s">
        <v>1625</v>
      </c>
      <c r="B407" s="70" t="s">
        <v>1626</v>
      </c>
      <c r="C407" s="71" t="s">
        <v>33</v>
      </c>
      <c r="D407" s="71" t="s">
        <v>1627</v>
      </c>
      <c r="E407" s="71" t="s">
        <v>2223</v>
      </c>
      <c r="F407" s="71" t="str">
        <f>IF(_xlfn.XLOOKUP(D407,课题进度!G:G,课题进度!H:H)=1,"是","否")</f>
        <v>否</v>
      </c>
      <c r="G407" s="72">
        <v>1</v>
      </c>
      <c r="H407" s="71"/>
      <c r="I407" s="73">
        <f t="shared" si="6"/>
        <v>0</v>
      </c>
    </row>
    <row r="408" ht="22.5" customHeight="1" spans="1:9">
      <c r="A408" s="74" t="s">
        <v>1625</v>
      </c>
      <c r="B408" s="74" t="s">
        <v>1626</v>
      </c>
      <c r="C408" s="75" t="s">
        <v>33</v>
      </c>
      <c r="D408" s="75" t="s">
        <v>1628</v>
      </c>
      <c r="E408" s="75" t="s">
        <v>2224</v>
      </c>
      <c r="F408" s="75" t="str">
        <f>IF(_xlfn.XLOOKUP(D408,课题进度!G:G,课题进度!H:H)=1,"是","否")</f>
        <v>否</v>
      </c>
      <c r="G408" s="76">
        <v>1</v>
      </c>
      <c r="H408" s="75"/>
      <c r="I408" s="77">
        <f t="shared" si="6"/>
        <v>0</v>
      </c>
    </row>
    <row r="409" ht="22.5" customHeight="1" spans="1:9">
      <c r="A409" s="70" t="s">
        <v>1636</v>
      </c>
      <c r="B409" s="70" t="s">
        <v>1637</v>
      </c>
      <c r="C409" s="71" t="s">
        <v>332</v>
      </c>
      <c r="D409" s="71" t="s">
        <v>1639</v>
      </c>
      <c r="E409" s="71" t="s">
        <v>2225</v>
      </c>
      <c r="F409" s="71" t="str">
        <f>IF(_xlfn.XLOOKUP(D409,课题进度!G:G,课题进度!H:H)=1,"是","否")</f>
        <v>否</v>
      </c>
      <c r="G409" s="72">
        <v>2</v>
      </c>
      <c r="H409" s="71"/>
      <c r="I409" s="73">
        <f t="shared" si="6"/>
        <v>0</v>
      </c>
    </row>
    <row r="410" ht="22.5" customHeight="1" spans="1:9">
      <c r="A410" s="74" t="s">
        <v>1636</v>
      </c>
      <c r="B410" s="74" t="s">
        <v>1637</v>
      </c>
      <c r="C410" s="75" t="s">
        <v>332</v>
      </c>
      <c r="D410" s="75" t="s">
        <v>1640</v>
      </c>
      <c r="E410" s="75" t="s">
        <v>2226</v>
      </c>
      <c r="F410" s="75" t="str">
        <f>IF(_xlfn.XLOOKUP(D410,课题进度!G:G,课题进度!H:H)=1,"是","否")</f>
        <v>否</v>
      </c>
      <c r="G410" s="76">
        <v>1</v>
      </c>
      <c r="H410" s="75"/>
      <c r="I410" s="77">
        <f t="shared" si="6"/>
        <v>0</v>
      </c>
    </row>
    <row r="411" ht="22.5" customHeight="1" spans="1:9">
      <c r="A411" s="70" t="s">
        <v>1645</v>
      </c>
      <c r="B411" s="70" t="s">
        <v>1646</v>
      </c>
      <c r="C411" s="71" t="s">
        <v>622</v>
      </c>
      <c r="D411" s="71" t="s">
        <v>1647</v>
      </c>
      <c r="E411" s="71" t="s">
        <v>2227</v>
      </c>
      <c r="F411" s="71" t="str">
        <f>IF(_xlfn.XLOOKUP(D411,课题进度!G:G,课题进度!H:H)=1,"是","否")</f>
        <v>否</v>
      </c>
      <c r="G411" s="72">
        <v>2</v>
      </c>
      <c r="H411" s="71"/>
      <c r="I411" s="73">
        <f t="shared" si="6"/>
        <v>0</v>
      </c>
    </row>
    <row r="412" ht="22.5" customHeight="1" spans="1:9">
      <c r="A412" s="74" t="s">
        <v>1645</v>
      </c>
      <c r="B412" s="74" t="s">
        <v>1646</v>
      </c>
      <c r="C412" s="75" t="s">
        <v>622</v>
      </c>
      <c r="D412" s="75" t="s">
        <v>1648</v>
      </c>
      <c r="E412" s="75" t="s">
        <v>2228</v>
      </c>
      <c r="F412" s="75" t="str">
        <f>IF(_xlfn.XLOOKUP(D412,课题进度!G:G,课题进度!H:H)=1,"是","否")</f>
        <v>否</v>
      </c>
      <c r="G412" s="76">
        <v>1</v>
      </c>
      <c r="H412" s="75"/>
      <c r="I412" s="77">
        <f t="shared" si="6"/>
        <v>0</v>
      </c>
    </row>
    <row r="413" ht="22.5" customHeight="1" spans="1:9">
      <c r="A413" s="70" t="s">
        <v>1654</v>
      </c>
      <c r="B413" s="70" t="s">
        <v>1655</v>
      </c>
      <c r="C413" s="71" t="s">
        <v>50</v>
      </c>
      <c r="D413" s="71" t="s">
        <v>1656</v>
      </c>
      <c r="E413" s="71" t="s">
        <v>2229</v>
      </c>
      <c r="F413" s="71" t="str">
        <f>IF(_xlfn.XLOOKUP(D413,课题进度!G:G,课题进度!H:H)=1,"是","否")</f>
        <v>否</v>
      </c>
      <c r="G413" s="72">
        <v>2</v>
      </c>
      <c r="H413" s="71"/>
      <c r="I413" s="73">
        <f t="shared" si="6"/>
        <v>0</v>
      </c>
    </row>
    <row r="414" ht="22.5" customHeight="1" spans="1:9">
      <c r="A414" s="74" t="s">
        <v>1654</v>
      </c>
      <c r="B414" s="74" t="s">
        <v>1655</v>
      </c>
      <c r="C414" s="75" t="s">
        <v>50</v>
      </c>
      <c r="D414" s="75" t="s">
        <v>1657</v>
      </c>
      <c r="E414" s="75" t="s">
        <v>2230</v>
      </c>
      <c r="F414" s="75" t="str">
        <f>IF(_xlfn.XLOOKUP(D414,课题进度!G:G,课题进度!H:H)=1,"是","否")</f>
        <v>否</v>
      </c>
      <c r="G414" s="76">
        <v>1</v>
      </c>
      <c r="H414" s="75"/>
      <c r="I414" s="77">
        <f t="shared" si="6"/>
        <v>0</v>
      </c>
    </row>
    <row r="415" ht="22.5" customHeight="1" spans="1:9">
      <c r="A415" s="70" t="s">
        <v>1661</v>
      </c>
      <c r="B415" s="70" t="s">
        <v>1662</v>
      </c>
      <c r="C415" s="71" t="s">
        <v>71</v>
      </c>
      <c r="D415" s="71" t="s">
        <v>1663</v>
      </c>
      <c r="E415" s="71" t="s">
        <v>2231</v>
      </c>
      <c r="F415" s="71" t="str">
        <f>IF(_xlfn.XLOOKUP(D415,课题进度!G:G,课题进度!H:H)=1,"是","否")</f>
        <v>否</v>
      </c>
      <c r="G415" s="72">
        <v>2</v>
      </c>
      <c r="H415" s="71"/>
      <c r="I415" s="73">
        <f t="shared" si="6"/>
        <v>0</v>
      </c>
    </row>
    <row r="416" ht="22.5" customHeight="1" spans="1:9">
      <c r="A416" s="74" t="s">
        <v>1661</v>
      </c>
      <c r="B416" s="74" t="s">
        <v>1662</v>
      </c>
      <c r="C416" s="75" t="s">
        <v>71</v>
      </c>
      <c r="D416" s="75" t="s">
        <v>1664</v>
      </c>
      <c r="E416" s="75" t="s">
        <v>2232</v>
      </c>
      <c r="F416" s="75" t="str">
        <f>IF(_xlfn.XLOOKUP(D416,课题进度!G:G,课题进度!H:H)=1,"是","否")</f>
        <v>否</v>
      </c>
      <c r="G416" s="76">
        <v>2</v>
      </c>
      <c r="H416" s="75"/>
      <c r="I416" s="77">
        <f t="shared" si="6"/>
        <v>0</v>
      </c>
    </row>
    <row r="417" ht="22.5" customHeight="1" spans="1:9">
      <c r="A417" s="70" t="s">
        <v>1669</v>
      </c>
      <c r="B417" s="70" t="s">
        <v>1670</v>
      </c>
      <c r="C417" s="71" t="s">
        <v>384</v>
      </c>
      <c r="D417" s="71" t="s">
        <v>1671</v>
      </c>
      <c r="E417" s="71" t="s">
        <v>2233</v>
      </c>
      <c r="F417" s="71" t="str">
        <f>IF(_xlfn.XLOOKUP(D417,课题进度!G:G,课题进度!H:H)=1,"是","否")</f>
        <v>否</v>
      </c>
      <c r="G417" s="72">
        <v>1</v>
      </c>
      <c r="H417" s="71"/>
      <c r="I417" s="73">
        <f t="shared" si="6"/>
        <v>0</v>
      </c>
    </row>
    <row r="418" ht="22.5" customHeight="1" spans="1:9">
      <c r="A418" s="74" t="s">
        <v>1669</v>
      </c>
      <c r="B418" s="74" t="s">
        <v>1670</v>
      </c>
      <c r="C418" s="75" t="s">
        <v>902</v>
      </c>
      <c r="D418" s="75" t="s">
        <v>1672</v>
      </c>
      <c r="E418" s="75" t="s">
        <v>2234</v>
      </c>
      <c r="F418" s="75" t="str">
        <f>IF(_xlfn.XLOOKUP(D418,课题进度!G:G,课题进度!H:H)=1,"是","否")</f>
        <v>否</v>
      </c>
      <c r="G418" s="76">
        <v>2</v>
      </c>
      <c r="H418" s="75"/>
      <c r="I418" s="77">
        <f t="shared" si="6"/>
        <v>0</v>
      </c>
    </row>
    <row r="419" ht="22.5" customHeight="1" spans="1:9">
      <c r="A419" s="70" t="s">
        <v>1678</v>
      </c>
      <c r="B419" s="70" t="s">
        <v>1679</v>
      </c>
      <c r="C419" s="71" t="s">
        <v>902</v>
      </c>
      <c r="D419" s="71" t="s">
        <v>1680</v>
      </c>
      <c r="E419" s="71" t="s">
        <v>2235</v>
      </c>
      <c r="F419" s="71" t="str">
        <f>IF(_xlfn.XLOOKUP(D419,课题进度!G:G,课题进度!H:H)=1,"是","否")</f>
        <v>否</v>
      </c>
      <c r="G419" s="72">
        <v>1</v>
      </c>
      <c r="H419" s="71"/>
      <c r="I419" s="73">
        <f t="shared" si="6"/>
        <v>0</v>
      </c>
    </row>
    <row r="420" ht="22.5" customHeight="1" spans="1:9">
      <c r="A420" s="74" t="s">
        <v>1678</v>
      </c>
      <c r="B420" s="74" t="s">
        <v>1679</v>
      </c>
      <c r="C420" s="75" t="s">
        <v>752</v>
      </c>
      <c r="D420" s="75" t="s">
        <v>1681</v>
      </c>
      <c r="E420" s="75" t="s">
        <v>2236</v>
      </c>
      <c r="F420" s="75" t="str">
        <f>IF(_xlfn.XLOOKUP(D420,课题进度!G:G,课题进度!H:H)=1,"是","否")</f>
        <v>否</v>
      </c>
      <c r="G420" s="76">
        <v>2</v>
      </c>
      <c r="H420" s="75"/>
      <c r="I420" s="77">
        <f t="shared" si="6"/>
        <v>0</v>
      </c>
    </row>
    <row r="421" ht="22.5" customHeight="1" spans="1:9">
      <c r="A421" s="70" t="s">
        <v>1688</v>
      </c>
      <c r="B421" s="70" t="s">
        <v>1689</v>
      </c>
      <c r="C421" s="71" t="s">
        <v>413</v>
      </c>
      <c r="D421" s="71" t="s">
        <v>1690</v>
      </c>
      <c r="E421" s="71" t="s">
        <v>2237</v>
      </c>
      <c r="F421" s="71" t="str">
        <f>IF(_xlfn.XLOOKUP(D421,课题进度!G:G,课题进度!H:H)=1,"是","否")</f>
        <v>否</v>
      </c>
      <c r="G421" s="72">
        <v>2</v>
      </c>
      <c r="H421" s="71"/>
      <c r="I421" s="73">
        <f t="shared" si="6"/>
        <v>0</v>
      </c>
    </row>
    <row r="422" ht="22.5" customHeight="1" spans="1:9">
      <c r="A422" s="74" t="s">
        <v>1688</v>
      </c>
      <c r="B422" s="74" t="s">
        <v>1689</v>
      </c>
      <c r="C422" s="75" t="s">
        <v>108</v>
      </c>
      <c r="D422" s="75" t="s">
        <v>1691</v>
      </c>
      <c r="E422" s="75" t="s">
        <v>2238</v>
      </c>
      <c r="F422" s="75" t="str">
        <f>IF(_xlfn.XLOOKUP(D422,课题进度!G:G,课题进度!H:H)=1,"是","否")</f>
        <v>否</v>
      </c>
      <c r="G422" s="76">
        <v>1</v>
      </c>
      <c r="H422" s="75"/>
      <c r="I422" s="77">
        <f t="shared" si="6"/>
        <v>0</v>
      </c>
    </row>
    <row r="423" ht="22.5" customHeight="1" spans="1:9">
      <c r="A423" s="70" t="s">
        <v>1697</v>
      </c>
      <c r="B423" s="70" t="s">
        <v>1698</v>
      </c>
      <c r="C423" s="71" t="s">
        <v>61</v>
      </c>
      <c r="D423" s="71" t="s">
        <v>1699</v>
      </c>
      <c r="E423" s="71" t="s">
        <v>2239</v>
      </c>
      <c r="F423" s="71" t="str">
        <f>IF(_xlfn.XLOOKUP(D423,课题进度!G:G,课题进度!H:H)=1,"是","否")</f>
        <v>否</v>
      </c>
      <c r="G423" s="72">
        <v>2</v>
      </c>
      <c r="H423" s="71"/>
      <c r="I423" s="73">
        <f t="shared" si="6"/>
        <v>0</v>
      </c>
    </row>
    <row r="424" ht="22.5" customHeight="1" spans="1:9">
      <c r="A424" s="74" t="s">
        <v>1697</v>
      </c>
      <c r="B424" s="74" t="s">
        <v>1698</v>
      </c>
      <c r="C424" s="75" t="s">
        <v>413</v>
      </c>
      <c r="D424" s="75" t="s">
        <v>1700</v>
      </c>
      <c r="E424" s="75" t="s">
        <v>2240</v>
      </c>
      <c r="F424" s="75" t="str">
        <f>IF(_xlfn.XLOOKUP(D424,课题进度!G:G,课题进度!H:H)=1,"是","否")</f>
        <v>否</v>
      </c>
      <c r="G424" s="76">
        <v>1</v>
      </c>
      <c r="H424" s="75"/>
      <c r="I424" s="77">
        <f t="shared" si="6"/>
        <v>0</v>
      </c>
    </row>
    <row r="425" ht="22.5" customHeight="1" spans="1:9">
      <c r="A425" s="70" t="s">
        <v>1701</v>
      </c>
      <c r="B425" s="70" t="s">
        <v>1702</v>
      </c>
      <c r="C425" s="71" t="s">
        <v>597</v>
      </c>
      <c r="D425" s="71" t="s">
        <v>1705</v>
      </c>
      <c r="E425" s="71" t="s">
        <v>2241</v>
      </c>
      <c r="F425" s="71" t="str">
        <f>IF(_xlfn.XLOOKUP(D425,课题进度!G:G,课题进度!H:H)=1,"是","否")</f>
        <v>否</v>
      </c>
      <c r="G425" s="72">
        <v>2</v>
      </c>
      <c r="H425" s="71"/>
      <c r="I425" s="73">
        <f t="shared" si="6"/>
        <v>0</v>
      </c>
    </row>
    <row r="426" ht="22.5" customHeight="1" spans="1:9">
      <c r="A426" s="74" t="s">
        <v>1701</v>
      </c>
      <c r="B426" s="74" t="s">
        <v>1702</v>
      </c>
      <c r="C426" s="75" t="s">
        <v>108</v>
      </c>
      <c r="D426" s="75" t="s">
        <v>1706</v>
      </c>
      <c r="E426" s="75" t="s">
        <v>2242</v>
      </c>
      <c r="F426" s="75" t="str">
        <f>IF(_xlfn.XLOOKUP(D426,课题进度!G:G,课题进度!H:H)=1,"是","否")</f>
        <v>否</v>
      </c>
      <c r="G426" s="76">
        <v>2</v>
      </c>
      <c r="H426" s="75"/>
      <c r="I426" s="77">
        <f t="shared" si="6"/>
        <v>0</v>
      </c>
    </row>
    <row r="427" ht="22.5" customHeight="1" spans="1:9">
      <c r="A427" s="70" t="s">
        <v>1710</v>
      </c>
      <c r="B427" s="70" t="s">
        <v>1711</v>
      </c>
      <c r="C427" s="71" t="s">
        <v>384</v>
      </c>
      <c r="D427" s="71" t="s">
        <v>1712</v>
      </c>
      <c r="E427" s="71" t="s">
        <v>2243</v>
      </c>
      <c r="F427" s="71" t="str">
        <f>IF(_xlfn.XLOOKUP(D427,课题进度!G:G,课题进度!H:H)=1,"是","否")</f>
        <v>否</v>
      </c>
      <c r="G427" s="72">
        <v>2</v>
      </c>
      <c r="H427" s="71"/>
      <c r="I427" s="73">
        <f t="shared" si="6"/>
        <v>0</v>
      </c>
    </row>
    <row r="428" ht="22.5" customHeight="1" spans="1:9">
      <c r="A428" s="74" t="s">
        <v>1710</v>
      </c>
      <c r="B428" s="74" t="s">
        <v>1711</v>
      </c>
      <c r="C428" s="75" t="s">
        <v>384</v>
      </c>
      <c r="D428" s="75" t="s">
        <v>1713</v>
      </c>
      <c r="E428" s="75" t="s">
        <v>2244</v>
      </c>
      <c r="F428" s="75" t="str">
        <f>IF(_xlfn.XLOOKUP(D428,课题进度!G:G,课题进度!H:H)=1,"是","否")</f>
        <v>否</v>
      </c>
      <c r="G428" s="76">
        <v>2</v>
      </c>
      <c r="H428" s="75"/>
      <c r="I428" s="77">
        <f t="shared" si="6"/>
        <v>0</v>
      </c>
    </row>
    <row r="429" ht="22.5" customHeight="1" spans="1:9">
      <c r="A429" s="70" t="s">
        <v>1718</v>
      </c>
      <c r="B429" s="70" t="s">
        <v>1719</v>
      </c>
      <c r="C429" s="71" t="s">
        <v>664</v>
      </c>
      <c r="D429" s="71" t="s">
        <v>1721</v>
      </c>
      <c r="E429" s="71" t="s">
        <v>2245</v>
      </c>
      <c r="F429" s="71" t="str">
        <f>IF(_xlfn.XLOOKUP(D429,课题进度!G:G,课题进度!H:H)=1,"是","否")</f>
        <v>否</v>
      </c>
      <c r="G429" s="72">
        <v>1</v>
      </c>
      <c r="H429" s="71"/>
      <c r="I429" s="73">
        <f t="shared" si="6"/>
        <v>0</v>
      </c>
    </row>
    <row r="430" ht="22.5" customHeight="1" spans="1:9">
      <c r="A430" s="74" t="s">
        <v>1718</v>
      </c>
      <c r="B430" s="74" t="s">
        <v>1719</v>
      </c>
      <c r="C430" s="75" t="s">
        <v>597</v>
      </c>
      <c r="D430" s="75" t="s">
        <v>1722</v>
      </c>
      <c r="E430" s="75" t="s">
        <v>2246</v>
      </c>
      <c r="F430" s="75" t="str">
        <f>IF(_xlfn.XLOOKUP(D430,课题进度!G:G,课题进度!H:H)=1,"是","否")</f>
        <v>否</v>
      </c>
      <c r="G430" s="76">
        <v>3</v>
      </c>
      <c r="H430" s="75"/>
      <c r="I430" s="77">
        <f t="shared" si="6"/>
        <v>0</v>
      </c>
    </row>
    <row r="431" ht="22.5" customHeight="1" spans="1:9">
      <c r="A431" s="70" t="s">
        <v>1740</v>
      </c>
      <c r="B431" s="70" t="s">
        <v>1741</v>
      </c>
      <c r="C431" s="71" t="s">
        <v>664</v>
      </c>
      <c r="D431" s="71" t="s">
        <v>1743</v>
      </c>
      <c r="E431" s="71" t="s">
        <v>2247</v>
      </c>
      <c r="F431" s="71" t="str">
        <f>IF(_xlfn.XLOOKUP(D431,课题进度!G:G,课题进度!H:H)=1,"是","否")</f>
        <v>否</v>
      </c>
      <c r="G431" s="72">
        <v>2</v>
      </c>
      <c r="H431" s="71"/>
      <c r="I431" s="73">
        <f t="shared" si="6"/>
        <v>0</v>
      </c>
    </row>
    <row r="432" ht="22.5" customHeight="1" spans="1:9">
      <c r="A432" s="74" t="s">
        <v>1740</v>
      </c>
      <c r="B432" s="74" t="s">
        <v>1741</v>
      </c>
      <c r="C432" s="75" t="s">
        <v>664</v>
      </c>
      <c r="D432" s="75" t="s">
        <v>1744</v>
      </c>
      <c r="E432" s="75" t="s">
        <v>2248</v>
      </c>
      <c r="F432" s="75" t="str">
        <f>IF(_xlfn.XLOOKUP(D432,课题进度!G:G,课题进度!H:H)=1,"是","否")</f>
        <v>否</v>
      </c>
      <c r="G432" s="76">
        <v>2</v>
      </c>
      <c r="H432" s="75"/>
      <c r="I432" s="77">
        <f t="shared" si="6"/>
        <v>0</v>
      </c>
    </row>
    <row r="433" ht="22.5" customHeight="1" spans="1:9">
      <c r="A433" s="70" t="s">
        <v>1749</v>
      </c>
      <c r="B433" s="70" t="s">
        <v>1750</v>
      </c>
      <c r="C433" s="71" t="s">
        <v>664</v>
      </c>
      <c r="D433" s="71" t="s">
        <v>1752</v>
      </c>
      <c r="E433" s="71" t="s">
        <v>2249</v>
      </c>
      <c r="F433" s="71" t="str">
        <f>IF(_xlfn.XLOOKUP(D433,课题进度!G:G,课题进度!H:H)=1,"是","否")</f>
        <v>否</v>
      </c>
      <c r="G433" s="72">
        <v>1</v>
      </c>
      <c r="H433" s="71"/>
      <c r="I433" s="73">
        <f t="shared" si="6"/>
        <v>0</v>
      </c>
    </row>
    <row r="434" ht="22.5" customHeight="1" spans="1:9">
      <c r="A434" s="74" t="s">
        <v>1749</v>
      </c>
      <c r="B434" s="74" t="s">
        <v>1750</v>
      </c>
      <c r="C434" s="75" t="s">
        <v>597</v>
      </c>
      <c r="D434" s="75" t="s">
        <v>1753</v>
      </c>
      <c r="E434" s="75" t="s">
        <v>2250</v>
      </c>
      <c r="F434" s="75" t="str">
        <f>IF(_xlfn.XLOOKUP(D434,课题进度!G:G,课题进度!H:H)=1,"是","否")</f>
        <v>否</v>
      </c>
      <c r="G434" s="76">
        <v>2</v>
      </c>
      <c r="H434" s="75"/>
      <c r="I434" s="77">
        <f t="shared" si="6"/>
        <v>0</v>
      </c>
    </row>
    <row r="435" ht="22.5" customHeight="1" spans="1:9">
      <c r="A435" s="70" t="s">
        <v>1759</v>
      </c>
      <c r="B435" s="70" t="s">
        <v>1760</v>
      </c>
      <c r="C435" s="71" t="s">
        <v>268</v>
      </c>
      <c r="D435" s="71" t="s">
        <v>1761</v>
      </c>
      <c r="E435" s="71" t="s">
        <v>2251</v>
      </c>
      <c r="F435" s="71" t="str">
        <f>IF(_xlfn.XLOOKUP(D435,课题进度!G:G,课题进度!H:H)=1,"是","否")</f>
        <v>否</v>
      </c>
      <c r="G435" s="72">
        <v>1</v>
      </c>
      <c r="H435" s="71"/>
      <c r="I435" s="73">
        <f t="shared" si="6"/>
        <v>0</v>
      </c>
    </row>
    <row r="436" ht="22.5" customHeight="1" spans="1:9">
      <c r="A436" s="74" t="s">
        <v>1759</v>
      </c>
      <c r="B436" s="74" t="s">
        <v>1760</v>
      </c>
      <c r="C436" s="75" t="s">
        <v>384</v>
      </c>
      <c r="D436" s="75" t="s">
        <v>1762</v>
      </c>
      <c r="E436" s="75" t="s">
        <v>2252</v>
      </c>
      <c r="F436" s="75" t="str">
        <f>IF(_xlfn.XLOOKUP(D436,课题进度!G:G,课题进度!H:H)=1,"是","否")</f>
        <v>否</v>
      </c>
      <c r="G436" s="76">
        <v>3</v>
      </c>
      <c r="H436" s="75"/>
      <c r="I436" s="77">
        <f t="shared" si="6"/>
        <v>0</v>
      </c>
    </row>
    <row r="437" ht="22.5" customHeight="1" spans="1:9">
      <c r="A437" s="70" t="s">
        <v>1766</v>
      </c>
      <c r="B437" s="70" t="s">
        <v>1767</v>
      </c>
      <c r="C437" s="71" t="s">
        <v>33</v>
      </c>
      <c r="D437" s="71" t="s">
        <v>1768</v>
      </c>
      <c r="E437" s="71" t="s">
        <v>2253</v>
      </c>
      <c r="F437" s="71" t="str">
        <f>IF(_xlfn.XLOOKUP(D437,课题进度!G:G,课题进度!H:H)=1,"是","否")</f>
        <v>否</v>
      </c>
      <c r="G437" s="72">
        <v>2</v>
      </c>
      <c r="H437" s="71"/>
      <c r="I437" s="73">
        <f t="shared" si="6"/>
        <v>0</v>
      </c>
    </row>
    <row r="438" ht="22.5" customHeight="1" spans="1:9">
      <c r="A438" s="74" t="s">
        <v>1766</v>
      </c>
      <c r="B438" s="74" t="s">
        <v>1767</v>
      </c>
      <c r="C438" s="75" t="s">
        <v>50</v>
      </c>
      <c r="D438" s="75" t="s">
        <v>1769</v>
      </c>
      <c r="E438" s="75" t="s">
        <v>2254</v>
      </c>
      <c r="F438" s="75" t="str">
        <f>IF(_xlfn.XLOOKUP(D438,课题进度!G:G,课题进度!H:H)=1,"是","否")</f>
        <v>否</v>
      </c>
      <c r="G438" s="76">
        <v>2</v>
      </c>
      <c r="H438" s="75"/>
      <c r="I438" s="77">
        <f t="shared" si="6"/>
        <v>0</v>
      </c>
    </row>
    <row r="439" ht="22.5" customHeight="1" spans="1:9">
      <c r="A439" s="70" t="s">
        <v>1775</v>
      </c>
      <c r="B439" s="70" t="s">
        <v>1776</v>
      </c>
      <c r="C439" s="71" t="s">
        <v>61</v>
      </c>
      <c r="D439" s="71" t="s">
        <v>1777</v>
      </c>
      <c r="E439" s="71" t="s">
        <v>2255</v>
      </c>
      <c r="F439" s="71" t="str">
        <f>IF(_xlfn.XLOOKUP(D439,课题进度!G:G,课题进度!H:H)=1,"是","否")</f>
        <v>否</v>
      </c>
      <c r="G439" s="72">
        <v>1</v>
      </c>
      <c r="H439" s="71"/>
      <c r="I439" s="73">
        <f t="shared" si="6"/>
        <v>0</v>
      </c>
    </row>
    <row r="440" ht="22.5" customHeight="1" spans="1:9">
      <c r="A440" s="74" t="s">
        <v>1775</v>
      </c>
      <c r="B440" s="74" t="s">
        <v>1776</v>
      </c>
      <c r="C440" s="75" t="s">
        <v>729</v>
      </c>
      <c r="D440" s="75" t="s">
        <v>1778</v>
      </c>
      <c r="E440" s="75" t="s">
        <v>2256</v>
      </c>
      <c r="F440" s="75" t="str">
        <f>IF(_xlfn.XLOOKUP(D440,课题进度!G:G,课题进度!H:H)=1,"是","否")</f>
        <v>否</v>
      </c>
      <c r="G440" s="76">
        <v>3</v>
      </c>
      <c r="H440" s="75"/>
      <c r="I440" s="77">
        <f t="shared" si="6"/>
        <v>0</v>
      </c>
    </row>
    <row r="441" ht="22.5" customHeight="1" spans="1:9">
      <c r="A441" s="70" t="s">
        <v>1781</v>
      </c>
      <c r="B441" s="70" t="s">
        <v>1782</v>
      </c>
      <c r="C441" s="71" t="s">
        <v>413</v>
      </c>
      <c r="D441" s="71" t="s">
        <v>1783</v>
      </c>
      <c r="E441" s="71" t="s">
        <v>2257</v>
      </c>
      <c r="F441" s="71" t="str">
        <f>IF(_xlfn.XLOOKUP(D441,课题进度!G:G,课题进度!H:H)=1,"是","否")</f>
        <v>否</v>
      </c>
      <c r="G441" s="72">
        <v>2</v>
      </c>
      <c r="H441" s="71"/>
      <c r="I441" s="73">
        <f t="shared" si="6"/>
        <v>0</v>
      </c>
    </row>
    <row r="442" ht="22.5" customHeight="1" spans="1:9">
      <c r="A442" s="74" t="s">
        <v>1781</v>
      </c>
      <c r="B442" s="74" t="s">
        <v>1782</v>
      </c>
      <c r="C442" s="75" t="s">
        <v>413</v>
      </c>
      <c r="D442" s="75" t="s">
        <v>1784</v>
      </c>
      <c r="E442" s="75" t="s">
        <v>2258</v>
      </c>
      <c r="F442" s="75" t="str">
        <f>IF(_xlfn.XLOOKUP(D442,课题进度!G:G,课题进度!H:H)=1,"是","否")</f>
        <v>否</v>
      </c>
      <c r="G442" s="76">
        <v>2</v>
      </c>
      <c r="H442" s="75"/>
      <c r="I442" s="77">
        <f t="shared" si="6"/>
        <v>0</v>
      </c>
    </row>
    <row r="443" ht="22.5" customHeight="1" spans="1:9">
      <c r="A443" s="70" t="s">
        <v>1788</v>
      </c>
      <c r="B443" s="70" t="s">
        <v>1789</v>
      </c>
      <c r="C443" s="71" t="s">
        <v>13</v>
      </c>
      <c r="D443" s="71" t="s">
        <v>1790</v>
      </c>
      <c r="E443" s="71" t="s">
        <v>2259</v>
      </c>
      <c r="F443" s="71" t="str">
        <f>IF(_xlfn.XLOOKUP(D443,课题进度!G:G,课题进度!H:H)=1,"是","否")</f>
        <v>否</v>
      </c>
      <c r="G443" s="72">
        <v>2</v>
      </c>
      <c r="H443" s="71"/>
      <c r="I443" s="73">
        <f t="shared" si="6"/>
        <v>0</v>
      </c>
    </row>
    <row r="444" ht="22.5" customHeight="1" spans="1:9">
      <c r="A444" s="74" t="s">
        <v>1788</v>
      </c>
      <c r="B444" s="74" t="s">
        <v>1789</v>
      </c>
      <c r="C444" s="75" t="s">
        <v>13</v>
      </c>
      <c r="D444" s="75" t="s">
        <v>1791</v>
      </c>
      <c r="E444" s="75" t="s">
        <v>2260</v>
      </c>
      <c r="F444" s="75" t="str">
        <f>IF(_xlfn.XLOOKUP(D444,课题进度!G:G,课题进度!H:H)=1,"是","否")</f>
        <v>否</v>
      </c>
      <c r="G444" s="76">
        <v>2</v>
      </c>
      <c r="H444" s="75"/>
      <c r="I444" s="77">
        <f t="shared" si="6"/>
        <v>0</v>
      </c>
    </row>
    <row r="445" ht="22.5" customHeight="1" spans="1:9">
      <c r="A445" s="70" t="s">
        <v>1795</v>
      </c>
      <c r="B445" s="70" t="s">
        <v>1796</v>
      </c>
      <c r="C445" s="71" t="s">
        <v>33</v>
      </c>
      <c r="D445" s="71" t="s">
        <v>1797</v>
      </c>
      <c r="E445" s="71" t="s">
        <v>2261</v>
      </c>
      <c r="F445" s="71" t="str">
        <f>IF(_xlfn.XLOOKUP(D445,课题进度!G:G,课题进度!H:H)=1,"是","否")</f>
        <v>否</v>
      </c>
      <c r="G445" s="72">
        <v>2</v>
      </c>
      <c r="H445" s="71"/>
      <c r="I445" s="73">
        <f t="shared" si="6"/>
        <v>0</v>
      </c>
    </row>
    <row r="446" ht="22.5" customHeight="1" spans="1:9">
      <c r="A446" s="74" t="s">
        <v>1795</v>
      </c>
      <c r="B446" s="74" t="s">
        <v>1796</v>
      </c>
      <c r="C446" s="75" t="s">
        <v>97</v>
      </c>
      <c r="D446" s="75" t="s">
        <v>1798</v>
      </c>
      <c r="E446" s="75" t="s">
        <v>2262</v>
      </c>
      <c r="F446" s="75" t="str">
        <f>IF(_xlfn.XLOOKUP(D446,课题进度!G:G,课题进度!H:H)=1,"是","否")</f>
        <v>否</v>
      </c>
      <c r="G446" s="76">
        <v>1</v>
      </c>
      <c r="H446" s="75"/>
      <c r="I446" s="77">
        <f t="shared" si="6"/>
        <v>0</v>
      </c>
    </row>
    <row r="447" ht="22.5" customHeight="1" spans="1:9">
      <c r="A447" s="70" t="s">
        <v>1803</v>
      </c>
      <c r="B447" s="70" t="s">
        <v>1804</v>
      </c>
      <c r="C447" s="71" t="s">
        <v>384</v>
      </c>
      <c r="D447" s="71" t="s">
        <v>1805</v>
      </c>
      <c r="E447" s="71" t="s">
        <v>2263</v>
      </c>
      <c r="F447" s="71" t="str">
        <f>IF(_xlfn.XLOOKUP(D447,课题进度!G:G,课题进度!H:H)=1,"是","否")</f>
        <v>否</v>
      </c>
      <c r="G447" s="72">
        <v>2</v>
      </c>
      <c r="H447" s="71"/>
      <c r="I447" s="73">
        <f t="shared" si="6"/>
        <v>0</v>
      </c>
    </row>
    <row r="448" ht="22.5" customHeight="1" spans="1:9">
      <c r="A448" s="74" t="s">
        <v>1803</v>
      </c>
      <c r="B448" s="74" t="s">
        <v>1804</v>
      </c>
      <c r="C448" s="75" t="s">
        <v>729</v>
      </c>
      <c r="D448" s="75" t="s">
        <v>1806</v>
      </c>
      <c r="E448" s="75" t="s">
        <v>2264</v>
      </c>
      <c r="F448" s="75" t="str">
        <f>IF(_xlfn.XLOOKUP(D448,课题进度!G:G,课题进度!H:H)=1,"是","否")</f>
        <v>否</v>
      </c>
      <c r="G448" s="76">
        <v>1</v>
      </c>
      <c r="H448" s="75"/>
      <c r="I448" s="77">
        <f t="shared" si="6"/>
        <v>0</v>
      </c>
    </row>
    <row r="449" ht="22.5" customHeight="1" spans="1:9">
      <c r="A449" s="70" t="s">
        <v>1810</v>
      </c>
      <c r="B449" s="70" t="s">
        <v>1811</v>
      </c>
      <c r="C449" s="71" t="s">
        <v>268</v>
      </c>
      <c r="D449" s="71" t="s">
        <v>1812</v>
      </c>
      <c r="E449" s="71" t="s">
        <v>2265</v>
      </c>
      <c r="F449" s="71" t="str">
        <f>IF(_xlfn.XLOOKUP(D449,课题进度!G:G,课题进度!H:H)=1,"是","否")</f>
        <v>否</v>
      </c>
      <c r="G449" s="72">
        <v>1</v>
      </c>
      <c r="H449" s="71"/>
      <c r="I449" s="73">
        <f t="shared" si="6"/>
        <v>0</v>
      </c>
    </row>
    <row r="450" ht="22.5" customHeight="1" spans="1:9">
      <c r="A450" s="78" t="s">
        <v>1810</v>
      </c>
      <c r="B450" s="78" t="s">
        <v>1811</v>
      </c>
      <c r="C450" s="79" t="s">
        <v>268</v>
      </c>
      <c r="D450" s="79" t="s">
        <v>1813</v>
      </c>
      <c r="E450" s="79" t="s">
        <v>2266</v>
      </c>
      <c r="F450" s="79" t="str">
        <f>IF(_xlfn.XLOOKUP(D450,课题进度!G:G,课题进度!H:H)=1,"是","否")</f>
        <v>否</v>
      </c>
      <c r="G450" s="80">
        <v>2</v>
      </c>
      <c r="H450" s="79"/>
      <c r="I450" s="81">
        <f>H450/G450</f>
        <v>0</v>
      </c>
    </row>
  </sheetData>
  <sheetProtection formatCells="0" formatColumns="0" formatRows="0" insertRows="0" insertColumns="0" insertHyperlinks="0" deleteColumns="0" deleteRows="0" sort="0" autoFilter="0" pivotTables="0"/>
  <conditionalFormatting sqref="I2:I1048576">
    <cfRule type="dataBar" priority="2">
      <dataBar>
        <cfvo type="num" val="0"/>
        <cfvo type="num" val="1"/>
        <color rgb="FF40BBFD"/>
      </dataBar>
      <extLst>
        <ext xmlns:x14="http://schemas.microsoft.com/office/spreadsheetml/2009/9/main" uri="{B025F937-C7B1-47D3-B67F-A62EFF666E3E}">
          <x14:id>{f7ad4fe4-4780-4367-a030-1944f490a537}</x14:id>
        </ext>
      </extLst>
    </cfRule>
    <cfRule type="dataBar" priority="1">
      <dataBar>
        <cfvo type="num" val="0"/>
        <cfvo type="num" val="1"/>
        <color rgb="FF40BBFD"/>
      </dataBar>
      <extLst>
        <ext xmlns:x14="http://schemas.microsoft.com/office/spreadsheetml/2009/9/main" uri="{B025F937-C7B1-47D3-B67F-A62EFF666E3E}">
          <x14:id>{6a50f57b-7707-4ed1-801a-5700fb7e2f15}</x14:id>
        </ext>
      </extLst>
    </cfRule>
  </conditionalFormatting>
  <dataValidations count="3">
    <dataValidation type="list" allowBlank="1" showErrorMessage="1" errorTitle="错误提示" error="请输入下拉列表中的值" id="{7308cd11-eaec-4b85-9938-f56f7ad084a3}" sqref="C2:C1048576">
      <formula1>"火,水,草,光,恶,幽,普通,地,冰,龙,电,毒,虫,武,翼,萌,机械,幻"</formula1>
    </dataValidation>
    <dataValidation type="list" allowBlank="1" showErrorMessage="1" errorTitle="错误提示" error="请输入下拉列表中的值" sqref="H2:H1048576">
      <formula1>"0,1,2,3"</formula1>
    </dataValidation>
    <dataValidation type="custom" allowBlank="1" showErrorMessage="1" errorTitle="输入内容有误" error="请输入0-100%之间的数值" sqref="I2:I1048576">
      <formula1>IF(TRUE,AND(I2&gt;=0,I2&lt;=1),"Complete")</formula1>
    </dataValidation>
  </dataValidations>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f7ad4fe4-4780-4367-a030-1944f490a537}">
            <x14:dataBar minLength="0" maxLength="100" gradient="0" negativeBarColorSameAsPositive="1" axisPosition="none">
              <x14:cfvo type="num">
                <xm:f>0</xm:f>
              </x14:cfvo>
              <x14:cfvo type="num">
                <xm:f>1</xm:f>
              </x14:cfvo>
              <x14:axisColor indexed="65"/>
            </x14:dataBar>
          </x14:cfRule>
          <x14:cfRule type="dataBar" id="{6a50f57b-7707-4ed1-801a-5700fb7e2f15}">
            <x14:dataBar minLength="0" maxLength="100" gradient="0" negativeBarColorSameAsPositive="1" axisPosition="none">
              <x14:cfvo type="num">
                <xm:f>0</xm:f>
              </x14:cfvo>
              <x14:cfvo type="num">
                <xm:f>1</xm:f>
              </x14:cfvo>
              <x14:axisColor indexed="65"/>
            </x14:dataBar>
          </x14:cfRule>
          <xm:sqref>I2:I1048576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DD7EE"/>
  </sheetPr>
  <dimension ref="A1:K145"/>
  <sheetViews>
    <sheetView topLeftCell="E1911" workbookViewId="0">
      <selection activeCell="E1911" sqref="E1911:E1913"/>
    </sheetView>
  </sheetViews>
  <sheetFormatPr defaultColWidth="11.3333333333333" defaultRowHeight="19.5"/>
  <cols>
    <col min="1" max="3" width="10.9703703703704" style="22" customWidth="1"/>
    <col min="4" max="4" width="19.562962962963" style="22" customWidth="1"/>
    <col min="5" max="5" width="45" style="23" customWidth="1"/>
    <col min="6" max="6" width="10.9703703703704" style="24" customWidth="1"/>
    <col min="7" max="7" width="10.9703703703704" style="25" customWidth="1"/>
    <col min="8" max="8" width="18.3333333333333" style="26" customWidth="1"/>
    <col min="9" max="9" width="45" style="22" customWidth="1"/>
    <col min="10" max="10" width="3.22222222222222" style="22" customWidth="1"/>
    <col min="11" max="11" width="45" style="27" customWidth="1"/>
    <col min="12" max="16384" width="11.3333333333333" style="22"/>
  </cols>
  <sheetData>
    <row r="1" ht="22.5" customHeight="1" spans="1:11">
      <c r="A1" s="28" t="s">
        <v>1</v>
      </c>
      <c r="B1" s="29" t="s">
        <v>2</v>
      </c>
      <c r="C1" s="29" t="s">
        <v>2270</v>
      </c>
      <c r="D1" s="29" t="s">
        <v>2271</v>
      </c>
      <c r="E1" s="29" t="s">
        <v>2272</v>
      </c>
      <c r="F1" s="29" t="s">
        <v>8</v>
      </c>
      <c r="G1" s="29" t="s">
        <v>5</v>
      </c>
      <c r="H1" s="29" t="s">
        <v>2273</v>
      </c>
      <c r="I1" s="30" t="s">
        <v>9</v>
      </c>
      <c r="J1" s="31"/>
      <c r="K1" s="32"/>
    </row>
    <row r="2" ht="39" customHeight="1" spans="1:11">
      <c r="A2" s="33" t="s">
        <v>69</v>
      </c>
      <c r="B2" s="34" t="s">
        <v>70</v>
      </c>
      <c r="C2" s="34">
        <v>6</v>
      </c>
      <c r="D2" s="34" t="s">
        <v>2274</v>
      </c>
      <c r="E2" s="34" t="s">
        <v>2275</v>
      </c>
      <c r="F2" s="35">
        <v>0</v>
      </c>
      <c r="G2" s="36">
        <f>(F2+F3)/2</f>
        <v>0</v>
      </c>
      <c r="H2" s="37" t="str">
        <f>_xlfn.DISPIMG("ID_B389F0D03A2740CEB75475055365876B",1)</f>
        <v>=DISPIMG("ID_B389F0D03A2740CEB75475055365876B",1)</v>
      </c>
      <c r="I2" s="38" t="s">
        <v>2276</v>
      </c>
      <c r="J2" s="31"/>
      <c r="K2" s="39" t="s">
        <v>2277</v>
      </c>
    </row>
    <row r="3" ht="39" customHeight="1" spans="1:11">
      <c r="A3" s="33"/>
      <c r="B3" s="34"/>
      <c r="C3" s="34"/>
      <c r="D3" s="40" t="s">
        <v>2278</v>
      </c>
      <c r="E3" s="40" t="s">
        <v>2279</v>
      </c>
      <c r="F3" s="41">
        <v>0</v>
      </c>
      <c r="G3" s="36"/>
      <c r="H3" s="37"/>
      <c r="I3" s="38"/>
      <c r="J3" s="31"/>
      <c r="K3" s="42" t="s">
        <v>2280</v>
      </c>
    </row>
    <row r="4" ht="22.5" customHeight="1" spans="1:11">
      <c r="A4" s="33"/>
      <c r="B4" s="34"/>
      <c r="C4" s="34"/>
      <c r="D4" s="43" t="s">
        <v>2281</v>
      </c>
      <c r="E4" s="43" t="s">
        <v>2282</v>
      </c>
      <c r="F4" s="44">
        <v>0</v>
      </c>
      <c r="G4" s="36"/>
      <c r="H4" s="37"/>
      <c r="I4" s="38"/>
      <c r="J4" s="31"/>
      <c r="K4" s="45" t="s">
        <v>2283</v>
      </c>
    </row>
    <row r="5" ht="22.5" customHeight="1" spans="1:11">
      <c r="A5" s="33"/>
      <c r="B5" s="34"/>
      <c r="C5" s="34"/>
      <c r="D5" s="40" t="s">
        <v>2284</v>
      </c>
      <c r="E5" s="40" t="s">
        <v>2285</v>
      </c>
      <c r="F5" s="41">
        <v>0</v>
      </c>
      <c r="G5" s="36"/>
      <c r="H5" s="37"/>
      <c r="I5" s="38"/>
      <c r="J5" s="31"/>
      <c r="K5" s="32"/>
    </row>
    <row r="6" ht="22.5" customHeight="1" spans="1:11">
      <c r="A6" s="33"/>
      <c r="B6" s="34"/>
      <c r="C6" s="34"/>
      <c r="D6" s="43" t="s">
        <v>2286</v>
      </c>
      <c r="E6" s="43" t="s">
        <v>2287</v>
      </c>
      <c r="F6" s="44">
        <v>0</v>
      </c>
      <c r="G6" s="36"/>
      <c r="H6" s="37"/>
      <c r="I6" s="38"/>
      <c r="J6" s="31"/>
      <c r="K6" s="32"/>
    </row>
    <row r="7" ht="22.5" customHeight="1" spans="1:11">
      <c r="A7" s="33"/>
      <c r="B7" s="34"/>
      <c r="C7" s="34"/>
      <c r="D7" s="40" t="s">
        <v>2288</v>
      </c>
      <c r="E7" s="40" t="s">
        <v>2289</v>
      </c>
      <c r="F7" s="41">
        <v>0</v>
      </c>
      <c r="G7" s="36"/>
      <c r="H7" s="37"/>
      <c r="I7" s="38"/>
      <c r="J7" s="31"/>
      <c r="K7" s="32"/>
    </row>
    <row r="8" ht="22.5" customHeight="1" spans="1:11">
      <c r="A8" s="46" t="s">
        <v>82</v>
      </c>
      <c r="B8" s="40" t="s">
        <v>83</v>
      </c>
      <c r="C8" s="40">
        <v>2</v>
      </c>
      <c r="D8" s="43" t="s">
        <v>2290</v>
      </c>
      <c r="E8" s="43" t="s">
        <v>72</v>
      </c>
      <c r="F8" s="44">
        <v>0</v>
      </c>
      <c r="G8" s="47">
        <f t="shared" ref="G8:G12" si="0">SUM(F8:F9)/C8</f>
        <v>0</v>
      </c>
      <c r="H8" s="43" t="str">
        <f>_xlfn.DISPIMG("ID_8ED7E02B13BF47ADA9E74145185451B0",1)</f>
        <v>=DISPIMG("ID_8ED7E02B13BF47ADA9E74145185451B0",1)</v>
      </c>
      <c r="I8" s="48"/>
      <c r="J8" s="31"/>
      <c r="K8" s="32"/>
    </row>
    <row r="9" ht="39" customHeight="1" spans="1:11">
      <c r="A9" s="46"/>
      <c r="B9" s="40"/>
      <c r="C9" s="40"/>
      <c r="D9" s="40" t="s">
        <v>2291</v>
      </c>
      <c r="E9" s="40" t="s">
        <v>2292</v>
      </c>
      <c r="F9" s="41">
        <v>0</v>
      </c>
      <c r="G9" s="47"/>
      <c r="H9" s="43"/>
      <c r="I9" s="48"/>
      <c r="J9" s="31"/>
      <c r="K9" s="32"/>
    </row>
    <row r="10" ht="22.5" customHeight="1" spans="1:11">
      <c r="A10" s="49" t="s">
        <v>86</v>
      </c>
      <c r="B10" s="43" t="s">
        <v>87</v>
      </c>
      <c r="C10" s="43">
        <v>2</v>
      </c>
      <c r="D10" s="43" t="s">
        <v>2290</v>
      </c>
      <c r="E10" s="43" t="s">
        <v>72</v>
      </c>
      <c r="F10" s="44">
        <v>0</v>
      </c>
      <c r="G10" s="47">
        <f t="shared" si="0"/>
        <v>0</v>
      </c>
      <c r="H10" s="43"/>
      <c r="I10" s="48"/>
      <c r="J10" s="31"/>
      <c r="K10" s="32"/>
    </row>
    <row r="11" ht="39" customHeight="1" spans="1:11">
      <c r="A11" s="49"/>
      <c r="B11" s="43"/>
      <c r="C11" s="43"/>
      <c r="D11" s="40" t="s">
        <v>2291</v>
      </c>
      <c r="E11" s="40" t="s">
        <v>2292</v>
      </c>
      <c r="F11" s="41">
        <v>0</v>
      </c>
      <c r="G11" s="47"/>
      <c r="H11" s="43"/>
      <c r="I11" s="48"/>
      <c r="J11" s="31"/>
      <c r="K11" s="32"/>
    </row>
    <row r="12" ht="22.5" customHeight="1" spans="1:11">
      <c r="A12" s="46" t="s">
        <v>89</v>
      </c>
      <c r="B12" s="40" t="s">
        <v>90</v>
      </c>
      <c r="C12" s="40">
        <v>2</v>
      </c>
      <c r="D12" s="43" t="s">
        <v>2290</v>
      </c>
      <c r="E12" s="43" t="s">
        <v>72</v>
      </c>
      <c r="F12" s="44">
        <v>0</v>
      </c>
      <c r="G12" s="47">
        <f t="shared" si="0"/>
        <v>0</v>
      </c>
      <c r="H12" s="43"/>
      <c r="I12" s="48"/>
      <c r="J12" s="31"/>
      <c r="K12" s="32"/>
    </row>
    <row r="13" ht="39" customHeight="1" spans="1:11">
      <c r="A13" s="46"/>
      <c r="B13" s="40"/>
      <c r="C13" s="40"/>
      <c r="D13" s="40" t="s">
        <v>2291</v>
      </c>
      <c r="E13" s="40" t="s">
        <v>2292</v>
      </c>
      <c r="F13" s="41">
        <v>0</v>
      </c>
      <c r="G13" s="47"/>
      <c r="H13" s="43"/>
      <c r="I13" s="48"/>
      <c r="J13" s="31"/>
      <c r="K13" s="32"/>
    </row>
    <row r="14" ht="22.5" customHeight="1" spans="1:11">
      <c r="A14" s="49" t="s">
        <v>106</v>
      </c>
      <c r="B14" s="43" t="s">
        <v>107</v>
      </c>
      <c r="C14" s="43">
        <v>4</v>
      </c>
      <c r="D14" s="43" t="s">
        <v>2290</v>
      </c>
      <c r="E14" s="43" t="s">
        <v>2293</v>
      </c>
      <c r="F14" s="44">
        <v>0</v>
      </c>
      <c r="G14" s="47">
        <f>SUM(F14:F17)/C14</f>
        <v>0</v>
      </c>
      <c r="H14" s="43" t="str">
        <f>_xlfn.DISPIMG("ID_CEA9A08060EC4518A7DD3845924CB37B",1)</f>
        <v>=DISPIMG("ID_CEA9A08060EC4518A7DD3845924CB37B",1)</v>
      </c>
      <c r="I14" s="48" t="s">
        <v>2294</v>
      </c>
      <c r="J14" s="31"/>
      <c r="K14" s="32"/>
    </row>
    <row r="15" ht="22.5" customHeight="1" spans="1:11">
      <c r="A15" s="49"/>
      <c r="B15" s="43"/>
      <c r="C15" s="43"/>
      <c r="D15" s="40" t="s">
        <v>2295</v>
      </c>
      <c r="E15" s="40" t="s">
        <v>72</v>
      </c>
      <c r="F15" s="41">
        <v>0</v>
      </c>
      <c r="G15" s="47"/>
      <c r="H15" s="43"/>
      <c r="I15" s="48"/>
      <c r="J15" s="31"/>
      <c r="K15" s="32"/>
    </row>
    <row r="16" ht="22.5" customHeight="1" spans="1:11">
      <c r="A16" s="49"/>
      <c r="B16" s="43"/>
      <c r="C16" s="43"/>
      <c r="D16" s="43" t="s">
        <v>2296</v>
      </c>
      <c r="E16" s="43" t="s">
        <v>72</v>
      </c>
      <c r="F16" s="44">
        <v>0</v>
      </c>
      <c r="G16" s="47"/>
      <c r="H16" s="43"/>
      <c r="I16" s="48"/>
      <c r="J16" s="31"/>
      <c r="K16" s="32"/>
    </row>
    <row r="17" ht="39" customHeight="1" spans="1:11">
      <c r="A17" s="49"/>
      <c r="B17" s="43"/>
      <c r="C17" s="43"/>
      <c r="D17" s="40" t="s">
        <v>2297</v>
      </c>
      <c r="E17" s="40" t="s">
        <v>2298</v>
      </c>
      <c r="F17" s="41">
        <v>0</v>
      </c>
      <c r="G17" s="47"/>
      <c r="H17" s="43"/>
      <c r="I17" s="48"/>
      <c r="J17" s="31"/>
      <c r="K17" s="32"/>
    </row>
    <row r="18" ht="22.5" customHeight="1" spans="1:11">
      <c r="A18" s="46" t="s">
        <v>113</v>
      </c>
      <c r="B18" s="40" t="s">
        <v>114</v>
      </c>
      <c r="C18" s="40">
        <v>4</v>
      </c>
      <c r="D18" s="43" t="s">
        <v>2290</v>
      </c>
      <c r="E18" s="43" t="s">
        <v>72</v>
      </c>
      <c r="F18" s="44">
        <v>0</v>
      </c>
      <c r="G18" s="47">
        <f>SUM(F18:F21)/C18</f>
        <v>0</v>
      </c>
      <c r="H18" s="43"/>
      <c r="I18" s="48"/>
      <c r="J18" s="31"/>
      <c r="K18" s="32"/>
    </row>
    <row r="19" ht="22.5" customHeight="1" spans="1:11">
      <c r="A19" s="46"/>
      <c r="B19" s="40"/>
      <c r="C19" s="40"/>
      <c r="D19" s="40" t="s">
        <v>2295</v>
      </c>
      <c r="E19" s="40" t="s">
        <v>72</v>
      </c>
      <c r="F19" s="41">
        <v>0</v>
      </c>
      <c r="G19" s="47"/>
      <c r="H19" s="43"/>
      <c r="I19" s="48"/>
      <c r="J19" s="31"/>
      <c r="K19" s="32"/>
    </row>
    <row r="20" ht="22.5" customHeight="1" spans="1:11">
      <c r="A20" s="46"/>
      <c r="B20" s="40"/>
      <c r="C20" s="40"/>
      <c r="D20" s="43" t="s">
        <v>2296</v>
      </c>
      <c r="E20" s="43" t="s">
        <v>72</v>
      </c>
      <c r="F20" s="44">
        <v>0</v>
      </c>
      <c r="G20" s="47"/>
      <c r="H20" s="43"/>
      <c r="I20" s="48"/>
      <c r="J20" s="31"/>
      <c r="K20" s="32"/>
    </row>
    <row r="21" ht="39" customHeight="1" spans="1:11">
      <c r="A21" s="46"/>
      <c r="B21" s="40"/>
      <c r="C21" s="40"/>
      <c r="D21" s="40" t="s">
        <v>2297</v>
      </c>
      <c r="E21" s="40" t="s">
        <v>2298</v>
      </c>
      <c r="F21" s="41">
        <v>0</v>
      </c>
      <c r="G21" s="47"/>
      <c r="H21" s="43"/>
      <c r="I21" s="48"/>
      <c r="J21" s="31"/>
      <c r="K21" s="32"/>
    </row>
    <row r="22" ht="22.5" customHeight="1" spans="1:11">
      <c r="A22" s="49" t="s">
        <v>117</v>
      </c>
      <c r="B22" s="43" t="s">
        <v>118</v>
      </c>
      <c r="C22" s="43">
        <v>4</v>
      </c>
      <c r="D22" s="43" t="s">
        <v>2290</v>
      </c>
      <c r="E22" s="43" t="s">
        <v>72</v>
      </c>
      <c r="F22" s="44">
        <v>0</v>
      </c>
      <c r="G22" s="47">
        <f>SUM(F22:F25)/C22</f>
        <v>0</v>
      </c>
      <c r="H22" s="43"/>
      <c r="I22" s="48"/>
      <c r="J22" s="31"/>
      <c r="K22" s="32"/>
    </row>
    <row r="23" ht="22.5" customHeight="1" spans="1:11">
      <c r="A23" s="49"/>
      <c r="B23" s="43"/>
      <c r="C23" s="43"/>
      <c r="D23" s="40" t="s">
        <v>2295</v>
      </c>
      <c r="E23" s="40" t="s">
        <v>72</v>
      </c>
      <c r="F23" s="41">
        <v>0</v>
      </c>
      <c r="G23" s="47"/>
      <c r="H23" s="43"/>
      <c r="I23" s="48"/>
      <c r="J23" s="31"/>
      <c r="K23" s="32"/>
    </row>
    <row r="24" ht="22.5" customHeight="1" spans="1:11">
      <c r="A24" s="49"/>
      <c r="B24" s="43"/>
      <c r="C24" s="43"/>
      <c r="D24" s="43" t="s">
        <v>2296</v>
      </c>
      <c r="E24" s="43" t="s">
        <v>72</v>
      </c>
      <c r="F24" s="44">
        <v>0</v>
      </c>
      <c r="G24" s="47"/>
      <c r="H24" s="43"/>
      <c r="I24" s="48"/>
      <c r="J24" s="31"/>
      <c r="K24" s="32"/>
    </row>
    <row r="25" ht="39" customHeight="1" spans="1:11">
      <c r="A25" s="49"/>
      <c r="B25" s="43"/>
      <c r="C25" s="43"/>
      <c r="D25" s="40" t="s">
        <v>2297</v>
      </c>
      <c r="E25" s="40" t="s">
        <v>2298</v>
      </c>
      <c r="F25" s="41">
        <v>0</v>
      </c>
      <c r="G25" s="47"/>
      <c r="H25" s="43"/>
      <c r="I25" s="48"/>
      <c r="J25" s="31"/>
      <c r="K25" s="32"/>
    </row>
    <row r="26" ht="22.5" customHeight="1" spans="1:11">
      <c r="A26" s="46" t="s">
        <v>134</v>
      </c>
      <c r="B26" s="40" t="s">
        <v>135</v>
      </c>
      <c r="C26" s="40">
        <v>2</v>
      </c>
      <c r="D26" s="43" t="s">
        <v>2290</v>
      </c>
      <c r="E26" s="43" t="s">
        <v>72</v>
      </c>
      <c r="F26" s="44">
        <v>0</v>
      </c>
      <c r="G26" s="47">
        <f t="shared" ref="G26:G30" si="1">SUM(F26:F27)/C26</f>
        <v>0</v>
      </c>
      <c r="H26" s="43" t="str">
        <f>_xlfn.DISPIMG("ID_7728F506F9404FA496DE1E6840BCEE6A",1)</f>
        <v>=DISPIMG("ID_7728F506F9404FA496DE1E6840BCEE6A",1)</v>
      </c>
      <c r="I26" s="48"/>
      <c r="J26" s="31"/>
      <c r="K26" s="32"/>
    </row>
    <row r="27" ht="22.5" customHeight="1" spans="1:11">
      <c r="A27" s="46"/>
      <c r="B27" s="40"/>
      <c r="C27" s="40"/>
      <c r="D27" s="40" t="s">
        <v>2299</v>
      </c>
      <c r="E27" s="40" t="s">
        <v>72</v>
      </c>
      <c r="F27" s="41">
        <v>0</v>
      </c>
      <c r="G27" s="47"/>
      <c r="H27" s="43"/>
      <c r="I27" s="48"/>
      <c r="J27" s="31"/>
      <c r="K27" s="32"/>
    </row>
    <row r="28" ht="22.5" customHeight="1" spans="1:11">
      <c r="A28" s="49" t="s">
        <v>140</v>
      </c>
      <c r="B28" s="43" t="s">
        <v>141</v>
      </c>
      <c r="C28" s="43">
        <v>2</v>
      </c>
      <c r="D28" s="43" t="s">
        <v>2290</v>
      </c>
      <c r="E28" s="43" t="s">
        <v>72</v>
      </c>
      <c r="F28" s="44">
        <v>0</v>
      </c>
      <c r="G28" s="47">
        <f t="shared" si="1"/>
        <v>0</v>
      </c>
      <c r="H28" s="43"/>
      <c r="I28" s="48"/>
      <c r="J28" s="31"/>
      <c r="K28" s="32"/>
    </row>
    <row r="29" ht="22.5" customHeight="1" spans="1:11">
      <c r="A29" s="49"/>
      <c r="B29" s="43"/>
      <c r="C29" s="43"/>
      <c r="D29" s="40" t="s">
        <v>2299</v>
      </c>
      <c r="E29" s="40" t="s">
        <v>72</v>
      </c>
      <c r="F29" s="41">
        <v>0</v>
      </c>
      <c r="G29" s="47"/>
      <c r="H29" s="43"/>
      <c r="I29" s="48"/>
      <c r="J29" s="31"/>
      <c r="K29" s="32"/>
    </row>
    <row r="30" ht="22.5" customHeight="1" spans="1:11">
      <c r="A30" s="46" t="s">
        <v>144</v>
      </c>
      <c r="B30" s="40" t="s">
        <v>145</v>
      </c>
      <c r="C30" s="40">
        <v>2</v>
      </c>
      <c r="D30" s="43" t="s">
        <v>2290</v>
      </c>
      <c r="E30" s="43" t="s">
        <v>72</v>
      </c>
      <c r="F30" s="44">
        <v>0</v>
      </c>
      <c r="G30" s="47">
        <f t="shared" si="1"/>
        <v>0</v>
      </c>
      <c r="H30" s="43"/>
      <c r="I30" s="48"/>
      <c r="J30" s="31"/>
      <c r="K30" s="32"/>
    </row>
    <row r="31" ht="22.5" customHeight="1" spans="1:11">
      <c r="A31" s="46"/>
      <c r="B31" s="40"/>
      <c r="C31" s="40"/>
      <c r="D31" s="40" t="s">
        <v>2299</v>
      </c>
      <c r="E31" s="40" t="s">
        <v>72</v>
      </c>
      <c r="F31" s="41">
        <v>0</v>
      </c>
      <c r="G31" s="47"/>
      <c r="H31" s="43"/>
      <c r="I31" s="48"/>
      <c r="J31" s="31"/>
      <c r="K31" s="32"/>
    </row>
    <row r="32" ht="30" customHeight="1" spans="1:11">
      <c r="A32" s="49" t="s">
        <v>182</v>
      </c>
      <c r="B32" s="43" t="s">
        <v>183</v>
      </c>
      <c r="C32" s="43">
        <v>4</v>
      </c>
      <c r="D32" s="43" t="s">
        <v>2300</v>
      </c>
      <c r="E32" s="43" t="s">
        <v>2301</v>
      </c>
      <c r="F32" s="44">
        <v>0</v>
      </c>
      <c r="G32" s="47">
        <f>SUM(F32:F35)/C32</f>
        <v>0</v>
      </c>
      <c r="H32" s="43" t="str">
        <f>_xlfn.DISPIMG("ID_1EC3084B49B24F8299F3966AD96A449E",1)</f>
        <v>=DISPIMG("ID_1EC3084B49B24F8299F3966AD96A449E",1)</v>
      </c>
      <c r="I32" s="48" t="s">
        <v>2302</v>
      </c>
      <c r="J32" s="31"/>
      <c r="K32" s="32"/>
    </row>
    <row r="33" ht="30" customHeight="1" spans="1:11">
      <c r="A33" s="49"/>
      <c r="B33" s="43"/>
      <c r="C33" s="43"/>
      <c r="D33" s="40" t="s">
        <v>2303</v>
      </c>
      <c r="E33" s="40" t="s">
        <v>2301</v>
      </c>
      <c r="F33" s="41">
        <v>0</v>
      </c>
      <c r="G33" s="47"/>
      <c r="H33" s="43"/>
      <c r="I33" s="48"/>
      <c r="J33" s="31"/>
      <c r="K33" s="32"/>
    </row>
    <row r="34" ht="30" customHeight="1" spans="1:11">
      <c r="A34" s="49"/>
      <c r="B34" s="43"/>
      <c r="C34" s="43"/>
      <c r="D34" s="43" t="s">
        <v>2304</v>
      </c>
      <c r="E34" s="43" t="s">
        <v>2301</v>
      </c>
      <c r="F34" s="44">
        <v>0</v>
      </c>
      <c r="G34" s="47"/>
      <c r="H34" s="43"/>
      <c r="I34" s="48"/>
      <c r="J34" s="31"/>
      <c r="K34" s="32"/>
    </row>
    <row r="35" ht="30" customHeight="1" spans="1:11">
      <c r="A35" s="49"/>
      <c r="B35" s="43"/>
      <c r="C35" s="43"/>
      <c r="D35" s="40" t="s">
        <v>2305</v>
      </c>
      <c r="E35" s="40" t="s">
        <v>2301</v>
      </c>
      <c r="F35" s="41">
        <v>0</v>
      </c>
      <c r="G35" s="47"/>
      <c r="H35" s="43"/>
      <c r="I35" s="48"/>
      <c r="J35" s="31"/>
      <c r="K35" s="32"/>
    </row>
    <row r="36" ht="22.5" customHeight="1" spans="1:11">
      <c r="A36" s="46" t="s">
        <v>211</v>
      </c>
      <c r="B36" s="40" t="s">
        <v>212</v>
      </c>
      <c r="C36" s="40">
        <v>6</v>
      </c>
      <c r="D36" s="43" t="s">
        <v>2306</v>
      </c>
      <c r="E36" s="43" t="s">
        <v>2307</v>
      </c>
      <c r="F36" s="44">
        <v>0</v>
      </c>
      <c r="G36" s="47">
        <f>SUM(F36:F41)/C36</f>
        <v>0</v>
      </c>
      <c r="H36" s="43" t="str">
        <f>_xlfn.DISPIMG("ID_8F79F9EC9F3B4A4CA75B1F93C3B421B8",1)</f>
        <v>=DISPIMG("ID_8F79F9EC9F3B4A4CA75B1F93C3B421B8",1)</v>
      </c>
      <c r="I36" s="48" t="s">
        <v>2308</v>
      </c>
      <c r="J36" s="31"/>
      <c r="K36" s="32"/>
    </row>
    <row r="37" ht="22.5" customHeight="1" spans="1:11">
      <c r="A37" s="46"/>
      <c r="B37" s="40"/>
      <c r="C37" s="40"/>
      <c r="D37" s="40" t="s">
        <v>2309</v>
      </c>
      <c r="E37" s="40" t="s">
        <v>2310</v>
      </c>
      <c r="F37" s="41">
        <v>0</v>
      </c>
      <c r="G37" s="47"/>
      <c r="H37" s="43"/>
      <c r="I37" s="48"/>
      <c r="J37" s="31"/>
      <c r="K37" s="32"/>
    </row>
    <row r="38" ht="22.5" customHeight="1" spans="1:11">
      <c r="A38" s="46"/>
      <c r="B38" s="40"/>
      <c r="C38" s="40"/>
      <c r="D38" s="43" t="s">
        <v>2311</v>
      </c>
      <c r="E38" s="43" t="s">
        <v>2312</v>
      </c>
      <c r="F38" s="44">
        <v>0</v>
      </c>
      <c r="G38" s="47"/>
      <c r="H38" s="43"/>
      <c r="I38" s="48"/>
      <c r="J38" s="31"/>
      <c r="K38" s="32"/>
    </row>
    <row r="39" ht="22.5" customHeight="1" spans="1:11">
      <c r="A39" s="46"/>
      <c r="B39" s="40"/>
      <c r="C39" s="40"/>
      <c r="D39" s="40" t="s">
        <v>2313</v>
      </c>
      <c r="E39" s="40" t="s">
        <v>2314</v>
      </c>
      <c r="F39" s="41">
        <v>0</v>
      </c>
      <c r="G39" s="47"/>
      <c r="H39" s="43"/>
      <c r="I39" s="48"/>
      <c r="J39" s="31"/>
      <c r="K39" s="32"/>
    </row>
    <row r="40" ht="22.5" customHeight="1" spans="1:11">
      <c r="A40" s="46"/>
      <c r="B40" s="40"/>
      <c r="C40" s="40"/>
      <c r="D40" s="43" t="s">
        <v>2315</v>
      </c>
      <c r="E40" s="43" t="s">
        <v>2316</v>
      </c>
      <c r="F40" s="44">
        <v>0</v>
      </c>
      <c r="G40" s="47"/>
      <c r="H40" s="43"/>
      <c r="I40" s="48"/>
      <c r="J40" s="31"/>
      <c r="K40" s="32"/>
    </row>
    <row r="41" ht="22.5" customHeight="1" spans="1:11">
      <c r="A41" s="46"/>
      <c r="B41" s="40"/>
      <c r="C41" s="40"/>
      <c r="D41" s="40" t="s">
        <v>2317</v>
      </c>
      <c r="E41" s="40" t="s">
        <v>2318</v>
      </c>
      <c r="F41" s="41">
        <v>0</v>
      </c>
      <c r="G41" s="47"/>
      <c r="H41" s="43"/>
      <c r="I41" s="48"/>
      <c r="J41" s="31"/>
      <c r="K41" s="32"/>
    </row>
    <row r="42" ht="22.5" customHeight="1" spans="1:11">
      <c r="A42" s="49" t="s">
        <v>231</v>
      </c>
      <c r="B42" s="43" t="s">
        <v>232</v>
      </c>
      <c r="C42" s="43">
        <v>4</v>
      </c>
      <c r="D42" s="43" t="s">
        <v>2319</v>
      </c>
      <c r="E42" s="43" t="s">
        <v>2320</v>
      </c>
      <c r="F42" s="44">
        <v>0</v>
      </c>
      <c r="G42" s="47">
        <f>SUM(F42:F45)/C42</f>
        <v>0</v>
      </c>
      <c r="H42" s="43" t="str">
        <f>_xlfn.DISPIMG("ID_66DE9E05C6B644C58CA3A55523C4FD9F",1)</f>
        <v>=DISPIMG("ID_66DE9E05C6B644C58CA3A55523C4FD9F",1)</v>
      </c>
      <c r="I42" s="48"/>
      <c r="J42" s="31"/>
      <c r="K42" s="32"/>
    </row>
    <row r="43" ht="22.5" customHeight="1" spans="1:11">
      <c r="A43" s="49"/>
      <c r="B43" s="43"/>
      <c r="C43" s="43"/>
      <c r="D43" s="40" t="s">
        <v>2321</v>
      </c>
      <c r="E43" s="40" t="s">
        <v>2322</v>
      </c>
      <c r="F43" s="41">
        <v>0</v>
      </c>
      <c r="G43" s="47"/>
      <c r="H43" s="43"/>
      <c r="I43" s="48"/>
      <c r="J43" s="31"/>
      <c r="K43" s="32"/>
    </row>
    <row r="44" ht="22.5" customHeight="1" spans="1:11">
      <c r="A44" s="49"/>
      <c r="B44" s="43"/>
      <c r="C44" s="43"/>
      <c r="D44" s="43" t="s">
        <v>2323</v>
      </c>
      <c r="E44" s="43" t="s">
        <v>2324</v>
      </c>
      <c r="F44" s="44">
        <v>0</v>
      </c>
      <c r="G44" s="47"/>
      <c r="H44" s="43"/>
      <c r="I44" s="48"/>
      <c r="J44" s="31"/>
      <c r="K44" s="32"/>
    </row>
    <row r="45" ht="22.5" customHeight="1" spans="1:11">
      <c r="A45" s="49"/>
      <c r="B45" s="43"/>
      <c r="C45" s="43"/>
      <c r="D45" s="40" t="s">
        <v>2325</v>
      </c>
      <c r="E45" s="40" t="s">
        <v>2326</v>
      </c>
      <c r="F45" s="41">
        <v>0</v>
      </c>
      <c r="G45" s="47"/>
      <c r="H45" s="43"/>
      <c r="I45" s="48"/>
      <c r="J45" s="31"/>
      <c r="K45" s="32"/>
    </row>
    <row r="46" ht="22.5" customHeight="1" spans="1:11">
      <c r="A46" s="46" t="s">
        <v>235</v>
      </c>
      <c r="B46" s="40" t="s">
        <v>236</v>
      </c>
      <c r="C46" s="40">
        <v>4</v>
      </c>
      <c r="D46" s="43" t="s">
        <v>2319</v>
      </c>
      <c r="E46" s="43" t="s">
        <v>2320</v>
      </c>
      <c r="F46" s="44">
        <v>0</v>
      </c>
      <c r="G46" s="47">
        <f>SUM(F46:F49)/C46</f>
        <v>0</v>
      </c>
      <c r="H46" s="43"/>
      <c r="I46" s="48"/>
      <c r="J46" s="31"/>
      <c r="K46" s="32"/>
    </row>
    <row r="47" ht="22.5" customHeight="1" spans="1:11">
      <c r="A47" s="46"/>
      <c r="B47" s="40"/>
      <c r="C47" s="40"/>
      <c r="D47" s="40" t="s">
        <v>2321</v>
      </c>
      <c r="E47" s="40" t="s">
        <v>2322</v>
      </c>
      <c r="F47" s="41">
        <v>0</v>
      </c>
      <c r="G47" s="47"/>
      <c r="H47" s="43"/>
      <c r="I47" s="48"/>
      <c r="J47" s="31"/>
      <c r="K47" s="32"/>
    </row>
    <row r="48" ht="22.5" customHeight="1" spans="1:11">
      <c r="A48" s="46"/>
      <c r="B48" s="40"/>
      <c r="C48" s="40"/>
      <c r="D48" s="43" t="s">
        <v>2323</v>
      </c>
      <c r="E48" s="43" t="s">
        <v>2324</v>
      </c>
      <c r="F48" s="44">
        <v>0</v>
      </c>
      <c r="G48" s="47"/>
      <c r="H48" s="43"/>
      <c r="I48" s="48"/>
      <c r="J48" s="31"/>
      <c r="K48" s="32"/>
    </row>
    <row r="49" ht="22.5" customHeight="1" spans="1:11">
      <c r="A49" s="46"/>
      <c r="B49" s="40"/>
      <c r="C49" s="40"/>
      <c r="D49" s="40" t="s">
        <v>2325</v>
      </c>
      <c r="E49" s="40" t="s">
        <v>2326</v>
      </c>
      <c r="F49" s="41">
        <v>0</v>
      </c>
      <c r="G49" s="47"/>
      <c r="H49" s="43"/>
      <c r="I49" s="48"/>
      <c r="J49" s="31"/>
      <c r="K49" s="32"/>
    </row>
    <row r="50" ht="22.5" customHeight="1" spans="1:11">
      <c r="A50" s="49" t="s">
        <v>238</v>
      </c>
      <c r="B50" s="43" t="s">
        <v>239</v>
      </c>
      <c r="C50" s="43">
        <v>4</v>
      </c>
      <c r="D50" s="43" t="s">
        <v>2319</v>
      </c>
      <c r="E50" s="43" t="s">
        <v>2320</v>
      </c>
      <c r="F50" s="44">
        <v>0</v>
      </c>
      <c r="G50" s="47">
        <f>SUM(F50:F53)/C50</f>
        <v>0</v>
      </c>
      <c r="H50" s="43"/>
      <c r="I50" s="48"/>
      <c r="J50" s="31"/>
      <c r="K50" s="32"/>
    </row>
    <row r="51" ht="22.5" customHeight="1" spans="1:11">
      <c r="A51" s="49"/>
      <c r="B51" s="43"/>
      <c r="C51" s="43"/>
      <c r="D51" s="40" t="s">
        <v>2321</v>
      </c>
      <c r="E51" s="40" t="s">
        <v>2322</v>
      </c>
      <c r="F51" s="41">
        <v>0</v>
      </c>
      <c r="G51" s="47"/>
      <c r="H51" s="43"/>
      <c r="I51" s="48"/>
      <c r="J51" s="31"/>
      <c r="K51" s="32"/>
    </row>
    <row r="52" ht="22.5" customHeight="1" spans="1:11">
      <c r="A52" s="49"/>
      <c r="B52" s="43"/>
      <c r="C52" s="43"/>
      <c r="D52" s="43" t="s">
        <v>2323</v>
      </c>
      <c r="E52" s="43" t="s">
        <v>2324</v>
      </c>
      <c r="F52" s="44">
        <v>0</v>
      </c>
      <c r="G52" s="47"/>
      <c r="H52" s="43"/>
      <c r="I52" s="48"/>
      <c r="J52" s="31"/>
      <c r="K52" s="32"/>
    </row>
    <row r="53" ht="22.5" customHeight="1" spans="1:11">
      <c r="A53" s="49"/>
      <c r="B53" s="43"/>
      <c r="C53" s="43"/>
      <c r="D53" s="40" t="s">
        <v>2325</v>
      </c>
      <c r="E53" s="40" t="s">
        <v>2326</v>
      </c>
      <c r="F53" s="41">
        <v>0</v>
      </c>
      <c r="G53" s="47"/>
      <c r="H53" s="43"/>
      <c r="I53" s="48"/>
      <c r="J53" s="31"/>
      <c r="K53" s="32"/>
    </row>
    <row r="54" ht="30" customHeight="1" spans="1:11">
      <c r="A54" s="46" t="s">
        <v>278</v>
      </c>
      <c r="B54" s="40" t="s">
        <v>279</v>
      </c>
      <c r="C54" s="40">
        <v>2</v>
      </c>
      <c r="D54" s="43" t="s">
        <v>2327</v>
      </c>
      <c r="E54" s="43" t="s">
        <v>2328</v>
      </c>
      <c r="F54" s="44">
        <v>0</v>
      </c>
      <c r="G54" s="47">
        <f>SUM(F54:F55)/C54</f>
        <v>0</v>
      </c>
      <c r="H54" s="43" t="str">
        <f>_xlfn.DISPIMG("ID_CF67007950CB4BCF97B7CCAD0B6828B9",1)</f>
        <v>=DISPIMG("ID_CF67007950CB4BCF97B7CCAD0B6828B9",1)</v>
      </c>
      <c r="I54" s="48"/>
      <c r="J54" s="31"/>
      <c r="K54" s="32"/>
    </row>
    <row r="55" ht="30" customHeight="1" spans="1:11">
      <c r="A55" s="46"/>
      <c r="B55" s="40"/>
      <c r="C55" s="40"/>
      <c r="D55" s="40" t="s">
        <v>2329</v>
      </c>
      <c r="E55" s="40" t="s">
        <v>2330</v>
      </c>
      <c r="F55" s="41">
        <v>0</v>
      </c>
      <c r="G55" s="47"/>
      <c r="H55" s="43"/>
      <c r="I55" s="48"/>
      <c r="J55" s="31"/>
      <c r="K55" s="32"/>
    </row>
    <row r="56" ht="30" customHeight="1" spans="1:11">
      <c r="A56" s="49" t="s">
        <v>282</v>
      </c>
      <c r="B56" s="43" t="s">
        <v>283</v>
      </c>
      <c r="C56" s="43">
        <v>2</v>
      </c>
      <c r="D56" s="43" t="s">
        <v>2327</v>
      </c>
      <c r="E56" s="43" t="s">
        <v>2331</v>
      </c>
      <c r="F56" s="44">
        <v>0</v>
      </c>
      <c r="G56" s="47">
        <f>SUM(F56:F57)/C56</f>
        <v>0</v>
      </c>
      <c r="H56" s="43"/>
      <c r="I56" s="48"/>
      <c r="J56" s="31"/>
      <c r="K56" s="32"/>
    </row>
    <row r="57" ht="30" customHeight="1" spans="1:11">
      <c r="A57" s="49"/>
      <c r="B57" s="43"/>
      <c r="C57" s="43"/>
      <c r="D57" s="40" t="s">
        <v>2329</v>
      </c>
      <c r="E57" s="40" t="s">
        <v>2331</v>
      </c>
      <c r="F57" s="41">
        <v>0</v>
      </c>
      <c r="G57" s="47"/>
      <c r="H57" s="43"/>
      <c r="I57" s="48"/>
      <c r="J57" s="31"/>
      <c r="K57" s="32"/>
    </row>
    <row r="58" ht="30" customHeight="1" spans="1:11">
      <c r="A58" s="46" t="s">
        <v>288</v>
      </c>
      <c r="B58" s="40" t="s">
        <v>289</v>
      </c>
      <c r="C58" s="40">
        <v>2</v>
      </c>
      <c r="D58" s="43" t="s">
        <v>2332</v>
      </c>
      <c r="E58" s="43" t="s">
        <v>72</v>
      </c>
      <c r="F58" s="44">
        <v>0</v>
      </c>
      <c r="G58" s="47">
        <f>(F58+F59)/C58</f>
        <v>0</v>
      </c>
      <c r="H58" s="43" t="str">
        <f>_xlfn.DISPIMG("ID_450EC7EFDAD84AE1935093E9C5634FA2",1)</f>
        <v>=DISPIMG("ID_450EC7EFDAD84AE1935093E9C5634FA2",1)</v>
      </c>
      <c r="I58" s="48"/>
      <c r="J58" s="31"/>
      <c r="K58" s="32"/>
    </row>
    <row r="59" ht="30" customHeight="1" spans="1:11">
      <c r="A59" s="46"/>
      <c r="B59" s="40"/>
      <c r="C59" s="40"/>
      <c r="D59" s="40" t="s">
        <v>2333</v>
      </c>
      <c r="E59" s="40" t="s">
        <v>72</v>
      </c>
      <c r="F59" s="41">
        <v>0</v>
      </c>
      <c r="G59" s="47"/>
      <c r="H59" s="43"/>
      <c r="I59" s="50"/>
      <c r="J59" s="31"/>
      <c r="K59" s="32"/>
    </row>
    <row r="60" ht="30" customHeight="1" spans="1:11">
      <c r="A60" s="49" t="s">
        <v>292</v>
      </c>
      <c r="B60" s="43" t="s">
        <v>293</v>
      </c>
      <c r="C60" s="43">
        <v>2</v>
      </c>
      <c r="D60" s="43" t="s">
        <v>2332</v>
      </c>
      <c r="E60" s="43" t="s">
        <v>72</v>
      </c>
      <c r="F60" s="44">
        <v>0</v>
      </c>
      <c r="G60" s="47">
        <f>(F60+F61)/C60</f>
        <v>0</v>
      </c>
      <c r="H60" s="43"/>
      <c r="I60" s="48"/>
      <c r="J60" s="31"/>
      <c r="K60" s="32"/>
    </row>
    <row r="61" ht="30" customHeight="1" spans="1:11">
      <c r="A61" s="49"/>
      <c r="B61" s="43"/>
      <c r="C61" s="43"/>
      <c r="D61" s="40" t="s">
        <v>2333</v>
      </c>
      <c r="E61" s="40" t="s">
        <v>72</v>
      </c>
      <c r="F61" s="41">
        <v>0</v>
      </c>
      <c r="G61" s="47"/>
      <c r="H61" s="43"/>
      <c r="I61" s="50"/>
      <c r="J61" s="31"/>
      <c r="K61" s="32"/>
    </row>
    <row r="62" ht="39" customHeight="1" spans="1:11">
      <c r="A62" s="46" t="s">
        <v>316</v>
      </c>
      <c r="B62" s="40" t="s">
        <v>317</v>
      </c>
      <c r="C62" s="40">
        <v>4</v>
      </c>
      <c r="D62" s="43" t="s">
        <v>2334</v>
      </c>
      <c r="E62" s="43" t="s">
        <v>2335</v>
      </c>
      <c r="F62" s="44">
        <v>0</v>
      </c>
      <c r="G62" s="47">
        <f>SUM(F62:F65)/C62</f>
        <v>0</v>
      </c>
      <c r="H62" s="43" t="str">
        <f>_xlfn.DISPIMG("ID_3BC21EF336FD43A396CBBE72317B6F29",1)</f>
        <v>=DISPIMG("ID_3BC21EF336FD43A396CBBE72317B6F29",1)</v>
      </c>
      <c r="I62" s="48" t="s">
        <v>2336</v>
      </c>
      <c r="J62" s="31"/>
      <c r="K62" s="32"/>
    </row>
    <row r="63" ht="39" customHeight="1" spans="1:11">
      <c r="A63" s="46"/>
      <c r="B63" s="40"/>
      <c r="C63" s="40"/>
      <c r="D63" s="40" t="s">
        <v>2337</v>
      </c>
      <c r="E63" s="40" t="s">
        <v>2335</v>
      </c>
      <c r="F63" s="41">
        <v>0</v>
      </c>
      <c r="G63" s="47"/>
      <c r="H63" s="43"/>
      <c r="I63" s="48"/>
      <c r="J63" s="31"/>
      <c r="K63" s="32"/>
    </row>
    <row r="64" ht="22.5" customHeight="1" spans="1:11">
      <c r="A64" s="46"/>
      <c r="B64" s="40"/>
      <c r="C64" s="40"/>
      <c r="D64" s="43" t="s">
        <v>2338</v>
      </c>
      <c r="E64" s="43" t="s">
        <v>2339</v>
      </c>
      <c r="F64" s="44">
        <v>0</v>
      </c>
      <c r="G64" s="47"/>
      <c r="H64" s="43"/>
      <c r="I64" s="48"/>
      <c r="J64" s="31"/>
      <c r="K64" s="32"/>
    </row>
    <row r="65" ht="39" customHeight="1" spans="1:11">
      <c r="A65" s="46"/>
      <c r="B65" s="40"/>
      <c r="C65" s="40"/>
      <c r="D65" s="40" t="s">
        <v>2340</v>
      </c>
      <c r="E65" s="40" t="s">
        <v>2335</v>
      </c>
      <c r="F65" s="41">
        <v>0</v>
      </c>
      <c r="G65" s="47"/>
      <c r="H65" s="43"/>
      <c r="I65" s="48"/>
      <c r="J65" s="31"/>
      <c r="K65" s="32"/>
    </row>
    <row r="66" ht="39" customHeight="1" spans="1:11">
      <c r="A66" s="49" t="s">
        <v>321</v>
      </c>
      <c r="B66" s="43" t="s">
        <v>322</v>
      </c>
      <c r="C66" s="43">
        <v>4</v>
      </c>
      <c r="D66" s="43" t="s">
        <v>2334</v>
      </c>
      <c r="E66" s="43" t="s">
        <v>2335</v>
      </c>
      <c r="F66" s="44">
        <v>0</v>
      </c>
      <c r="G66" s="47">
        <f>SUM(F66:F69)/C66</f>
        <v>0</v>
      </c>
      <c r="H66" s="43"/>
      <c r="I66" s="48"/>
      <c r="J66" s="31"/>
      <c r="K66" s="32"/>
    </row>
    <row r="67" ht="39" customHeight="1" spans="1:11">
      <c r="A67" s="49"/>
      <c r="B67" s="43"/>
      <c r="C67" s="43"/>
      <c r="D67" s="40" t="s">
        <v>2337</v>
      </c>
      <c r="E67" s="40" t="s">
        <v>2335</v>
      </c>
      <c r="F67" s="41">
        <v>0</v>
      </c>
      <c r="G67" s="47"/>
      <c r="H67" s="43"/>
      <c r="I67" s="48"/>
      <c r="J67" s="31"/>
      <c r="K67" s="32"/>
    </row>
    <row r="68" ht="22.5" customHeight="1" spans="1:11">
      <c r="A68" s="49"/>
      <c r="B68" s="43"/>
      <c r="C68" s="43"/>
      <c r="D68" s="43" t="s">
        <v>2338</v>
      </c>
      <c r="E68" s="43" t="s">
        <v>2339</v>
      </c>
      <c r="F68" s="44">
        <v>0</v>
      </c>
      <c r="G68" s="47"/>
      <c r="H68" s="43"/>
      <c r="I68" s="48"/>
      <c r="J68" s="31"/>
      <c r="K68" s="32"/>
    </row>
    <row r="69" ht="39" customHeight="1" spans="1:11">
      <c r="A69" s="49"/>
      <c r="B69" s="43"/>
      <c r="C69" s="43"/>
      <c r="D69" s="40" t="s">
        <v>2340</v>
      </c>
      <c r="E69" s="40" t="s">
        <v>2335</v>
      </c>
      <c r="F69" s="41">
        <v>0</v>
      </c>
      <c r="G69" s="47"/>
      <c r="H69" s="43"/>
      <c r="I69" s="48"/>
      <c r="J69" s="31"/>
      <c r="K69" s="32"/>
    </row>
    <row r="70" ht="39" customHeight="1" spans="1:11">
      <c r="A70" s="46" t="s">
        <v>324</v>
      </c>
      <c r="B70" s="40" t="s">
        <v>325</v>
      </c>
      <c r="C70" s="40">
        <v>4</v>
      </c>
      <c r="D70" s="43" t="s">
        <v>2334</v>
      </c>
      <c r="E70" s="43" t="s">
        <v>2335</v>
      </c>
      <c r="F70" s="44">
        <v>0</v>
      </c>
      <c r="G70" s="47">
        <f>SUM(F70:F73)/C70</f>
        <v>0</v>
      </c>
      <c r="H70" s="43"/>
      <c r="I70" s="48"/>
      <c r="J70" s="31"/>
      <c r="K70" s="32"/>
    </row>
    <row r="71" ht="39" customHeight="1" spans="1:11">
      <c r="A71" s="46"/>
      <c r="B71" s="40"/>
      <c r="C71" s="40"/>
      <c r="D71" s="40" t="s">
        <v>2337</v>
      </c>
      <c r="E71" s="40" t="s">
        <v>2335</v>
      </c>
      <c r="F71" s="41">
        <v>0</v>
      </c>
      <c r="G71" s="47"/>
      <c r="H71" s="43"/>
      <c r="I71" s="48"/>
      <c r="J71" s="31"/>
      <c r="K71" s="32"/>
    </row>
    <row r="72" ht="22.5" customHeight="1" spans="1:11">
      <c r="A72" s="46"/>
      <c r="B72" s="40"/>
      <c r="C72" s="40"/>
      <c r="D72" s="43" t="s">
        <v>2338</v>
      </c>
      <c r="E72" s="43" t="s">
        <v>2339</v>
      </c>
      <c r="F72" s="44">
        <v>0</v>
      </c>
      <c r="G72" s="47"/>
      <c r="H72" s="43"/>
      <c r="I72" s="48"/>
      <c r="J72" s="31"/>
      <c r="K72" s="32"/>
    </row>
    <row r="73" ht="39" customHeight="1" spans="1:11">
      <c r="A73" s="46"/>
      <c r="B73" s="40"/>
      <c r="C73" s="40"/>
      <c r="D73" s="40" t="s">
        <v>2340</v>
      </c>
      <c r="E73" s="40" t="s">
        <v>2335</v>
      </c>
      <c r="F73" s="41">
        <v>0</v>
      </c>
      <c r="G73" s="47"/>
      <c r="H73" s="43"/>
      <c r="I73" s="48"/>
      <c r="J73" s="31"/>
      <c r="K73" s="32"/>
    </row>
    <row r="74" ht="22.5" customHeight="1" spans="1:11">
      <c r="A74" s="49" t="s">
        <v>368</v>
      </c>
      <c r="B74" s="43" t="s">
        <v>369</v>
      </c>
      <c r="C74" s="43">
        <v>2</v>
      </c>
      <c r="D74" s="43" t="s">
        <v>2290</v>
      </c>
      <c r="E74" s="43" t="s">
        <v>2341</v>
      </c>
      <c r="F74" s="44">
        <v>0</v>
      </c>
      <c r="G74" s="47">
        <f t="shared" ref="G74:G78" si="2">SUM(F74:F75)/C74</f>
        <v>0</v>
      </c>
      <c r="H74" s="43" t="str">
        <f>_xlfn.DISPIMG("ID_E1211F6584944ED4A0F4F39FE7E57D0D",1)</f>
        <v>=DISPIMG("ID_E1211F6584944ED4A0F4F39FE7E57D0D",1)</v>
      </c>
      <c r="I74" s="48" t="s">
        <v>2342</v>
      </c>
      <c r="J74" s="31"/>
      <c r="K74" s="32"/>
    </row>
    <row r="75" ht="22.5" customHeight="1" spans="1:11">
      <c r="A75" s="49"/>
      <c r="B75" s="43"/>
      <c r="C75" s="43"/>
      <c r="D75" s="40" t="s">
        <v>2343</v>
      </c>
      <c r="E75" s="40" t="s">
        <v>2344</v>
      </c>
      <c r="F75" s="41">
        <v>0</v>
      </c>
      <c r="G75" s="47"/>
      <c r="H75" s="43"/>
      <c r="I75" s="48"/>
      <c r="J75" s="31"/>
      <c r="K75" s="32"/>
    </row>
    <row r="76" ht="22.5" customHeight="1" spans="1:11">
      <c r="A76" s="46" t="s">
        <v>374</v>
      </c>
      <c r="B76" s="40" t="s">
        <v>375</v>
      </c>
      <c r="C76" s="40">
        <v>2</v>
      </c>
      <c r="D76" s="43" t="s">
        <v>2290</v>
      </c>
      <c r="E76" s="43" t="s">
        <v>2341</v>
      </c>
      <c r="F76" s="44">
        <v>0</v>
      </c>
      <c r="G76" s="47">
        <f t="shared" si="2"/>
        <v>0</v>
      </c>
      <c r="H76" s="43"/>
      <c r="I76" s="48" t="s">
        <v>2345</v>
      </c>
      <c r="J76" s="31"/>
      <c r="K76" s="32"/>
    </row>
    <row r="77" ht="22.5" customHeight="1" spans="1:11">
      <c r="A77" s="46"/>
      <c r="B77" s="40"/>
      <c r="C77" s="40"/>
      <c r="D77" s="40" t="s">
        <v>2343</v>
      </c>
      <c r="E77" s="40" t="s">
        <v>2344</v>
      </c>
      <c r="F77" s="41">
        <v>0</v>
      </c>
      <c r="G77" s="47"/>
      <c r="H77" s="43"/>
      <c r="I77" s="48"/>
      <c r="J77" s="31"/>
      <c r="K77" s="32"/>
    </row>
    <row r="78" ht="22.5" customHeight="1" spans="1:11">
      <c r="A78" s="49" t="s">
        <v>377</v>
      </c>
      <c r="B78" s="43" t="s">
        <v>378</v>
      </c>
      <c r="C78" s="43">
        <v>2</v>
      </c>
      <c r="D78" s="43" t="s">
        <v>2290</v>
      </c>
      <c r="E78" s="43" t="s">
        <v>2341</v>
      </c>
      <c r="F78" s="44">
        <v>0</v>
      </c>
      <c r="G78" s="47">
        <f t="shared" si="2"/>
        <v>0</v>
      </c>
      <c r="H78" s="43"/>
      <c r="I78" s="48" t="s">
        <v>2345</v>
      </c>
      <c r="J78" s="31"/>
      <c r="K78" s="32"/>
    </row>
    <row r="79" ht="22.5" customHeight="1" spans="1:11">
      <c r="A79" s="49"/>
      <c r="B79" s="43"/>
      <c r="C79" s="43"/>
      <c r="D79" s="40" t="s">
        <v>2343</v>
      </c>
      <c r="E79" s="40" t="s">
        <v>2344</v>
      </c>
      <c r="F79" s="41">
        <v>0</v>
      </c>
      <c r="G79" s="47"/>
      <c r="H79" s="43"/>
      <c r="I79" s="48"/>
      <c r="J79" s="31"/>
      <c r="K79" s="32"/>
    </row>
    <row r="80" ht="30" customHeight="1" spans="1:11">
      <c r="A80" s="46" t="s">
        <v>387</v>
      </c>
      <c r="B80" s="40" t="s">
        <v>388</v>
      </c>
      <c r="C80" s="40">
        <v>2</v>
      </c>
      <c r="D80" s="43" t="s">
        <v>2346</v>
      </c>
      <c r="E80" s="43" t="s">
        <v>2347</v>
      </c>
      <c r="F80" s="44">
        <v>0</v>
      </c>
      <c r="G80" s="47">
        <f t="shared" ref="G80:G84" si="3">SUM(F80:F81)/C80</f>
        <v>0</v>
      </c>
      <c r="H80" s="43" t="str">
        <f>_xlfn.DISPIMG("ID_2C35D4B173FB4167B57E758BECF3902F",1)</f>
        <v>=DISPIMG("ID_2C35D4B173FB4167B57E758BECF3902F",1)</v>
      </c>
      <c r="I80" s="48"/>
      <c r="J80" s="31"/>
      <c r="K80" s="32"/>
    </row>
    <row r="81" ht="30" customHeight="1" spans="1:11">
      <c r="A81" s="46"/>
      <c r="B81" s="40"/>
      <c r="C81" s="40"/>
      <c r="D81" s="40" t="s">
        <v>2348</v>
      </c>
      <c r="E81" s="40" t="s">
        <v>2349</v>
      </c>
      <c r="F81" s="41">
        <v>0</v>
      </c>
      <c r="G81" s="47"/>
      <c r="H81" s="43"/>
      <c r="I81" s="48"/>
      <c r="J81" s="31"/>
      <c r="K81" s="32"/>
    </row>
    <row r="82" ht="30" customHeight="1" spans="1:11">
      <c r="A82" s="49" t="s">
        <v>391</v>
      </c>
      <c r="B82" s="43" t="s">
        <v>392</v>
      </c>
      <c r="C82" s="43">
        <v>2</v>
      </c>
      <c r="D82" s="43" t="s">
        <v>2346</v>
      </c>
      <c r="E82" s="43" t="s">
        <v>2347</v>
      </c>
      <c r="F82" s="44">
        <v>0</v>
      </c>
      <c r="G82" s="47">
        <f t="shared" si="3"/>
        <v>0</v>
      </c>
      <c r="H82" s="43"/>
      <c r="I82" s="48"/>
      <c r="J82" s="31"/>
      <c r="K82" s="32"/>
    </row>
    <row r="83" ht="30" customHeight="1" spans="1:11">
      <c r="A83" s="49"/>
      <c r="B83" s="43"/>
      <c r="C83" s="43"/>
      <c r="D83" s="40" t="s">
        <v>2348</v>
      </c>
      <c r="E83" s="40" t="s">
        <v>2349</v>
      </c>
      <c r="F83" s="41">
        <v>0</v>
      </c>
      <c r="G83" s="47"/>
      <c r="H83" s="43"/>
      <c r="I83" s="48"/>
      <c r="J83" s="31"/>
      <c r="K83" s="32"/>
    </row>
    <row r="84" ht="22.5" customHeight="1" spans="1:11">
      <c r="A84" s="46" t="s">
        <v>551</v>
      </c>
      <c r="B84" s="40" t="s">
        <v>552</v>
      </c>
      <c r="C84" s="40">
        <v>2</v>
      </c>
      <c r="D84" s="43" t="s">
        <v>2350</v>
      </c>
      <c r="E84" s="43" t="s">
        <v>2351</v>
      </c>
      <c r="F84" s="44">
        <v>0</v>
      </c>
      <c r="G84" s="47">
        <f t="shared" si="3"/>
        <v>0</v>
      </c>
      <c r="H84" s="43" t="str">
        <f>_xlfn.DISPIMG("ID_CA07CCCE5B9549A390A9F96D0C74981C",1)</f>
        <v>=DISPIMG("ID_CA07CCCE5B9549A390A9F96D0C74981C",1)</v>
      </c>
      <c r="I84" s="48"/>
      <c r="J84" s="31"/>
      <c r="K84" s="32"/>
    </row>
    <row r="85" ht="22.5" customHeight="1" spans="1:11">
      <c r="A85" s="46"/>
      <c r="B85" s="40"/>
      <c r="C85" s="40"/>
      <c r="D85" s="40" t="s">
        <v>2352</v>
      </c>
      <c r="E85" s="40" t="s">
        <v>2353</v>
      </c>
      <c r="F85" s="41">
        <v>0</v>
      </c>
      <c r="G85" s="47"/>
      <c r="H85" s="43"/>
      <c r="I85" s="48"/>
      <c r="J85" s="31"/>
      <c r="K85" s="32"/>
    </row>
    <row r="86" ht="22.5" customHeight="1" spans="1:11">
      <c r="A86" s="49" t="s">
        <v>557</v>
      </c>
      <c r="B86" s="43" t="s">
        <v>558</v>
      </c>
      <c r="C86" s="43">
        <v>2</v>
      </c>
      <c r="D86" s="43" t="s">
        <v>2350</v>
      </c>
      <c r="E86" s="43" t="s">
        <v>2351</v>
      </c>
      <c r="F86" s="44">
        <v>0</v>
      </c>
      <c r="G86" s="47">
        <f t="shared" ref="G86:G90" si="4">SUM(F86:F87)/C86</f>
        <v>0</v>
      </c>
      <c r="H86" s="43"/>
      <c r="I86" s="48"/>
      <c r="J86" s="31"/>
      <c r="K86" s="32"/>
    </row>
    <row r="87" ht="22.5" customHeight="1" spans="1:11">
      <c r="A87" s="49"/>
      <c r="B87" s="43"/>
      <c r="C87" s="43"/>
      <c r="D87" s="40" t="s">
        <v>2352</v>
      </c>
      <c r="E87" s="40" t="s">
        <v>2353</v>
      </c>
      <c r="F87" s="41">
        <v>0</v>
      </c>
      <c r="G87" s="47"/>
      <c r="H87" s="43"/>
      <c r="I87" s="48"/>
      <c r="J87" s="31"/>
      <c r="K87" s="32"/>
    </row>
    <row r="88" ht="22.5" customHeight="1" spans="1:11">
      <c r="A88" s="46" t="s">
        <v>560</v>
      </c>
      <c r="B88" s="40" t="s">
        <v>561</v>
      </c>
      <c r="C88" s="40">
        <v>2</v>
      </c>
      <c r="D88" s="43" t="s">
        <v>2350</v>
      </c>
      <c r="E88" s="43" t="s">
        <v>2351</v>
      </c>
      <c r="F88" s="44">
        <v>0</v>
      </c>
      <c r="G88" s="47">
        <f t="shared" si="4"/>
        <v>0</v>
      </c>
      <c r="H88" s="43"/>
      <c r="I88" s="48"/>
      <c r="J88" s="31"/>
      <c r="K88" s="32"/>
    </row>
    <row r="89" ht="22.5" customHeight="1" spans="1:11">
      <c r="A89" s="46"/>
      <c r="B89" s="40"/>
      <c r="C89" s="40"/>
      <c r="D89" s="40" t="s">
        <v>2352</v>
      </c>
      <c r="E89" s="40" t="s">
        <v>2353</v>
      </c>
      <c r="F89" s="41">
        <v>0</v>
      </c>
      <c r="G89" s="47"/>
      <c r="H89" s="43"/>
      <c r="I89" s="48"/>
      <c r="J89" s="31"/>
      <c r="K89" s="32"/>
    </row>
    <row r="90" ht="22.5" customHeight="1" spans="1:11">
      <c r="A90" s="49" t="s">
        <v>736</v>
      </c>
      <c r="B90" s="43" t="s">
        <v>737</v>
      </c>
      <c r="C90" s="43">
        <v>2</v>
      </c>
      <c r="D90" s="43" t="s">
        <v>2354</v>
      </c>
      <c r="E90" s="43" t="s">
        <v>2355</v>
      </c>
      <c r="F90" s="44">
        <v>0</v>
      </c>
      <c r="G90" s="47">
        <f t="shared" si="4"/>
        <v>0</v>
      </c>
      <c r="H90" s="43" t="str">
        <f>_xlfn.DISPIMG("ID_83D4799FEF4442C98335C52244B97DB6",1)</f>
        <v>=DISPIMG("ID_83D4799FEF4442C98335C52244B97DB6",1)</v>
      </c>
      <c r="I90" s="48"/>
      <c r="J90" s="31"/>
      <c r="K90" s="32"/>
    </row>
    <row r="91" ht="22.5" customHeight="1" spans="1:11">
      <c r="A91" s="49"/>
      <c r="B91" s="43"/>
      <c r="C91" s="43"/>
      <c r="D91" s="40" t="s">
        <v>2356</v>
      </c>
      <c r="E91" s="40" t="s">
        <v>2349</v>
      </c>
      <c r="F91" s="41">
        <v>0</v>
      </c>
      <c r="G91" s="47"/>
      <c r="H91" s="43"/>
      <c r="I91" s="48"/>
      <c r="J91" s="31"/>
      <c r="K91" s="32"/>
    </row>
    <row r="92" ht="22.5" customHeight="1" spans="1:11">
      <c r="A92" s="46" t="s">
        <v>741</v>
      </c>
      <c r="B92" s="40" t="s">
        <v>742</v>
      </c>
      <c r="C92" s="40">
        <v>2</v>
      </c>
      <c r="D92" s="43" t="s">
        <v>2354</v>
      </c>
      <c r="E92" s="43" t="s">
        <v>2357</v>
      </c>
      <c r="F92" s="44">
        <v>0</v>
      </c>
      <c r="G92" s="47">
        <f t="shared" ref="G92:G96" si="5">SUM(F92:F93)/C92</f>
        <v>0</v>
      </c>
      <c r="H92" s="43"/>
      <c r="I92" s="48"/>
      <c r="J92" s="31"/>
      <c r="K92" s="32"/>
    </row>
    <row r="93" ht="22.5" customHeight="1" spans="1:11">
      <c r="A93" s="46"/>
      <c r="B93" s="40"/>
      <c r="C93" s="40"/>
      <c r="D93" s="40" t="s">
        <v>2356</v>
      </c>
      <c r="E93" s="40" t="s">
        <v>2349</v>
      </c>
      <c r="F93" s="41">
        <v>0</v>
      </c>
      <c r="G93" s="47"/>
      <c r="H93" s="43"/>
      <c r="I93" s="48"/>
      <c r="J93" s="31"/>
      <c r="K93" s="32"/>
    </row>
    <row r="94" ht="22.5" customHeight="1" spans="1:11">
      <c r="A94" s="49" t="s">
        <v>744</v>
      </c>
      <c r="B94" s="43" t="s">
        <v>745</v>
      </c>
      <c r="C94" s="43">
        <v>2</v>
      </c>
      <c r="D94" s="43" t="s">
        <v>2354</v>
      </c>
      <c r="E94" s="43" t="s">
        <v>2357</v>
      </c>
      <c r="F94" s="44">
        <v>0</v>
      </c>
      <c r="G94" s="47">
        <f t="shared" si="5"/>
        <v>0</v>
      </c>
      <c r="H94" s="43"/>
      <c r="I94" s="48"/>
      <c r="J94" s="31"/>
      <c r="K94" s="32"/>
    </row>
    <row r="95" ht="22.5" customHeight="1" spans="1:11">
      <c r="A95" s="49"/>
      <c r="B95" s="43"/>
      <c r="C95" s="43"/>
      <c r="D95" s="40" t="s">
        <v>2356</v>
      </c>
      <c r="E95" s="40" t="s">
        <v>2349</v>
      </c>
      <c r="F95" s="41">
        <v>0</v>
      </c>
      <c r="G95" s="47"/>
      <c r="H95" s="43"/>
      <c r="I95" s="48"/>
      <c r="J95" s="31"/>
      <c r="K95" s="32"/>
    </row>
    <row r="96" ht="22.5" customHeight="1" spans="1:11">
      <c r="A96" s="46" t="s">
        <v>761</v>
      </c>
      <c r="B96" s="40" t="s">
        <v>762</v>
      </c>
      <c r="C96" s="40">
        <v>2</v>
      </c>
      <c r="D96" s="43" t="s">
        <v>2358</v>
      </c>
      <c r="E96" s="43" t="s">
        <v>2359</v>
      </c>
      <c r="F96" s="44">
        <v>0</v>
      </c>
      <c r="G96" s="47">
        <f t="shared" si="5"/>
        <v>0</v>
      </c>
      <c r="H96" s="43" t="str">
        <f>_xlfn.DISPIMG("ID_D35FAD8FE7A747BAA9E38FB160728C6F",1)</f>
        <v>=DISPIMG("ID_D35FAD8FE7A747BAA9E38FB160728C6F",1)</v>
      </c>
      <c r="I96" s="48"/>
      <c r="J96" s="31"/>
      <c r="K96" s="32"/>
    </row>
    <row r="97" ht="22.5" customHeight="1" spans="1:11">
      <c r="A97" s="46"/>
      <c r="B97" s="40"/>
      <c r="C97" s="40"/>
      <c r="D97" s="40" t="s">
        <v>2360</v>
      </c>
      <c r="E97" s="40" t="s">
        <v>2361</v>
      </c>
      <c r="F97" s="41">
        <v>0</v>
      </c>
      <c r="G97" s="47"/>
      <c r="H97" s="43"/>
      <c r="I97" s="48"/>
      <c r="J97" s="31"/>
      <c r="K97" s="32"/>
    </row>
    <row r="98" ht="22.5" customHeight="1" spans="1:11">
      <c r="A98" s="49" t="s">
        <v>766</v>
      </c>
      <c r="B98" s="43" t="s">
        <v>767</v>
      </c>
      <c r="C98" s="43">
        <v>2</v>
      </c>
      <c r="D98" s="43" t="s">
        <v>2358</v>
      </c>
      <c r="E98" s="43" t="s">
        <v>2359</v>
      </c>
      <c r="F98" s="44">
        <v>0</v>
      </c>
      <c r="G98" s="47">
        <f t="shared" ref="G98:G102" si="6">SUM(F98:F99)/C98</f>
        <v>0</v>
      </c>
      <c r="H98" s="43"/>
      <c r="I98" s="48"/>
      <c r="J98" s="31"/>
      <c r="K98" s="32"/>
    </row>
    <row r="99" ht="22.5" customHeight="1" spans="1:11">
      <c r="A99" s="49"/>
      <c r="B99" s="43"/>
      <c r="C99" s="43"/>
      <c r="D99" s="40" t="s">
        <v>2360</v>
      </c>
      <c r="E99" s="40" t="s">
        <v>2361</v>
      </c>
      <c r="F99" s="41">
        <v>0</v>
      </c>
      <c r="G99" s="47"/>
      <c r="H99" s="43"/>
      <c r="I99" s="48"/>
      <c r="J99" s="31"/>
      <c r="K99" s="32"/>
    </row>
    <row r="100" ht="22.5" customHeight="1" spans="1:11">
      <c r="A100" s="46" t="s">
        <v>770</v>
      </c>
      <c r="B100" s="40" t="s">
        <v>771</v>
      </c>
      <c r="C100" s="40">
        <v>2</v>
      </c>
      <c r="D100" s="43" t="s">
        <v>2358</v>
      </c>
      <c r="E100" s="43" t="s">
        <v>2359</v>
      </c>
      <c r="F100" s="44">
        <v>0</v>
      </c>
      <c r="G100" s="47">
        <f t="shared" si="6"/>
        <v>0</v>
      </c>
      <c r="H100" s="43"/>
      <c r="I100" s="48"/>
      <c r="J100" s="31"/>
      <c r="K100" s="32"/>
    </row>
    <row r="101" ht="22.5" customHeight="1" spans="1:11">
      <c r="A101" s="46"/>
      <c r="B101" s="40"/>
      <c r="C101" s="40"/>
      <c r="D101" s="40" t="s">
        <v>2360</v>
      </c>
      <c r="E101" s="40" t="s">
        <v>2361</v>
      </c>
      <c r="F101" s="41">
        <v>0</v>
      </c>
      <c r="G101" s="47"/>
      <c r="H101" s="43"/>
      <c r="I101" s="48"/>
      <c r="J101" s="31"/>
      <c r="K101" s="32"/>
    </row>
    <row r="102" ht="22.5" customHeight="1" spans="1:11">
      <c r="A102" s="49" t="s">
        <v>829</v>
      </c>
      <c r="B102" s="43" t="s">
        <v>830</v>
      </c>
      <c r="C102" s="43">
        <v>2</v>
      </c>
      <c r="D102" s="43" t="s">
        <v>2362</v>
      </c>
      <c r="E102" s="43" t="s">
        <v>2363</v>
      </c>
      <c r="F102" s="44">
        <v>0</v>
      </c>
      <c r="G102" s="47">
        <f t="shared" si="6"/>
        <v>0</v>
      </c>
      <c r="H102" s="43" t="str">
        <f>_xlfn.DISPIMG("ID_3333BC69F79B42A19527B23852840451",1)</f>
        <v>=DISPIMG("ID_3333BC69F79B42A19527B23852840451",1)</v>
      </c>
      <c r="I102" s="48" t="s">
        <v>2364</v>
      </c>
      <c r="J102" s="31"/>
      <c r="K102" s="32"/>
    </row>
    <row r="103" ht="22.5" customHeight="1" spans="1:11">
      <c r="A103" s="49"/>
      <c r="B103" s="43"/>
      <c r="C103" s="43"/>
      <c r="D103" s="40" t="s">
        <v>2365</v>
      </c>
      <c r="E103" s="40" t="s">
        <v>2366</v>
      </c>
      <c r="F103" s="41">
        <v>0</v>
      </c>
      <c r="G103" s="47"/>
      <c r="H103" s="43"/>
      <c r="I103" s="48"/>
      <c r="J103" s="31"/>
      <c r="K103" s="32"/>
    </row>
    <row r="104" ht="30.75" customHeight="1" spans="1:11">
      <c r="A104" s="46" t="s">
        <v>836</v>
      </c>
      <c r="B104" s="40" t="s">
        <v>837</v>
      </c>
      <c r="C104" s="40">
        <v>2</v>
      </c>
      <c r="D104" s="43" t="s">
        <v>2362</v>
      </c>
      <c r="E104" s="43" t="s">
        <v>2367</v>
      </c>
      <c r="F104" s="44">
        <v>0</v>
      </c>
      <c r="G104" s="47">
        <f t="shared" ref="G104:G108" si="7">SUM(F104:F105)/C104</f>
        <v>0</v>
      </c>
      <c r="H104" s="43"/>
      <c r="I104" s="48" t="s">
        <v>2368</v>
      </c>
      <c r="J104" s="31"/>
      <c r="K104" s="32"/>
    </row>
    <row r="105" ht="30.75" customHeight="1" spans="1:11">
      <c r="A105" s="46"/>
      <c r="B105" s="40"/>
      <c r="C105" s="40"/>
      <c r="D105" s="40" t="s">
        <v>2365</v>
      </c>
      <c r="E105" s="40" t="s">
        <v>2369</v>
      </c>
      <c r="F105" s="41">
        <v>0</v>
      </c>
      <c r="G105" s="47"/>
      <c r="H105" s="43"/>
      <c r="I105" s="48"/>
      <c r="J105" s="31"/>
      <c r="K105" s="32"/>
    </row>
    <row r="106" ht="22.5" customHeight="1" spans="1:11">
      <c r="A106" s="49" t="s">
        <v>844</v>
      </c>
      <c r="B106" s="43" t="s">
        <v>845</v>
      </c>
      <c r="C106" s="43">
        <v>2</v>
      </c>
      <c r="D106" s="43" t="s">
        <v>2362</v>
      </c>
      <c r="E106" s="43" t="s">
        <v>2370</v>
      </c>
      <c r="F106" s="44">
        <v>0</v>
      </c>
      <c r="G106" s="47">
        <f t="shared" si="7"/>
        <v>0</v>
      </c>
      <c r="H106" s="43"/>
      <c r="I106" s="48"/>
      <c r="J106" s="31"/>
      <c r="K106" s="32"/>
    </row>
    <row r="107" ht="22.5" customHeight="1" spans="1:11">
      <c r="A107" s="49"/>
      <c r="B107" s="43"/>
      <c r="C107" s="43"/>
      <c r="D107" s="40" t="s">
        <v>2365</v>
      </c>
      <c r="E107" s="40" t="s">
        <v>2371</v>
      </c>
      <c r="F107" s="41">
        <v>0</v>
      </c>
      <c r="G107" s="47"/>
      <c r="H107" s="43"/>
      <c r="I107" s="48"/>
      <c r="J107" s="31"/>
      <c r="K107" s="32"/>
    </row>
    <row r="108" ht="22.5" customHeight="1" spans="1:11">
      <c r="A108" s="46" t="s">
        <v>849</v>
      </c>
      <c r="B108" s="40" t="s">
        <v>850</v>
      </c>
      <c r="C108" s="40">
        <v>2</v>
      </c>
      <c r="D108" s="43" t="s">
        <v>2362</v>
      </c>
      <c r="E108" s="43" t="s">
        <v>2372</v>
      </c>
      <c r="F108" s="44">
        <v>0</v>
      </c>
      <c r="G108" s="47">
        <f t="shared" si="7"/>
        <v>0</v>
      </c>
      <c r="H108" s="43"/>
      <c r="I108" s="48"/>
      <c r="J108" s="31"/>
      <c r="K108" s="32"/>
    </row>
    <row r="109" ht="22.5" customHeight="1" spans="1:11">
      <c r="A109" s="46"/>
      <c r="B109" s="40"/>
      <c r="C109" s="40"/>
      <c r="D109" s="40" t="s">
        <v>2365</v>
      </c>
      <c r="E109" s="40" t="s">
        <v>2373</v>
      </c>
      <c r="F109" s="41">
        <v>0</v>
      </c>
      <c r="G109" s="47"/>
      <c r="H109" s="43"/>
      <c r="I109" s="48"/>
      <c r="J109" s="31"/>
      <c r="K109" s="32"/>
    </row>
    <row r="110" ht="22.5" customHeight="1" spans="1:11">
      <c r="A110" s="49" t="s">
        <v>856</v>
      </c>
      <c r="B110" s="43" t="s">
        <v>857</v>
      </c>
      <c r="C110" s="43">
        <v>2</v>
      </c>
      <c r="D110" s="43" t="s">
        <v>2362</v>
      </c>
      <c r="E110" s="43" t="s">
        <v>2374</v>
      </c>
      <c r="F110" s="44">
        <v>0</v>
      </c>
      <c r="G110" s="47">
        <f>SUM(F110:F111)/C110</f>
        <v>0</v>
      </c>
      <c r="H110" s="43"/>
      <c r="I110" s="48"/>
      <c r="J110" s="31"/>
      <c r="K110" s="32"/>
    </row>
    <row r="111" ht="22.5" customHeight="1" spans="1:11">
      <c r="A111" s="49"/>
      <c r="B111" s="43"/>
      <c r="C111" s="43"/>
      <c r="D111" s="40" t="s">
        <v>2365</v>
      </c>
      <c r="E111" s="40" t="s">
        <v>2375</v>
      </c>
      <c r="F111" s="41">
        <v>0</v>
      </c>
      <c r="G111" s="47"/>
      <c r="H111" s="43"/>
      <c r="I111" s="48"/>
      <c r="J111" s="31"/>
      <c r="K111" s="32"/>
    </row>
    <row r="112" ht="30" customHeight="1" spans="1:11">
      <c r="A112" s="46" t="s">
        <v>966</v>
      </c>
      <c r="B112" s="40" t="s">
        <v>967</v>
      </c>
      <c r="C112" s="40">
        <v>4</v>
      </c>
      <c r="D112" s="43" t="s">
        <v>2376</v>
      </c>
      <c r="E112" s="43" t="s">
        <v>2377</v>
      </c>
      <c r="F112" s="44">
        <v>0</v>
      </c>
      <c r="G112" s="47">
        <f>SUM(F112:F115)/C112</f>
        <v>0</v>
      </c>
      <c r="H112" s="43" t="str">
        <f>_xlfn.DISPIMG("ID_97373299DCCD424A97345E1339A64466",1)</f>
        <v>=DISPIMG("ID_97373299DCCD424A97345E1339A64466",1)</v>
      </c>
      <c r="I112" s="48"/>
      <c r="J112" s="31"/>
      <c r="K112" s="32"/>
    </row>
    <row r="113" ht="30" customHeight="1" spans="1:11">
      <c r="A113" s="46"/>
      <c r="B113" s="40"/>
      <c r="C113" s="40"/>
      <c r="D113" s="40" t="s">
        <v>2378</v>
      </c>
      <c r="E113" s="40" t="s">
        <v>2379</v>
      </c>
      <c r="F113" s="41">
        <v>0</v>
      </c>
      <c r="G113" s="47"/>
      <c r="H113" s="43"/>
      <c r="I113" s="48"/>
      <c r="J113" s="31"/>
      <c r="K113" s="32"/>
    </row>
    <row r="114" ht="30" customHeight="1" spans="1:11">
      <c r="A114" s="46"/>
      <c r="B114" s="40"/>
      <c r="C114" s="40"/>
      <c r="D114" s="43" t="s">
        <v>2380</v>
      </c>
      <c r="E114" s="43" t="s">
        <v>2359</v>
      </c>
      <c r="F114" s="44">
        <v>0</v>
      </c>
      <c r="G114" s="47"/>
      <c r="H114" s="43"/>
      <c r="I114" s="48"/>
      <c r="J114" s="31"/>
      <c r="K114" s="32"/>
    </row>
    <row r="115" ht="30" customHeight="1" spans="1:11">
      <c r="A115" s="46"/>
      <c r="B115" s="40"/>
      <c r="C115" s="40"/>
      <c r="D115" s="40" t="s">
        <v>2381</v>
      </c>
      <c r="E115" s="40" t="s">
        <v>2355</v>
      </c>
      <c r="F115" s="41">
        <v>0</v>
      </c>
      <c r="G115" s="47"/>
      <c r="H115" s="43"/>
      <c r="I115" s="48"/>
      <c r="J115" s="31"/>
      <c r="K115" s="32"/>
    </row>
    <row r="116" ht="22.5" customHeight="1" spans="1:11">
      <c r="A116" s="49" t="s">
        <v>1025</v>
      </c>
      <c r="B116" s="43" t="s">
        <v>1026</v>
      </c>
      <c r="C116" s="43">
        <v>3</v>
      </c>
      <c r="D116" s="43" t="s">
        <v>2382</v>
      </c>
      <c r="E116" s="43" t="s">
        <v>2383</v>
      </c>
      <c r="F116" s="44">
        <v>0</v>
      </c>
      <c r="G116" s="47">
        <f>SUM(F116:F118)/C116</f>
        <v>0</v>
      </c>
      <c r="H116" s="43" t="str">
        <f>_xlfn.DISPIMG("ID_17B5F9F5B5634E028A956F2466E779CD",1)</f>
        <v>=DISPIMG("ID_17B5F9F5B5634E028A956F2466E779CD",1)</v>
      </c>
      <c r="I116" s="48" t="s">
        <v>2384</v>
      </c>
      <c r="J116" s="31"/>
      <c r="K116" s="32"/>
    </row>
    <row r="117" ht="22.5" customHeight="1" spans="1:11">
      <c r="A117" s="49"/>
      <c r="B117" s="43"/>
      <c r="C117" s="43"/>
      <c r="D117" s="40" t="s">
        <v>2385</v>
      </c>
      <c r="E117" s="40" t="s">
        <v>2383</v>
      </c>
      <c r="F117" s="41">
        <v>0</v>
      </c>
      <c r="G117" s="47"/>
      <c r="H117" s="43"/>
      <c r="I117" s="48"/>
      <c r="J117" s="31"/>
      <c r="K117" s="32"/>
    </row>
    <row r="118" ht="22.5" customHeight="1" spans="1:11">
      <c r="A118" s="49"/>
      <c r="B118" s="43"/>
      <c r="C118" s="43"/>
      <c r="D118" s="43" t="s">
        <v>2386</v>
      </c>
      <c r="E118" s="43" t="s">
        <v>2383</v>
      </c>
      <c r="F118" s="44">
        <v>0</v>
      </c>
      <c r="G118" s="47"/>
      <c r="H118" s="43"/>
      <c r="I118" s="48"/>
      <c r="J118" s="31"/>
      <c r="K118" s="32"/>
    </row>
    <row r="119" ht="22.5" customHeight="1" spans="1:11">
      <c r="A119" s="46" t="s">
        <v>1031</v>
      </c>
      <c r="B119" s="40" t="s">
        <v>1032</v>
      </c>
      <c r="C119" s="40">
        <v>9</v>
      </c>
      <c r="D119" s="40" t="s">
        <v>2387</v>
      </c>
      <c r="E119" s="40" t="s">
        <v>2388</v>
      </c>
      <c r="F119" s="41">
        <v>0</v>
      </c>
      <c r="G119" s="51">
        <f>SUM(F119:F127)/C119</f>
        <v>0</v>
      </c>
      <c r="H119" s="43"/>
      <c r="I119" s="50"/>
      <c r="J119" s="31"/>
      <c r="K119" s="32"/>
    </row>
    <row r="120" ht="22.5" customHeight="1" spans="1:11">
      <c r="A120" s="46"/>
      <c r="B120" s="40"/>
      <c r="C120" s="40"/>
      <c r="D120" s="43" t="s">
        <v>2389</v>
      </c>
      <c r="E120" s="43" t="s">
        <v>2388</v>
      </c>
      <c r="F120" s="44">
        <v>0</v>
      </c>
      <c r="G120" s="51"/>
      <c r="H120" s="43"/>
      <c r="I120" s="50"/>
      <c r="J120" s="31"/>
      <c r="K120" s="32"/>
    </row>
    <row r="121" ht="22.5" customHeight="1" spans="1:11">
      <c r="A121" s="46"/>
      <c r="B121" s="40"/>
      <c r="C121" s="40"/>
      <c r="D121" s="40" t="s">
        <v>2390</v>
      </c>
      <c r="E121" s="40" t="s">
        <v>2388</v>
      </c>
      <c r="F121" s="41">
        <v>0</v>
      </c>
      <c r="G121" s="51"/>
      <c r="H121" s="43"/>
      <c r="I121" s="50"/>
      <c r="J121" s="31"/>
      <c r="K121" s="32"/>
    </row>
    <row r="122" ht="22.5" customHeight="1" spans="1:11">
      <c r="A122" s="46"/>
      <c r="B122" s="40"/>
      <c r="C122" s="40"/>
      <c r="D122" s="43" t="s">
        <v>2391</v>
      </c>
      <c r="E122" s="43" t="s">
        <v>2388</v>
      </c>
      <c r="F122" s="44">
        <v>0</v>
      </c>
      <c r="G122" s="51"/>
      <c r="H122" s="43"/>
      <c r="I122" s="50"/>
      <c r="J122" s="31"/>
      <c r="K122" s="32"/>
    </row>
    <row r="123" ht="22.5" customHeight="1" spans="1:11">
      <c r="A123" s="46"/>
      <c r="B123" s="40"/>
      <c r="C123" s="40"/>
      <c r="D123" s="40" t="s">
        <v>2392</v>
      </c>
      <c r="E123" s="40" t="s">
        <v>2388</v>
      </c>
      <c r="F123" s="41">
        <v>0</v>
      </c>
      <c r="G123" s="51"/>
      <c r="H123" s="43"/>
      <c r="I123" s="50"/>
      <c r="J123" s="31"/>
      <c r="K123" s="32"/>
    </row>
    <row r="124" ht="22.5" customHeight="1" spans="1:11">
      <c r="A124" s="46"/>
      <c r="B124" s="40"/>
      <c r="C124" s="40"/>
      <c r="D124" s="43" t="s">
        <v>2393</v>
      </c>
      <c r="E124" s="43" t="s">
        <v>2388</v>
      </c>
      <c r="F124" s="44">
        <v>0</v>
      </c>
      <c r="G124" s="51"/>
      <c r="H124" s="43"/>
      <c r="I124" s="50"/>
      <c r="J124" s="31"/>
      <c r="K124" s="32"/>
    </row>
    <row r="125" ht="22.5" customHeight="1" spans="1:11">
      <c r="A125" s="46"/>
      <c r="B125" s="40"/>
      <c r="C125" s="40"/>
      <c r="D125" s="40" t="s">
        <v>2394</v>
      </c>
      <c r="E125" s="40" t="s">
        <v>2388</v>
      </c>
      <c r="F125" s="41">
        <v>0</v>
      </c>
      <c r="G125" s="51"/>
      <c r="H125" s="43"/>
      <c r="I125" s="50"/>
      <c r="J125" s="31"/>
      <c r="K125" s="32"/>
    </row>
    <row r="126" ht="22.5" customHeight="1" spans="1:11">
      <c r="A126" s="46"/>
      <c r="B126" s="40"/>
      <c r="C126" s="40"/>
      <c r="D126" s="43" t="s">
        <v>2395</v>
      </c>
      <c r="E126" s="43" t="s">
        <v>2388</v>
      </c>
      <c r="F126" s="44">
        <v>0</v>
      </c>
      <c r="G126" s="51"/>
      <c r="H126" s="43"/>
      <c r="I126" s="50"/>
      <c r="J126" s="31"/>
      <c r="K126" s="32"/>
    </row>
    <row r="127" ht="22.5" customHeight="1" spans="1:11">
      <c r="A127" s="46"/>
      <c r="B127" s="40"/>
      <c r="C127" s="40"/>
      <c r="D127" s="40" t="s">
        <v>2396</v>
      </c>
      <c r="E127" s="40" t="s">
        <v>2388</v>
      </c>
      <c r="F127" s="41">
        <v>0</v>
      </c>
      <c r="G127" s="51"/>
      <c r="H127" s="43"/>
      <c r="I127" s="50"/>
      <c r="J127" s="31"/>
      <c r="K127" s="32"/>
    </row>
    <row r="128" ht="30" customHeight="1" spans="1:11">
      <c r="A128" s="49" t="s">
        <v>1038</v>
      </c>
      <c r="B128" s="43" t="s">
        <v>1039</v>
      </c>
      <c r="C128" s="43">
        <v>2</v>
      </c>
      <c r="D128" s="43" t="s">
        <v>2397</v>
      </c>
      <c r="E128" s="43" t="s">
        <v>2377</v>
      </c>
      <c r="F128" s="44">
        <v>0</v>
      </c>
      <c r="G128" s="47">
        <f t="shared" ref="G128:G132" si="8">SUM(F128:F129)/C128</f>
        <v>0</v>
      </c>
      <c r="H128" s="43" t="str">
        <f>_xlfn.DISPIMG("ID_4D24A9DB2B9645D8AE8E2F21EF5F49B2",1)</f>
        <v>=DISPIMG("ID_4D24A9DB2B9645D8AE8E2F21EF5F49B2",1)</v>
      </c>
      <c r="I128" s="48"/>
      <c r="J128" s="31"/>
      <c r="K128" s="32"/>
    </row>
    <row r="129" ht="30" customHeight="1" spans="1:11">
      <c r="A129" s="49"/>
      <c r="B129" s="43"/>
      <c r="C129" s="43"/>
      <c r="D129" s="40" t="s">
        <v>2398</v>
      </c>
      <c r="E129" s="40" t="s">
        <v>2377</v>
      </c>
      <c r="F129" s="41">
        <v>0</v>
      </c>
      <c r="G129" s="47"/>
      <c r="H129" s="43"/>
      <c r="I129" s="48"/>
      <c r="J129" s="31"/>
      <c r="K129" s="32"/>
    </row>
    <row r="130" ht="30" customHeight="1" spans="1:11">
      <c r="A130" s="46" t="s">
        <v>1043</v>
      </c>
      <c r="B130" s="40" t="s">
        <v>1044</v>
      </c>
      <c r="C130" s="40">
        <v>2</v>
      </c>
      <c r="D130" s="43" t="s">
        <v>2397</v>
      </c>
      <c r="E130" s="43" t="s">
        <v>2377</v>
      </c>
      <c r="F130" s="44">
        <v>0</v>
      </c>
      <c r="G130" s="47">
        <f t="shared" si="8"/>
        <v>0</v>
      </c>
      <c r="H130" s="43"/>
      <c r="I130" s="48"/>
      <c r="J130" s="31"/>
      <c r="K130" s="32"/>
    </row>
    <row r="131" ht="30" customHeight="1" spans="1:11">
      <c r="A131" s="46"/>
      <c r="B131" s="40"/>
      <c r="C131" s="40"/>
      <c r="D131" s="40" t="s">
        <v>2398</v>
      </c>
      <c r="E131" s="40" t="s">
        <v>2377</v>
      </c>
      <c r="F131" s="41">
        <v>0</v>
      </c>
      <c r="G131" s="47"/>
      <c r="H131" s="43"/>
      <c r="I131" s="48"/>
      <c r="J131" s="31"/>
      <c r="K131" s="32"/>
    </row>
    <row r="132" ht="22.5" customHeight="1" spans="1:11">
      <c r="A132" s="49" t="s">
        <v>1111</v>
      </c>
      <c r="B132" s="43" t="s">
        <v>1112</v>
      </c>
      <c r="C132" s="43">
        <v>2</v>
      </c>
      <c r="D132" s="43" t="s">
        <v>2399</v>
      </c>
      <c r="E132" s="43" t="s">
        <v>2400</v>
      </c>
      <c r="F132" s="44">
        <v>0</v>
      </c>
      <c r="G132" s="47">
        <f t="shared" si="8"/>
        <v>0</v>
      </c>
      <c r="H132" s="43" t="str">
        <f>_xlfn.DISPIMG("ID_5FE06AC7D36247D38177D30F52910AC1",1)</f>
        <v>=DISPIMG("ID_5FE06AC7D36247D38177D30F52910AC1",1)</v>
      </c>
      <c r="I132" s="48"/>
      <c r="J132" s="31"/>
      <c r="K132" s="32"/>
    </row>
    <row r="133" ht="22.5" customHeight="1" spans="1:11">
      <c r="A133" s="49"/>
      <c r="B133" s="43"/>
      <c r="C133" s="43"/>
      <c r="D133" s="40" t="s">
        <v>2401</v>
      </c>
      <c r="E133" s="40" t="s">
        <v>2361</v>
      </c>
      <c r="F133" s="41">
        <v>0</v>
      </c>
      <c r="G133" s="47"/>
      <c r="H133" s="43"/>
      <c r="I133" s="48"/>
      <c r="J133" s="31"/>
      <c r="K133" s="32"/>
    </row>
    <row r="134" ht="22.5" customHeight="1" spans="1:11">
      <c r="A134" s="46" t="s">
        <v>1117</v>
      </c>
      <c r="B134" s="40" t="s">
        <v>1118</v>
      </c>
      <c r="C134" s="40">
        <v>2</v>
      </c>
      <c r="D134" s="43" t="s">
        <v>2399</v>
      </c>
      <c r="E134" s="43" t="s">
        <v>2402</v>
      </c>
      <c r="F134" s="44">
        <v>0</v>
      </c>
      <c r="G134" s="47">
        <f t="shared" ref="G134:G138" si="9">SUM(F134:F135)/C134</f>
        <v>0</v>
      </c>
      <c r="H134" s="43"/>
      <c r="I134" s="48"/>
      <c r="J134" s="31"/>
      <c r="K134" s="32"/>
    </row>
    <row r="135" ht="22.5" customHeight="1" spans="1:11">
      <c r="A135" s="46"/>
      <c r="B135" s="40"/>
      <c r="C135" s="40"/>
      <c r="D135" s="40" t="s">
        <v>2401</v>
      </c>
      <c r="E135" s="40" t="s">
        <v>2403</v>
      </c>
      <c r="F135" s="41">
        <v>0</v>
      </c>
      <c r="G135" s="47"/>
      <c r="H135" s="43"/>
      <c r="I135" s="48"/>
      <c r="J135" s="31"/>
      <c r="K135" s="32"/>
    </row>
    <row r="136" ht="22.5" customHeight="1" spans="1:11">
      <c r="A136" s="49" t="s">
        <v>1121</v>
      </c>
      <c r="B136" s="43" t="s">
        <v>1122</v>
      </c>
      <c r="C136" s="43">
        <v>2</v>
      </c>
      <c r="D136" s="43" t="s">
        <v>2399</v>
      </c>
      <c r="E136" s="43" t="s">
        <v>2402</v>
      </c>
      <c r="F136" s="44">
        <v>0</v>
      </c>
      <c r="G136" s="47">
        <f t="shared" si="9"/>
        <v>0</v>
      </c>
      <c r="H136" s="43"/>
      <c r="I136" s="48"/>
      <c r="J136" s="31"/>
      <c r="K136" s="32"/>
    </row>
    <row r="137" ht="22.5" customHeight="1" spans="1:11">
      <c r="A137" s="49"/>
      <c r="B137" s="43"/>
      <c r="C137" s="43"/>
      <c r="D137" s="40" t="s">
        <v>2401</v>
      </c>
      <c r="E137" s="40" t="s">
        <v>2403</v>
      </c>
      <c r="F137" s="41">
        <v>0</v>
      </c>
      <c r="G137" s="47"/>
      <c r="H137" s="43"/>
      <c r="I137" s="48"/>
      <c r="J137" s="31"/>
      <c r="K137" s="32"/>
    </row>
    <row r="138" ht="22.5" customHeight="1" spans="1:11">
      <c r="A138" s="46" t="s">
        <v>1188</v>
      </c>
      <c r="B138" s="40" t="s">
        <v>1189</v>
      </c>
      <c r="C138" s="40">
        <v>2</v>
      </c>
      <c r="D138" s="43" t="s">
        <v>2404</v>
      </c>
      <c r="E138" s="43" t="s">
        <v>72</v>
      </c>
      <c r="F138" s="44">
        <v>0</v>
      </c>
      <c r="G138" s="47">
        <f t="shared" si="9"/>
        <v>0</v>
      </c>
      <c r="H138" s="43" t="str">
        <f>_xlfn.DISPIMG("ID_5D3F0E5A49F14E93B01CE42B43571B51",1)</f>
        <v>=DISPIMG("ID_5D3F0E5A49F14E93B01CE42B43571B51",1)</v>
      </c>
      <c r="I138" s="48"/>
      <c r="J138" s="31"/>
      <c r="K138" s="32"/>
    </row>
    <row r="139" ht="39" customHeight="1" spans="1:11">
      <c r="A139" s="46"/>
      <c r="B139" s="40"/>
      <c r="C139" s="40"/>
      <c r="D139" s="40" t="s">
        <v>2405</v>
      </c>
      <c r="E139" s="40" t="s">
        <v>2406</v>
      </c>
      <c r="F139" s="41">
        <v>0</v>
      </c>
      <c r="G139" s="47"/>
      <c r="H139" s="43"/>
      <c r="I139" s="48"/>
      <c r="J139" s="31"/>
      <c r="K139" s="32"/>
    </row>
    <row r="140" ht="22.5" customHeight="1" spans="1:11">
      <c r="A140" s="49" t="s">
        <v>1192</v>
      </c>
      <c r="B140" s="43" t="s">
        <v>1193</v>
      </c>
      <c r="C140" s="43">
        <v>2</v>
      </c>
      <c r="D140" s="43" t="s">
        <v>2404</v>
      </c>
      <c r="E140" s="43" t="s">
        <v>72</v>
      </c>
      <c r="F140" s="44">
        <v>0</v>
      </c>
      <c r="G140" s="47">
        <f>SUM(F140:F141)/C140</f>
        <v>0</v>
      </c>
      <c r="H140" s="43"/>
      <c r="I140" s="48"/>
      <c r="J140" s="31"/>
      <c r="K140" s="32"/>
    </row>
    <row r="141" ht="39" customHeight="1" spans="1:11">
      <c r="A141" s="49"/>
      <c r="B141" s="43"/>
      <c r="C141" s="43"/>
      <c r="D141" s="40" t="s">
        <v>2405</v>
      </c>
      <c r="E141" s="40" t="s">
        <v>2406</v>
      </c>
      <c r="F141" s="41">
        <v>0</v>
      </c>
      <c r="G141" s="47"/>
      <c r="H141" s="43"/>
      <c r="I141" s="48"/>
      <c r="J141" s="31"/>
      <c r="K141" s="32"/>
    </row>
    <row r="142" ht="22.5" customHeight="1" spans="1:11">
      <c r="A142" s="46" t="s">
        <v>1195</v>
      </c>
      <c r="B142" s="40" t="s">
        <v>1196</v>
      </c>
      <c r="C142" s="40">
        <v>2</v>
      </c>
      <c r="D142" s="43" t="s">
        <v>2404</v>
      </c>
      <c r="E142" s="43" t="s">
        <v>72</v>
      </c>
      <c r="F142" s="44">
        <v>0</v>
      </c>
      <c r="G142" s="47">
        <f>SUM(F142:F143)/C142</f>
        <v>0</v>
      </c>
      <c r="H142" s="43"/>
      <c r="I142" s="48"/>
      <c r="J142" s="31"/>
      <c r="K142" s="32"/>
    </row>
    <row r="143" ht="39" customHeight="1" spans="1:11">
      <c r="A143" s="52" t="s">
        <v>1195</v>
      </c>
      <c r="B143" s="53" t="s">
        <v>1196</v>
      </c>
      <c r="C143" s="53">
        <v>2</v>
      </c>
      <c r="D143" s="53" t="s">
        <v>2405</v>
      </c>
      <c r="E143" s="53" t="s">
        <v>2406</v>
      </c>
      <c r="F143" s="54">
        <v>0</v>
      </c>
      <c r="G143" s="55"/>
      <c r="H143" s="56"/>
      <c r="I143" s="57"/>
      <c r="J143" s="31"/>
      <c r="K143" s="32"/>
    </row>
    <row r="144" ht="60" customHeight="1" spans="1:11">
      <c r="A144" s="58" t="s">
        <v>1541</v>
      </c>
      <c r="B144" s="58" t="s">
        <v>1542</v>
      </c>
      <c r="C144" s="58">
        <v>2</v>
      </c>
      <c r="D144" s="59" t="s">
        <v>2407</v>
      </c>
      <c r="E144" s="59" t="s">
        <v>2408</v>
      </c>
      <c r="F144" s="60">
        <v>0</v>
      </c>
      <c r="G144" s="61">
        <f>(F144+F145)/C144</f>
        <v>0</v>
      </c>
      <c r="H144" s="62" t="str">
        <f>_xlfn.DISPIMG("ID_927AC5147D8D411C9E5D9261DCAB7F56",1)</f>
        <v>=DISPIMG("ID_927AC5147D8D411C9E5D9261DCAB7F56",1)</v>
      </c>
      <c r="I144" s="59" t="s">
        <v>2409</v>
      </c>
      <c r="J144" s="31"/>
      <c r="K144" s="32"/>
    </row>
    <row r="145" ht="60" customHeight="1" spans="1:11">
      <c r="A145" s="59"/>
      <c r="B145" s="59"/>
      <c r="C145" s="59"/>
      <c r="D145" s="63" t="s">
        <v>2410</v>
      </c>
      <c r="E145" s="63" t="s">
        <v>2411</v>
      </c>
      <c r="F145" s="64">
        <v>0</v>
      </c>
      <c r="G145" s="61"/>
      <c r="H145" s="62"/>
      <c r="I145" s="59"/>
      <c r="J145" s="31"/>
      <c r="K145" s="32"/>
    </row>
  </sheetData>
  <sheetProtection formatCells="0" formatColumns="0" formatRows="0" insertRows="0" insertColumns="0" insertHyperlinks="0" deleteColumns="0" deleteRows="0" sort="0" autoFilter="0" pivotTables="0"/>
  <mergeCells count="285">
    <mergeCell ref="A2:A7"/>
    <mergeCell ref="A8:A9"/>
    <mergeCell ref="A10:A11"/>
    <mergeCell ref="A12:A13"/>
    <mergeCell ref="A14:A17"/>
    <mergeCell ref="A18:A21"/>
    <mergeCell ref="A22:A25"/>
    <mergeCell ref="A26:A27"/>
    <mergeCell ref="A28:A29"/>
    <mergeCell ref="A30:A31"/>
    <mergeCell ref="A32:A35"/>
    <mergeCell ref="A36:A41"/>
    <mergeCell ref="A42:A45"/>
    <mergeCell ref="A46:A49"/>
    <mergeCell ref="A50:A53"/>
    <mergeCell ref="A54:A55"/>
    <mergeCell ref="A56:A57"/>
    <mergeCell ref="A58:A59"/>
    <mergeCell ref="A60:A61"/>
    <mergeCell ref="A62:A65"/>
    <mergeCell ref="A66:A69"/>
    <mergeCell ref="A70:A73"/>
    <mergeCell ref="A74:A75"/>
    <mergeCell ref="A76:A77"/>
    <mergeCell ref="A78:A79"/>
    <mergeCell ref="A80:A81"/>
    <mergeCell ref="A82:A83"/>
    <mergeCell ref="A84:A85"/>
    <mergeCell ref="A86:A87"/>
    <mergeCell ref="A88:A89"/>
    <mergeCell ref="A90:A91"/>
    <mergeCell ref="A92:A93"/>
    <mergeCell ref="A94:A95"/>
    <mergeCell ref="A96:A97"/>
    <mergeCell ref="A98:A99"/>
    <mergeCell ref="A100:A101"/>
    <mergeCell ref="A102:A103"/>
    <mergeCell ref="A104:A105"/>
    <mergeCell ref="A106:A107"/>
    <mergeCell ref="A108:A109"/>
    <mergeCell ref="A110:A111"/>
    <mergeCell ref="A112:A115"/>
    <mergeCell ref="A116:A118"/>
    <mergeCell ref="A119:A127"/>
    <mergeCell ref="A128:A129"/>
    <mergeCell ref="A130:A131"/>
    <mergeCell ref="A132:A133"/>
    <mergeCell ref="A134:A135"/>
    <mergeCell ref="A136:A137"/>
    <mergeCell ref="A138:A139"/>
    <mergeCell ref="A140:A141"/>
    <mergeCell ref="A142:A143"/>
    <mergeCell ref="A144:A145"/>
    <mergeCell ref="B2:B7"/>
    <mergeCell ref="B8:B9"/>
    <mergeCell ref="B10:B11"/>
    <mergeCell ref="B12:B13"/>
    <mergeCell ref="B14:B17"/>
    <mergeCell ref="B18:B21"/>
    <mergeCell ref="B22:B25"/>
    <mergeCell ref="B26:B27"/>
    <mergeCell ref="B28:B29"/>
    <mergeCell ref="B30:B31"/>
    <mergeCell ref="B32:B35"/>
    <mergeCell ref="B36:B41"/>
    <mergeCell ref="B42:B45"/>
    <mergeCell ref="B46:B49"/>
    <mergeCell ref="B50:B53"/>
    <mergeCell ref="B54:B55"/>
    <mergeCell ref="B56:B57"/>
    <mergeCell ref="B58:B59"/>
    <mergeCell ref="B60:B61"/>
    <mergeCell ref="B62:B65"/>
    <mergeCell ref="B66:B69"/>
    <mergeCell ref="B70:B73"/>
    <mergeCell ref="B74:B75"/>
    <mergeCell ref="B76:B77"/>
    <mergeCell ref="B78:B79"/>
    <mergeCell ref="B80:B81"/>
    <mergeCell ref="B82:B83"/>
    <mergeCell ref="B84:B85"/>
    <mergeCell ref="B86:B87"/>
    <mergeCell ref="B88:B89"/>
    <mergeCell ref="B90:B91"/>
    <mergeCell ref="B92:B93"/>
    <mergeCell ref="B94:B95"/>
    <mergeCell ref="B96:B97"/>
    <mergeCell ref="B98:B99"/>
    <mergeCell ref="B100:B101"/>
    <mergeCell ref="B102:B103"/>
    <mergeCell ref="B104:B105"/>
    <mergeCell ref="B106:B107"/>
    <mergeCell ref="B108:B109"/>
    <mergeCell ref="B110:B111"/>
    <mergeCell ref="B112:B115"/>
    <mergeCell ref="B116:B118"/>
    <mergeCell ref="B119:B127"/>
    <mergeCell ref="B128:B129"/>
    <mergeCell ref="B130:B131"/>
    <mergeCell ref="B132:B133"/>
    <mergeCell ref="B134:B135"/>
    <mergeCell ref="B136:B137"/>
    <mergeCell ref="B138:B139"/>
    <mergeCell ref="B140:B141"/>
    <mergeCell ref="B142:B143"/>
    <mergeCell ref="B144:B145"/>
    <mergeCell ref="C2:C7"/>
    <mergeCell ref="C8:C9"/>
    <mergeCell ref="C10:C11"/>
    <mergeCell ref="C12:C13"/>
    <mergeCell ref="C14:C17"/>
    <mergeCell ref="C18:C21"/>
    <mergeCell ref="C22:C25"/>
    <mergeCell ref="C26:C27"/>
    <mergeCell ref="C28:C29"/>
    <mergeCell ref="C30:C31"/>
    <mergeCell ref="C32:C35"/>
    <mergeCell ref="C36:C41"/>
    <mergeCell ref="C42:C45"/>
    <mergeCell ref="C46:C49"/>
    <mergeCell ref="C50:C53"/>
    <mergeCell ref="C54:C55"/>
    <mergeCell ref="C56:C57"/>
    <mergeCell ref="C58:C59"/>
    <mergeCell ref="C60:C61"/>
    <mergeCell ref="C62:C65"/>
    <mergeCell ref="C66:C69"/>
    <mergeCell ref="C70:C73"/>
    <mergeCell ref="C74:C75"/>
    <mergeCell ref="C76:C77"/>
    <mergeCell ref="C78:C79"/>
    <mergeCell ref="C80:C81"/>
    <mergeCell ref="C82:C83"/>
    <mergeCell ref="C84:C85"/>
    <mergeCell ref="C86:C87"/>
    <mergeCell ref="C88:C89"/>
    <mergeCell ref="C90:C91"/>
    <mergeCell ref="C92:C93"/>
    <mergeCell ref="C94:C95"/>
    <mergeCell ref="C96:C97"/>
    <mergeCell ref="C98:C99"/>
    <mergeCell ref="C100:C101"/>
    <mergeCell ref="C102:C103"/>
    <mergeCell ref="C104:C105"/>
    <mergeCell ref="C106:C107"/>
    <mergeCell ref="C108:C109"/>
    <mergeCell ref="C110:C111"/>
    <mergeCell ref="C112:C115"/>
    <mergeCell ref="C116:C118"/>
    <mergeCell ref="C119:C127"/>
    <mergeCell ref="C128:C129"/>
    <mergeCell ref="C130:C131"/>
    <mergeCell ref="C132:C133"/>
    <mergeCell ref="C134:C135"/>
    <mergeCell ref="C136:C137"/>
    <mergeCell ref="C138:C139"/>
    <mergeCell ref="C140:C141"/>
    <mergeCell ref="C142:C143"/>
    <mergeCell ref="C144:C145"/>
    <mergeCell ref="G2:G7"/>
    <mergeCell ref="G8:G9"/>
    <mergeCell ref="G10:G11"/>
    <mergeCell ref="G12:G13"/>
    <mergeCell ref="G14:G17"/>
    <mergeCell ref="G18:G21"/>
    <mergeCell ref="G22:G25"/>
    <mergeCell ref="G26:G27"/>
    <mergeCell ref="G28:G29"/>
    <mergeCell ref="G30:G31"/>
    <mergeCell ref="G32:G35"/>
    <mergeCell ref="G36:G41"/>
    <mergeCell ref="G42:G45"/>
    <mergeCell ref="G46:G49"/>
    <mergeCell ref="G50:G53"/>
    <mergeCell ref="G54:G55"/>
    <mergeCell ref="G56:G57"/>
    <mergeCell ref="G58:G59"/>
    <mergeCell ref="G60:G61"/>
    <mergeCell ref="G62:G65"/>
    <mergeCell ref="G66:G69"/>
    <mergeCell ref="G70:G73"/>
    <mergeCell ref="G74:G75"/>
    <mergeCell ref="G76:G77"/>
    <mergeCell ref="G78:G79"/>
    <mergeCell ref="G80:G81"/>
    <mergeCell ref="G82:G83"/>
    <mergeCell ref="G84:G85"/>
    <mergeCell ref="G86:G87"/>
    <mergeCell ref="G88:G89"/>
    <mergeCell ref="G90:G91"/>
    <mergeCell ref="G92:G93"/>
    <mergeCell ref="G94:G95"/>
    <mergeCell ref="G96:G97"/>
    <mergeCell ref="G98:G99"/>
    <mergeCell ref="G100:G101"/>
    <mergeCell ref="G102:G103"/>
    <mergeCell ref="G104:G105"/>
    <mergeCell ref="G106:G107"/>
    <mergeCell ref="G108:G109"/>
    <mergeCell ref="G110:G111"/>
    <mergeCell ref="G112:G115"/>
    <mergeCell ref="G116:G118"/>
    <mergeCell ref="G119:G127"/>
    <mergeCell ref="G128:G129"/>
    <mergeCell ref="G130:G131"/>
    <mergeCell ref="G132:G133"/>
    <mergeCell ref="G134:G135"/>
    <mergeCell ref="G136:G137"/>
    <mergeCell ref="G138:G139"/>
    <mergeCell ref="G140:G141"/>
    <mergeCell ref="G142:G143"/>
    <mergeCell ref="G144:G145"/>
    <mergeCell ref="H2:H7"/>
    <mergeCell ref="H8:H13"/>
    <mergeCell ref="H14:H25"/>
    <mergeCell ref="H26:H31"/>
    <mergeCell ref="H32:H35"/>
    <mergeCell ref="H36:H41"/>
    <mergeCell ref="H42:H53"/>
    <mergeCell ref="H54:H57"/>
    <mergeCell ref="H58:H61"/>
    <mergeCell ref="H62:H73"/>
    <mergeCell ref="H74:H79"/>
    <mergeCell ref="H80:H83"/>
    <mergeCell ref="H84:H89"/>
    <mergeCell ref="H90:H95"/>
    <mergeCell ref="H96:H101"/>
    <mergeCell ref="H102:H111"/>
    <mergeCell ref="H112:H115"/>
    <mergeCell ref="H116:H127"/>
    <mergeCell ref="H128:H131"/>
    <mergeCell ref="H132:H137"/>
    <mergeCell ref="H138:H143"/>
    <mergeCell ref="H144:H145"/>
    <mergeCell ref="I2:I7"/>
    <mergeCell ref="I8:I9"/>
    <mergeCell ref="I10:I11"/>
    <mergeCell ref="I12:I13"/>
    <mergeCell ref="I14:I17"/>
    <mergeCell ref="I18:I21"/>
    <mergeCell ref="I22:I25"/>
    <mergeCell ref="I26:I27"/>
    <mergeCell ref="I28:I29"/>
    <mergeCell ref="I30:I31"/>
    <mergeCell ref="I32:I35"/>
    <mergeCell ref="I36:I41"/>
    <mergeCell ref="I42:I45"/>
    <mergeCell ref="I46:I49"/>
    <mergeCell ref="I50:I53"/>
    <mergeCell ref="I54:I55"/>
    <mergeCell ref="I56:I57"/>
    <mergeCell ref="I62:I65"/>
    <mergeCell ref="I66:I69"/>
    <mergeCell ref="I70:I73"/>
    <mergeCell ref="I74:I75"/>
    <mergeCell ref="I76:I77"/>
    <mergeCell ref="I78:I79"/>
    <mergeCell ref="I80:I81"/>
    <mergeCell ref="I82:I83"/>
    <mergeCell ref="I84:I85"/>
    <mergeCell ref="I86:I87"/>
    <mergeCell ref="I88:I89"/>
    <mergeCell ref="I90:I91"/>
    <mergeCell ref="I92:I93"/>
    <mergeCell ref="I94:I95"/>
    <mergeCell ref="I96:I97"/>
    <mergeCell ref="I98:I99"/>
    <mergeCell ref="I100:I101"/>
    <mergeCell ref="I102:I103"/>
    <mergeCell ref="I104:I105"/>
    <mergeCell ref="I106:I107"/>
    <mergeCell ref="I108:I109"/>
    <mergeCell ref="I110:I111"/>
    <mergeCell ref="I112:I115"/>
    <mergeCell ref="I116:I118"/>
    <mergeCell ref="I119:I127"/>
    <mergeCell ref="I128:I129"/>
    <mergeCell ref="I130:I131"/>
    <mergeCell ref="I132:I133"/>
    <mergeCell ref="I134:I135"/>
    <mergeCell ref="I136:I137"/>
    <mergeCell ref="I138:I139"/>
    <mergeCell ref="I140:I141"/>
    <mergeCell ref="I142:I143"/>
    <mergeCell ref="I144:I145"/>
  </mergeCells>
  <conditionalFormatting sqref="G2:G42 G46 G50 G54:G56 G62:G144">
    <cfRule type="dataBar" priority="2">
      <dataBar>
        <cfvo type="num" val="0"/>
        <cfvo type="num" val="1"/>
        <color rgb="FF40BBFD"/>
      </dataBar>
      <extLst>
        <ext xmlns:x14="http://schemas.microsoft.com/office/spreadsheetml/2009/9/main" uri="{B025F937-C7B1-47D3-B67F-A62EFF666E3E}">
          <x14:id>{e2ebf090-750c-4ffc-8a0e-375ffa8c4864}</x14:id>
        </ext>
      </extLst>
    </cfRule>
  </conditionalFormatting>
  <conditionalFormatting sqref="G2 G8 G10:G42 G46 G50 G54:G56 G62:G142 G144">
    <cfRule type="dataBar" priority="1">
      <dataBar>
        <cfvo type="num" val="0"/>
        <cfvo type="num" val="1"/>
        <color rgb="FF40BBFD"/>
      </dataBar>
      <extLst>
        <ext xmlns:x14="http://schemas.microsoft.com/office/spreadsheetml/2009/9/main" uri="{B025F937-C7B1-47D3-B67F-A62EFF666E3E}">
          <x14:id>{8f1f5be8-4d5c-42f0-b0a7-f186349d4201}</x14:id>
        </ext>
      </extLst>
    </cfRule>
  </conditionalFormatting>
  <dataValidations count="3">
    <dataValidation type="custom" allowBlank="1" showErrorMessage="1" sqref="F144">
      <formula1>IF(TRUE,OR(F144=0,F144=1),"Checkbox")</formula1>
    </dataValidation>
    <dataValidation type="custom" allowBlank="1" showErrorMessage="1" errorTitle="输入内容有误" error="请选择勾选或取消勾选" sqref="F145 F2:F143">
      <formula1>IF(TRUE,OR(F2=0,F2=1),"Checkbox")</formula1>
    </dataValidation>
    <dataValidation type="custom" allowBlank="1" showErrorMessage="1" errorTitle="输入内容有误" error="请输入0-100%之间的数值" sqref="G2:G145">
      <formula1>IF(TRUE,AND(G2&gt;=0,G2&lt;=1),"Complete")</formula1>
    </dataValidation>
  </dataValidations>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e2ebf090-750c-4ffc-8a0e-375ffa8c4864}">
            <x14:dataBar minLength="0" maxLength="100" gradient="0" negativeBarColorSameAsPositive="1" axisPosition="none">
              <x14:cfvo type="num">
                <xm:f>0</xm:f>
              </x14:cfvo>
              <x14:cfvo type="num">
                <xm:f>1</xm:f>
              </x14:cfvo>
              <x14:axisColor indexed="65"/>
            </x14:dataBar>
          </x14:cfRule>
          <xm:sqref>G2:G42 G46 G50 G54:G56 G62:G144</xm:sqref>
        </x14:conditionalFormatting>
        <x14:conditionalFormatting xmlns:xm="http://schemas.microsoft.com/office/excel/2006/main">
          <x14:cfRule type="dataBar" id="{8f1f5be8-4d5c-42f0-b0a7-f186349d4201}">
            <x14:dataBar minLength="0" maxLength="100" gradient="0" negativeBarColorSameAsPositive="1" axisPosition="none">
              <x14:cfvo type="num">
                <xm:f>0</xm:f>
              </x14:cfvo>
              <x14:cfvo type="num">
                <xm:f>1</xm:f>
              </x14:cfvo>
              <x14:axisColor indexed="65"/>
            </x14:dataBar>
          </x14:cfRule>
          <xm:sqref>G2 G8 G10:G42 G46 G50 G54:G56 G62:G142 G144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AE3F3"/>
  </sheetPr>
  <dimension ref="A1:AA178"/>
  <sheetViews>
    <sheetView workbookViewId="0">
      <selection activeCell="A2" sqref="A2"/>
    </sheetView>
  </sheetViews>
  <sheetFormatPr defaultColWidth="11" defaultRowHeight="24" customHeight="1"/>
  <cols>
    <col min="1" max="4" width="11" style="1"/>
    <col min="5" max="5" width="11" style="16"/>
    <col min="6" max="6" width="11" style="17"/>
    <col min="7" max="7" width="11" style="1"/>
    <col min="8" max="27" width="11" style="2"/>
    <col min="28" max="16384" width="11" style="3"/>
  </cols>
  <sheetData>
    <row r="1" customHeight="1" spans="1:27">
      <c r="A1" s="5" t="s">
        <v>1</v>
      </c>
      <c r="B1" s="5" t="s">
        <v>2412</v>
      </c>
      <c r="C1" s="5" t="s">
        <v>2413</v>
      </c>
      <c r="D1" s="5" t="s">
        <v>9</v>
      </c>
      <c r="E1" s="18" t="s">
        <v>5</v>
      </c>
      <c r="F1" s="19" t="s">
        <v>2414</v>
      </c>
      <c r="G1" s="5" t="s">
        <v>2415</v>
      </c>
      <c r="H1" s="6" t="s">
        <v>2416</v>
      </c>
      <c r="I1" s="6" t="s">
        <v>2417</v>
      </c>
      <c r="J1" s="6" t="s">
        <v>2418</v>
      </c>
      <c r="K1" s="6" t="s">
        <v>2419</v>
      </c>
      <c r="L1" s="6" t="s">
        <v>2420</v>
      </c>
      <c r="M1" s="6" t="s">
        <v>2421</v>
      </c>
      <c r="N1" s="6" t="s">
        <v>2422</v>
      </c>
      <c r="O1" s="6" t="s">
        <v>2423</v>
      </c>
      <c r="P1" s="6" t="s">
        <v>2424</v>
      </c>
      <c r="Q1" s="6" t="s">
        <v>2425</v>
      </c>
      <c r="R1" s="6" t="s">
        <v>2426</v>
      </c>
      <c r="S1" s="6" t="s">
        <v>2427</v>
      </c>
      <c r="T1" s="6" t="s">
        <v>2428</v>
      </c>
      <c r="U1" s="6" t="s">
        <v>2429</v>
      </c>
      <c r="V1" s="6" t="s">
        <v>2430</v>
      </c>
      <c r="W1" s="6" t="s">
        <v>2431</v>
      </c>
      <c r="X1" s="6" t="s">
        <v>2432</v>
      </c>
      <c r="Y1" s="6" t="s">
        <v>2433</v>
      </c>
      <c r="Z1" s="6" t="s">
        <v>2434</v>
      </c>
      <c r="AA1" s="6" t="s">
        <v>2435</v>
      </c>
    </row>
    <row r="2" customHeight="1" spans="1:27">
      <c r="A2" s="7" t="s">
        <v>11</v>
      </c>
      <c r="B2" s="7" t="s">
        <v>12</v>
      </c>
      <c r="C2" s="7" t="s">
        <v>2436</v>
      </c>
      <c r="D2" s="7" t="s">
        <v>2437</v>
      </c>
      <c r="E2" s="20">
        <v>0</v>
      </c>
      <c r="F2" s="21">
        <v>1</v>
      </c>
      <c r="G2" s="7" t="s">
        <v>2438</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row>
    <row r="3" customHeight="1" spans="1:27">
      <c r="A3" s="7" t="s">
        <v>2439</v>
      </c>
      <c r="B3" s="7" t="s">
        <v>2440</v>
      </c>
      <c r="C3" s="7" t="s">
        <v>2441</v>
      </c>
      <c r="D3" s="7" t="s">
        <v>2442</v>
      </c>
      <c r="E3" s="20">
        <v>0</v>
      </c>
      <c r="F3" s="21">
        <v>1</v>
      </c>
      <c r="G3" s="7" t="s">
        <v>2438</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row>
    <row r="4" customHeight="1" spans="1:27">
      <c r="A4" s="7" t="s">
        <v>2443</v>
      </c>
      <c r="B4" s="7" t="s">
        <v>2444</v>
      </c>
      <c r="C4" s="7" t="s">
        <v>2441</v>
      </c>
      <c r="D4" s="7" t="s">
        <v>2442</v>
      </c>
      <c r="E4" s="20">
        <v>0</v>
      </c>
      <c r="F4" s="21">
        <v>1</v>
      </c>
      <c r="G4" s="7" t="s">
        <v>2438</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row>
    <row r="5" customHeight="1" spans="1:27">
      <c r="A5" s="7" t="s">
        <v>2445</v>
      </c>
      <c r="B5" s="7" t="s">
        <v>2446</v>
      </c>
      <c r="C5" s="7" t="s">
        <v>2441</v>
      </c>
      <c r="D5" s="7" t="s">
        <v>2442</v>
      </c>
      <c r="E5" s="20">
        <v>0</v>
      </c>
      <c r="F5" s="21">
        <v>1</v>
      </c>
      <c r="G5" s="7" t="s">
        <v>2438</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row>
    <row r="6" customHeight="1" spans="1:27">
      <c r="A6" s="7" t="s">
        <v>69</v>
      </c>
      <c r="B6" s="7" t="s">
        <v>2447</v>
      </c>
      <c r="C6" s="7" t="s">
        <v>74</v>
      </c>
      <c r="D6" s="7" t="s">
        <v>2448</v>
      </c>
      <c r="E6" s="20">
        <v>0</v>
      </c>
      <c r="F6" s="21">
        <v>20</v>
      </c>
      <c r="G6" s="7" t="s">
        <v>2438</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row>
    <row r="7" customHeight="1" spans="1:27">
      <c r="A7" s="7" t="s">
        <v>2449</v>
      </c>
      <c r="B7" s="7" t="s">
        <v>2450</v>
      </c>
      <c r="C7" s="7" t="s">
        <v>74</v>
      </c>
      <c r="D7" s="7" t="s">
        <v>2451</v>
      </c>
      <c r="E7" s="20">
        <v>0</v>
      </c>
      <c r="F7" s="21">
        <v>20</v>
      </c>
      <c r="G7" s="7" t="s">
        <v>2438</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row>
    <row r="8" customHeight="1" spans="1:27">
      <c r="A8" s="7" t="s">
        <v>2452</v>
      </c>
      <c r="B8" s="7" t="s">
        <v>2453</v>
      </c>
      <c r="C8" s="7" t="s">
        <v>74</v>
      </c>
      <c r="D8" s="7" t="s">
        <v>2454</v>
      </c>
      <c r="E8" s="20">
        <v>0</v>
      </c>
      <c r="F8" s="21">
        <v>20</v>
      </c>
      <c r="G8" s="7" t="s">
        <v>2438</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row>
    <row r="9" customHeight="1" spans="1:27">
      <c r="A9" s="7" t="s">
        <v>2455</v>
      </c>
      <c r="B9" s="7" t="s">
        <v>2456</v>
      </c>
      <c r="C9" s="7" t="s">
        <v>74</v>
      </c>
      <c r="D9" s="7" t="s">
        <v>2457</v>
      </c>
      <c r="E9" s="20">
        <v>0</v>
      </c>
      <c r="F9" s="21">
        <v>20</v>
      </c>
      <c r="G9" s="7" t="s">
        <v>2438</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row>
    <row r="10" customHeight="1" spans="1:27">
      <c r="A10" s="7" t="s">
        <v>2458</v>
      </c>
      <c r="B10" s="7" t="s">
        <v>2459</v>
      </c>
      <c r="C10" s="7" t="s">
        <v>74</v>
      </c>
      <c r="D10" s="7" t="s">
        <v>2460</v>
      </c>
      <c r="E10" s="20">
        <v>0</v>
      </c>
      <c r="F10" s="21">
        <v>20</v>
      </c>
      <c r="G10" s="7" t="s">
        <v>2438</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row>
    <row r="11" customHeight="1" spans="1:27">
      <c r="A11" s="7" t="s">
        <v>2461</v>
      </c>
      <c r="B11" s="7" t="s">
        <v>2462</v>
      </c>
      <c r="C11" s="7" t="s">
        <v>74</v>
      </c>
      <c r="D11" s="7" t="s">
        <v>2463</v>
      </c>
      <c r="E11" s="20">
        <v>0</v>
      </c>
      <c r="F11" s="21">
        <v>20</v>
      </c>
      <c r="G11" s="7" t="s">
        <v>2438</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row>
    <row r="12" customHeight="1" spans="1:27">
      <c r="A12" s="7" t="s">
        <v>2464</v>
      </c>
      <c r="B12" s="7" t="s">
        <v>2465</v>
      </c>
      <c r="C12" s="7" t="s">
        <v>74</v>
      </c>
      <c r="D12" s="7" t="s">
        <v>2466</v>
      </c>
      <c r="E12" s="20">
        <v>0</v>
      </c>
      <c r="F12" s="21">
        <v>20</v>
      </c>
      <c r="G12" s="7" t="s">
        <v>2438</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row>
    <row r="13" customHeight="1" spans="1:27">
      <c r="A13" s="7" t="s">
        <v>2467</v>
      </c>
      <c r="B13" s="7" t="s">
        <v>2468</v>
      </c>
      <c r="C13" s="7" t="s">
        <v>74</v>
      </c>
      <c r="D13" s="7" t="s">
        <v>2469</v>
      </c>
      <c r="E13" s="20">
        <v>0</v>
      </c>
      <c r="F13" s="21">
        <v>20</v>
      </c>
      <c r="G13" s="7" t="s">
        <v>2438</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row>
    <row r="14" customHeight="1" spans="1:27">
      <c r="A14" s="7" t="s">
        <v>2470</v>
      </c>
      <c r="B14" s="7" t="s">
        <v>2471</v>
      </c>
      <c r="C14" s="7" t="s">
        <v>74</v>
      </c>
      <c r="D14" s="7" t="s">
        <v>2472</v>
      </c>
      <c r="E14" s="20">
        <v>0</v>
      </c>
      <c r="F14" s="21">
        <v>20</v>
      </c>
      <c r="G14" s="7" t="s">
        <v>2438</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row>
    <row r="15" customHeight="1" spans="1:27">
      <c r="A15" s="7" t="s">
        <v>190</v>
      </c>
      <c r="B15" s="7" t="s">
        <v>2473</v>
      </c>
      <c r="C15" s="7" t="s">
        <v>74</v>
      </c>
      <c r="D15" s="7" t="s">
        <v>2474</v>
      </c>
      <c r="E15" s="20">
        <v>0</v>
      </c>
      <c r="F15" s="21">
        <v>20</v>
      </c>
      <c r="G15" s="7" t="s">
        <v>2438</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row>
    <row r="16" customHeight="1" spans="1:27">
      <c r="A16" s="7" t="s">
        <v>2475</v>
      </c>
      <c r="B16" s="7" t="s">
        <v>2476</v>
      </c>
      <c r="C16" s="7" t="s">
        <v>74</v>
      </c>
      <c r="D16" s="7" t="s">
        <v>2477</v>
      </c>
      <c r="E16" s="20">
        <v>0</v>
      </c>
      <c r="F16" s="21">
        <v>20</v>
      </c>
      <c r="G16" s="7" t="s">
        <v>2438</v>
      </c>
      <c r="H16" s="8">
        <v>0</v>
      </c>
      <c r="I16" s="8">
        <v>0</v>
      </c>
      <c r="J16" s="8">
        <v>0</v>
      </c>
      <c r="K16" s="8">
        <v>0</v>
      </c>
      <c r="L16" s="8">
        <v>0</v>
      </c>
      <c r="M16" s="8">
        <v>0</v>
      </c>
      <c r="N16" s="8">
        <v>0</v>
      </c>
      <c r="O16" s="8">
        <v>0</v>
      </c>
      <c r="P16" s="8">
        <v>0</v>
      </c>
      <c r="Q16" s="8">
        <v>0</v>
      </c>
      <c r="R16" s="8">
        <v>0</v>
      </c>
      <c r="S16" s="8">
        <v>0</v>
      </c>
      <c r="T16" s="8">
        <v>0</v>
      </c>
      <c r="U16" s="8">
        <v>0</v>
      </c>
      <c r="V16" s="8">
        <v>0</v>
      </c>
      <c r="W16" s="8">
        <v>0</v>
      </c>
      <c r="X16" s="8">
        <v>0</v>
      </c>
      <c r="Y16" s="8">
        <v>0</v>
      </c>
      <c r="Z16" s="8">
        <v>0</v>
      </c>
      <c r="AA16" s="8">
        <v>0</v>
      </c>
    </row>
    <row r="17" customHeight="1" spans="1:27">
      <c r="A17" s="7" t="s">
        <v>2478</v>
      </c>
      <c r="B17" s="7" t="s">
        <v>2479</v>
      </c>
      <c r="C17" s="7" t="s">
        <v>74</v>
      </c>
      <c r="D17" s="7" t="s">
        <v>2480</v>
      </c>
      <c r="E17" s="20">
        <v>0</v>
      </c>
      <c r="F17" s="21">
        <v>20</v>
      </c>
      <c r="G17" s="7" t="s">
        <v>2438</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row>
    <row r="18" customHeight="1" spans="1:27">
      <c r="A18" s="7" t="s">
        <v>2481</v>
      </c>
      <c r="B18" s="7" t="s">
        <v>2482</v>
      </c>
      <c r="C18" s="7" t="s">
        <v>74</v>
      </c>
      <c r="D18" s="7" t="s">
        <v>2483</v>
      </c>
      <c r="E18" s="20">
        <v>0</v>
      </c>
      <c r="F18" s="21">
        <v>20</v>
      </c>
      <c r="G18" s="7" t="s">
        <v>2438</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row>
    <row r="19" customHeight="1" spans="1:27">
      <c r="A19" s="7" t="s">
        <v>2484</v>
      </c>
      <c r="B19" s="7" t="s">
        <v>2485</v>
      </c>
      <c r="C19" s="7" t="s">
        <v>74</v>
      </c>
      <c r="D19" s="7" t="s">
        <v>2486</v>
      </c>
      <c r="E19" s="20">
        <v>0</v>
      </c>
      <c r="F19" s="21">
        <v>20</v>
      </c>
      <c r="G19" s="7" t="s">
        <v>2438</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row>
    <row r="20" customHeight="1" spans="1:27">
      <c r="A20" s="7" t="s">
        <v>2487</v>
      </c>
      <c r="B20" s="7" t="s">
        <v>2488</v>
      </c>
      <c r="C20" s="7" t="s">
        <v>74</v>
      </c>
      <c r="D20" s="7" t="s">
        <v>2489</v>
      </c>
      <c r="E20" s="20">
        <v>0</v>
      </c>
      <c r="F20" s="21">
        <v>20</v>
      </c>
      <c r="G20" s="7" t="s">
        <v>2438</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row>
    <row r="21" customHeight="1" spans="1:27">
      <c r="A21" s="7" t="s">
        <v>2490</v>
      </c>
      <c r="B21" s="7" t="s">
        <v>2491</v>
      </c>
      <c r="C21" s="7" t="s">
        <v>74</v>
      </c>
      <c r="D21" s="7" t="s">
        <v>2492</v>
      </c>
      <c r="E21" s="20">
        <v>0</v>
      </c>
      <c r="F21" s="21">
        <v>20</v>
      </c>
      <c r="G21" s="7" t="s">
        <v>2438</v>
      </c>
      <c r="H21" s="8">
        <v>0</v>
      </c>
      <c r="I21" s="8">
        <v>0</v>
      </c>
      <c r="J21" s="8">
        <v>0</v>
      </c>
      <c r="K21" s="8">
        <v>0</v>
      </c>
      <c r="L21" s="8">
        <v>0</v>
      </c>
      <c r="M21" s="8">
        <v>0</v>
      </c>
      <c r="N21" s="8">
        <v>0</v>
      </c>
      <c r="O21" s="8">
        <v>0</v>
      </c>
      <c r="P21" s="8">
        <v>0</v>
      </c>
      <c r="Q21" s="8">
        <v>0</v>
      </c>
      <c r="R21" s="8">
        <v>0</v>
      </c>
      <c r="S21" s="8">
        <v>0</v>
      </c>
      <c r="T21" s="8">
        <v>0</v>
      </c>
      <c r="U21" s="8">
        <v>0</v>
      </c>
      <c r="V21" s="8">
        <v>0</v>
      </c>
      <c r="W21" s="8">
        <v>0</v>
      </c>
      <c r="X21" s="8">
        <v>0</v>
      </c>
      <c r="Y21" s="8">
        <v>0</v>
      </c>
      <c r="Z21" s="8">
        <v>0</v>
      </c>
      <c r="AA21" s="8">
        <v>0</v>
      </c>
    </row>
    <row r="22" customHeight="1" spans="1:27">
      <c r="A22" s="7" t="s">
        <v>2493</v>
      </c>
      <c r="B22" s="7" t="s">
        <v>2494</v>
      </c>
      <c r="C22" s="7" t="s">
        <v>74</v>
      </c>
      <c r="D22" s="7" t="s">
        <v>2495</v>
      </c>
      <c r="E22" s="20">
        <v>0</v>
      </c>
      <c r="F22" s="21">
        <v>20</v>
      </c>
      <c r="G22" s="7" t="s">
        <v>2438</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row>
    <row r="23" customHeight="1" spans="1:27">
      <c r="A23" s="7" t="s">
        <v>2496</v>
      </c>
      <c r="B23" s="7" t="s">
        <v>2497</v>
      </c>
      <c r="C23" s="7" t="s">
        <v>74</v>
      </c>
      <c r="D23" s="7" t="s">
        <v>2498</v>
      </c>
      <c r="E23" s="20">
        <v>0</v>
      </c>
      <c r="F23" s="21">
        <v>20</v>
      </c>
      <c r="G23" s="7" t="s">
        <v>2438</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row>
    <row r="24" customHeight="1" spans="1:27">
      <c r="A24" s="7" t="s">
        <v>2499</v>
      </c>
      <c r="B24" s="7" t="s">
        <v>2500</v>
      </c>
      <c r="C24" s="7" t="s">
        <v>74</v>
      </c>
      <c r="D24" s="7" t="s">
        <v>2501</v>
      </c>
      <c r="E24" s="20">
        <v>0</v>
      </c>
      <c r="F24" s="21">
        <v>20</v>
      </c>
      <c r="G24" s="7" t="s">
        <v>2438</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row>
    <row r="25" customHeight="1" spans="1:27">
      <c r="A25" s="7" t="s">
        <v>297</v>
      </c>
      <c r="B25" s="7" t="s">
        <v>2502</v>
      </c>
      <c r="C25" s="7" t="s">
        <v>74</v>
      </c>
      <c r="D25" s="7" t="s">
        <v>2503</v>
      </c>
      <c r="E25" s="20">
        <v>0</v>
      </c>
      <c r="F25" s="21">
        <v>20</v>
      </c>
      <c r="G25" s="7" t="s">
        <v>2438</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row>
    <row r="26" customHeight="1" spans="1:27">
      <c r="A26" s="7" t="s">
        <v>2504</v>
      </c>
      <c r="B26" s="7" t="s">
        <v>2505</v>
      </c>
      <c r="C26" s="7" t="s">
        <v>2506</v>
      </c>
      <c r="D26" s="7" t="s">
        <v>2507</v>
      </c>
      <c r="E26" s="20">
        <v>0</v>
      </c>
      <c r="F26" s="21">
        <v>1</v>
      </c>
      <c r="G26" s="7" t="s">
        <v>2438</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row>
    <row r="27" customHeight="1" spans="1:27">
      <c r="A27" s="7" t="s">
        <v>2508</v>
      </c>
      <c r="B27" s="7" t="s">
        <v>2509</v>
      </c>
      <c r="C27" s="7" t="s">
        <v>74</v>
      </c>
      <c r="D27" s="7" t="s">
        <v>2510</v>
      </c>
      <c r="E27" s="20">
        <v>0</v>
      </c>
      <c r="F27" s="21">
        <v>20</v>
      </c>
      <c r="G27" s="7" t="s">
        <v>2438</v>
      </c>
      <c r="H27" s="8">
        <v>0</v>
      </c>
      <c r="I27" s="8">
        <v>0</v>
      </c>
      <c r="J27" s="8">
        <v>0</v>
      </c>
      <c r="K27" s="8">
        <v>0</v>
      </c>
      <c r="L27" s="8">
        <v>0</v>
      </c>
      <c r="M27" s="8">
        <v>0</v>
      </c>
      <c r="N27" s="8">
        <v>0</v>
      </c>
      <c r="O27" s="8">
        <v>0</v>
      </c>
      <c r="P27" s="8">
        <v>0</v>
      </c>
      <c r="Q27" s="8">
        <v>0</v>
      </c>
      <c r="R27" s="8">
        <v>0</v>
      </c>
      <c r="S27" s="8">
        <v>0</v>
      </c>
      <c r="T27" s="8">
        <v>0</v>
      </c>
      <c r="U27" s="8">
        <v>0</v>
      </c>
      <c r="V27" s="8">
        <v>0</v>
      </c>
      <c r="W27" s="8">
        <v>0</v>
      </c>
      <c r="X27" s="8">
        <v>0</v>
      </c>
      <c r="Y27" s="8">
        <v>0</v>
      </c>
      <c r="Z27" s="8">
        <v>0</v>
      </c>
      <c r="AA27" s="8">
        <v>0</v>
      </c>
    </row>
    <row r="28" customHeight="1" spans="1:27">
      <c r="A28" s="7" t="s">
        <v>2511</v>
      </c>
      <c r="B28" s="7" t="s">
        <v>2512</v>
      </c>
      <c r="C28" s="7" t="s">
        <v>74</v>
      </c>
      <c r="D28" s="7" t="s">
        <v>2513</v>
      </c>
      <c r="E28" s="20">
        <v>0</v>
      </c>
      <c r="F28" s="21">
        <v>20</v>
      </c>
      <c r="G28" s="7" t="s">
        <v>2438</v>
      </c>
      <c r="H28" s="8">
        <v>0</v>
      </c>
      <c r="I28" s="8">
        <v>0</v>
      </c>
      <c r="J28" s="8">
        <v>0</v>
      </c>
      <c r="K28" s="8">
        <v>0</v>
      </c>
      <c r="L28" s="8">
        <v>0</v>
      </c>
      <c r="M28" s="8">
        <v>0</v>
      </c>
      <c r="N28" s="8">
        <v>0</v>
      </c>
      <c r="O28" s="8">
        <v>0</v>
      </c>
      <c r="P28" s="8">
        <v>0</v>
      </c>
      <c r="Q28" s="8">
        <v>0</v>
      </c>
      <c r="R28" s="8">
        <v>0</v>
      </c>
      <c r="S28" s="8">
        <v>0</v>
      </c>
      <c r="T28" s="8">
        <v>0</v>
      </c>
      <c r="U28" s="8">
        <v>0</v>
      </c>
      <c r="V28" s="8">
        <v>0</v>
      </c>
      <c r="W28" s="8">
        <v>0</v>
      </c>
      <c r="X28" s="8">
        <v>0</v>
      </c>
      <c r="Y28" s="8">
        <v>0</v>
      </c>
      <c r="Z28" s="8">
        <v>0</v>
      </c>
      <c r="AA28" s="8">
        <v>0</v>
      </c>
    </row>
    <row r="29" customHeight="1" spans="1:27">
      <c r="A29" s="7" t="s">
        <v>2514</v>
      </c>
      <c r="B29" s="7" t="s">
        <v>2515</v>
      </c>
      <c r="C29" s="7" t="s">
        <v>74</v>
      </c>
      <c r="D29" s="7" t="s">
        <v>2516</v>
      </c>
      <c r="E29" s="20">
        <v>0</v>
      </c>
      <c r="F29" s="21">
        <v>20</v>
      </c>
      <c r="G29" s="7" t="s">
        <v>2438</v>
      </c>
      <c r="H29" s="8">
        <v>0</v>
      </c>
      <c r="I29" s="8">
        <v>0</v>
      </c>
      <c r="J29" s="8">
        <v>0</v>
      </c>
      <c r="K29" s="8">
        <v>0</v>
      </c>
      <c r="L29" s="8">
        <v>0</v>
      </c>
      <c r="M29" s="8">
        <v>0</v>
      </c>
      <c r="N29" s="8">
        <v>0</v>
      </c>
      <c r="O29" s="8">
        <v>0</v>
      </c>
      <c r="P29" s="8">
        <v>0</v>
      </c>
      <c r="Q29" s="8">
        <v>0</v>
      </c>
      <c r="R29" s="8">
        <v>0</v>
      </c>
      <c r="S29" s="8">
        <v>0</v>
      </c>
      <c r="T29" s="8">
        <v>0</v>
      </c>
      <c r="U29" s="8">
        <v>0</v>
      </c>
      <c r="V29" s="8">
        <v>0</v>
      </c>
      <c r="W29" s="8">
        <v>0</v>
      </c>
      <c r="X29" s="8">
        <v>0</v>
      </c>
      <c r="Y29" s="8">
        <v>0</v>
      </c>
      <c r="Z29" s="8">
        <v>0</v>
      </c>
      <c r="AA29" s="8">
        <v>0</v>
      </c>
    </row>
    <row r="30" customHeight="1" spans="1:27">
      <c r="A30" s="7" t="s">
        <v>2517</v>
      </c>
      <c r="B30" s="7" t="s">
        <v>2518</v>
      </c>
      <c r="C30" s="7" t="s">
        <v>74</v>
      </c>
      <c r="D30" s="7" t="s">
        <v>2519</v>
      </c>
      <c r="E30" s="20">
        <v>0</v>
      </c>
      <c r="F30" s="21">
        <v>20</v>
      </c>
      <c r="G30" s="7" t="s">
        <v>2438</v>
      </c>
      <c r="H30" s="8">
        <v>0</v>
      </c>
      <c r="I30" s="8">
        <v>0</v>
      </c>
      <c r="J30" s="8">
        <v>0</v>
      </c>
      <c r="K30" s="8">
        <v>0</v>
      </c>
      <c r="L30" s="8">
        <v>0</v>
      </c>
      <c r="M30" s="8">
        <v>0</v>
      </c>
      <c r="N30" s="8">
        <v>0</v>
      </c>
      <c r="O30" s="8">
        <v>0</v>
      </c>
      <c r="P30" s="8">
        <v>0</v>
      </c>
      <c r="Q30" s="8">
        <v>0</v>
      </c>
      <c r="R30" s="8">
        <v>0</v>
      </c>
      <c r="S30" s="8">
        <v>0</v>
      </c>
      <c r="T30" s="8">
        <v>0</v>
      </c>
      <c r="U30" s="8">
        <v>0</v>
      </c>
      <c r="V30" s="8">
        <v>0</v>
      </c>
      <c r="W30" s="8">
        <v>0</v>
      </c>
      <c r="X30" s="8">
        <v>0</v>
      </c>
      <c r="Y30" s="8">
        <v>0</v>
      </c>
      <c r="Z30" s="8">
        <v>0</v>
      </c>
      <c r="AA30" s="8">
        <v>0</v>
      </c>
    </row>
    <row r="31" customHeight="1" spans="1:27">
      <c r="A31" s="7" t="s">
        <v>2520</v>
      </c>
      <c r="B31" s="7" t="s">
        <v>2521</v>
      </c>
      <c r="C31" s="7" t="s">
        <v>74</v>
      </c>
      <c r="D31" s="7" t="s">
        <v>2522</v>
      </c>
      <c r="E31" s="20">
        <v>0</v>
      </c>
      <c r="F31" s="21">
        <v>20</v>
      </c>
      <c r="G31" s="7" t="s">
        <v>2438</v>
      </c>
      <c r="H31" s="8">
        <v>0</v>
      </c>
      <c r="I31" s="8">
        <v>0</v>
      </c>
      <c r="J31" s="8">
        <v>0</v>
      </c>
      <c r="K31" s="8">
        <v>0</v>
      </c>
      <c r="L31" s="8">
        <v>0</v>
      </c>
      <c r="M31" s="8">
        <v>0</v>
      </c>
      <c r="N31" s="8">
        <v>0</v>
      </c>
      <c r="O31" s="8">
        <v>0</v>
      </c>
      <c r="P31" s="8">
        <v>0</v>
      </c>
      <c r="Q31" s="8">
        <v>0</v>
      </c>
      <c r="R31" s="8">
        <v>0</v>
      </c>
      <c r="S31" s="8">
        <v>0</v>
      </c>
      <c r="T31" s="8">
        <v>0</v>
      </c>
      <c r="U31" s="8">
        <v>0</v>
      </c>
      <c r="V31" s="8">
        <v>0</v>
      </c>
      <c r="W31" s="8">
        <v>0</v>
      </c>
      <c r="X31" s="8">
        <v>0</v>
      </c>
      <c r="Y31" s="8">
        <v>0</v>
      </c>
      <c r="Z31" s="8">
        <v>0</v>
      </c>
      <c r="AA31" s="8">
        <v>0</v>
      </c>
    </row>
    <row r="32" customHeight="1" spans="1:27">
      <c r="A32" s="7" t="s">
        <v>2523</v>
      </c>
      <c r="B32" s="7" t="s">
        <v>2524</v>
      </c>
      <c r="C32" s="7" t="s">
        <v>74</v>
      </c>
      <c r="D32" s="7" t="s">
        <v>2525</v>
      </c>
      <c r="E32" s="20">
        <v>0</v>
      </c>
      <c r="F32" s="21">
        <v>20</v>
      </c>
      <c r="G32" s="7" t="s">
        <v>2438</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row>
    <row r="33" customHeight="1" spans="1:27">
      <c r="A33" s="7" t="s">
        <v>382</v>
      </c>
      <c r="B33" s="7" t="s">
        <v>2526</v>
      </c>
      <c r="C33" s="7" t="s">
        <v>74</v>
      </c>
      <c r="D33" s="7" t="s">
        <v>2527</v>
      </c>
      <c r="E33" s="20">
        <v>0</v>
      </c>
      <c r="F33" s="21">
        <v>20</v>
      </c>
      <c r="G33" s="7" t="s">
        <v>2438</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row>
    <row r="34" customHeight="1" spans="1:27">
      <c r="A34" s="7" t="s">
        <v>2528</v>
      </c>
      <c r="B34" s="7" t="s">
        <v>2529</v>
      </c>
      <c r="C34" s="7" t="s">
        <v>74</v>
      </c>
      <c r="D34" s="7" t="s">
        <v>2530</v>
      </c>
      <c r="E34" s="20">
        <v>0</v>
      </c>
      <c r="F34" s="21">
        <v>20</v>
      </c>
      <c r="G34" s="7" t="s">
        <v>2438</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row>
    <row r="35" customHeight="1" spans="1:27">
      <c r="A35" s="7" t="s">
        <v>2531</v>
      </c>
      <c r="B35" s="7" t="s">
        <v>2532</v>
      </c>
      <c r="C35" s="7" t="s">
        <v>74</v>
      </c>
      <c r="D35" s="7" t="s">
        <v>2533</v>
      </c>
      <c r="E35" s="20">
        <v>0</v>
      </c>
      <c r="F35" s="21">
        <v>20</v>
      </c>
      <c r="G35" s="7" t="s">
        <v>2438</v>
      </c>
      <c r="H35" s="8">
        <v>0</v>
      </c>
      <c r="I35" s="8">
        <v>0</v>
      </c>
      <c r="J35" s="8">
        <v>0</v>
      </c>
      <c r="K35" s="8">
        <v>0</v>
      </c>
      <c r="L35" s="8">
        <v>0</v>
      </c>
      <c r="M35" s="8">
        <v>0</v>
      </c>
      <c r="N35" s="8">
        <v>0</v>
      </c>
      <c r="O35" s="8">
        <v>0</v>
      </c>
      <c r="P35" s="8">
        <v>0</v>
      </c>
      <c r="Q35" s="8">
        <v>0</v>
      </c>
      <c r="R35" s="8">
        <v>0</v>
      </c>
      <c r="S35" s="8">
        <v>0</v>
      </c>
      <c r="T35" s="8">
        <v>0</v>
      </c>
      <c r="U35" s="8">
        <v>0</v>
      </c>
      <c r="V35" s="8">
        <v>0</v>
      </c>
      <c r="W35" s="8">
        <v>0</v>
      </c>
      <c r="X35" s="8">
        <v>0</v>
      </c>
      <c r="Y35" s="8">
        <v>0</v>
      </c>
      <c r="Z35" s="8">
        <v>0</v>
      </c>
      <c r="AA35" s="8">
        <v>0</v>
      </c>
    </row>
    <row r="36" customHeight="1" spans="1:27">
      <c r="A36" s="7" t="s">
        <v>2534</v>
      </c>
      <c r="B36" s="7" t="s">
        <v>2535</v>
      </c>
      <c r="C36" s="7" t="s">
        <v>74</v>
      </c>
      <c r="D36" s="7" t="s">
        <v>2536</v>
      </c>
      <c r="E36" s="20">
        <v>0</v>
      </c>
      <c r="F36" s="21">
        <v>20</v>
      </c>
      <c r="G36" s="7" t="s">
        <v>2438</v>
      </c>
      <c r="H36" s="8">
        <v>0</v>
      </c>
      <c r="I36" s="8">
        <v>0</v>
      </c>
      <c r="J36" s="8">
        <v>0</v>
      </c>
      <c r="K36" s="8">
        <v>0</v>
      </c>
      <c r="L36" s="8">
        <v>0</v>
      </c>
      <c r="M36" s="8">
        <v>0</v>
      </c>
      <c r="N36" s="8">
        <v>0</v>
      </c>
      <c r="O36" s="8">
        <v>0</v>
      </c>
      <c r="P36" s="8">
        <v>0</v>
      </c>
      <c r="Q36" s="8">
        <v>0</v>
      </c>
      <c r="R36" s="8">
        <v>0</v>
      </c>
      <c r="S36" s="8">
        <v>0</v>
      </c>
      <c r="T36" s="8">
        <v>0</v>
      </c>
      <c r="U36" s="8">
        <v>0</v>
      </c>
      <c r="V36" s="8">
        <v>0</v>
      </c>
      <c r="W36" s="8">
        <v>0</v>
      </c>
      <c r="X36" s="8">
        <v>0</v>
      </c>
      <c r="Y36" s="8">
        <v>0</v>
      </c>
      <c r="Z36" s="8">
        <v>0</v>
      </c>
      <c r="AA36" s="8">
        <v>0</v>
      </c>
    </row>
    <row r="37" customHeight="1" spans="1:27">
      <c r="A37" s="7" t="s">
        <v>2537</v>
      </c>
      <c r="B37" s="7" t="s">
        <v>2538</v>
      </c>
      <c r="C37" s="7" t="s">
        <v>74</v>
      </c>
      <c r="D37" s="7" t="s">
        <v>2539</v>
      </c>
      <c r="E37" s="20">
        <v>0</v>
      </c>
      <c r="F37" s="21">
        <v>20</v>
      </c>
      <c r="G37" s="7" t="s">
        <v>2438</v>
      </c>
      <c r="H37" s="8">
        <v>0</v>
      </c>
      <c r="I37" s="8">
        <v>0</v>
      </c>
      <c r="J37" s="8">
        <v>0</v>
      </c>
      <c r="K37" s="8">
        <v>0</v>
      </c>
      <c r="L37" s="8">
        <v>0</v>
      </c>
      <c r="M37" s="8">
        <v>0</v>
      </c>
      <c r="N37" s="8">
        <v>0</v>
      </c>
      <c r="O37" s="8">
        <v>0</v>
      </c>
      <c r="P37" s="8">
        <v>0</v>
      </c>
      <c r="Q37" s="8">
        <v>0</v>
      </c>
      <c r="R37" s="8">
        <v>0</v>
      </c>
      <c r="S37" s="8">
        <v>0</v>
      </c>
      <c r="T37" s="8">
        <v>0</v>
      </c>
      <c r="U37" s="8">
        <v>0</v>
      </c>
      <c r="V37" s="8">
        <v>0</v>
      </c>
      <c r="W37" s="8">
        <v>0</v>
      </c>
      <c r="X37" s="8">
        <v>0</v>
      </c>
      <c r="Y37" s="8">
        <v>0</v>
      </c>
      <c r="Z37" s="8">
        <v>0</v>
      </c>
      <c r="AA37" s="8">
        <v>0</v>
      </c>
    </row>
    <row r="38" customHeight="1" spans="1:27">
      <c r="A38" s="7" t="s">
        <v>441</v>
      </c>
      <c r="B38" s="7" t="s">
        <v>2540</v>
      </c>
      <c r="C38" s="7" t="s">
        <v>74</v>
      </c>
      <c r="D38" s="7" t="s">
        <v>2541</v>
      </c>
      <c r="E38" s="20">
        <v>0</v>
      </c>
      <c r="F38" s="21">
        <v>20</v>
      </c>
      <c r="G38" s="7" t="s">
        <v>2438</v>
      </c>
      <c r="H38" s="8">
        <v>0</v>
      </c>
      <c r="I38" s="8">
        <v>0</v>
      </c>
      <c r="J38" s="8">
        <v>0</v>
      </c>
      <c r="K38" s="8">
        <v>0</v>
      </c>
      <c r="L38" s="8">
        <v>0</v>
      </c>
      <c r="M38" s="8">
        <v>0</v>
      </c>
      <c r="N38" s="8">
        <v>0</v>
      </c>
      <c r="O38" s="8">
        <v>0</v>
      </c>
      <c r="P38" s="8">
        <v>0</v>
      </c>
      <c r="Q38" s="8">
        <v>0</v>
      </c>
      <c r="R38" s="8">
        <v>0</v>
      </c>
      <c r="S38" s="8">
        <v>0</v>
      </c>
      <c r="T38" s="8">
        <v>0</v>
      </c>
      <c r="U38" s="8">
        <v>0</v>
      </c>
      <c r="V38" s="8">
        <v>0</v>
      </c>
      <c r="W38" s="8">
        <v>0</v>
      </c>
      <c r="X38" s="8">
        <v>0</v>
      </c>
      <c r="Y38" s="8">
        <v>0</v>
      </c>
      <c r="Z38" s="8">
        <v>0</v>
      </c>
      <c r="AA38" s="8">
        <v>0</v>
      </c>
    </row>
    <row r="39" customHeight="1" spans="1:27">
      <c r="A39" s="7" t="s">
        <v>2542</v>
      </c>
      <c r="B39" s="7" t="s">
        <v>2543</v>
      </c>
      <c r="C39" s="7" t="s">
        <v>74</v>
      </c>
      <c r="D39" s="7" t="s">
        <v>2544</v>
      </c>
      <c r="E39" s="20">
        <v>0</v>
      </c>
      <c r="F39" s="21">
        <v>20</v>
      </c>
      <c r="G39" s="7" t="s">
        <v>2438</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row>
    <row r="40" customHeight="1" spans="1:27">
      <c r="A40" s="7" t="s">
        <v>456</v>
      </c>
      <c r="B40" s="7" t="s">
        <v>2545</v>
      </c>
      <c r="C40" s="7" t="s">
        <v>74</v>
      </c>
      <c r="D40" s="7" t="s">
        <v>2546</v>
      </c>
      <c r="E40" s="20">
        <v>0</v>
      </c>
      <c r="F40" s="21">
        <v>20</v>
      </c>
      <c r="G40" s="7" t="s">
        <v>2438</v>
      </c>
      <c r="H40" s="8">
        <v>0</v>
      </c>
      <c r="I40" s="8">
        <v>0</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row>
    <row r="41" customHeight="1" spans="1:27">
      <c r="A41" s="7" t="s">
        <v>2547</v>
      </c>
      <c r="B41" s="7" t="s">
        <v>2548</v>
      </c>
      <c r="C41" s="7" t="s">
        <v>2506</v>
      </c>
      <c r="D41" s="7" t="s">
        <v>465</v>
      </c>
      <c r="E41" s="20">
        <v>0</v>
      </c>
      <c r="F41" s="21">
        <v>1</v>
      </c>
      <c r="G41" s="7" t="s">
        <v>2438</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row>
    <row r="42" customHeight="1" spans="1:27">
      <c r="A42" s="7" t="s">
        <v>2549</v>
      </c>
      <c r="B42" s="7" t="s">
        <v>2550</v>
      </c>
      <c r="C42" s="7" t="s">
        <v>74</v>
      </c>
      <c r="D42" s="7" t="s">
        <v>2551</v>
      </c>
      <c r="E42" s="20">
        <v>0</v>
      </c>
      <c r="F42" s="21">
        <v>20</v>
      </c>
      <c r="G42" s="7" t="s">
        <v>2438</v>
      </c>
      <c r="H42" s="8">
        <v>0</v>
      </c>
      <c r="I42" s="8">
        <v>0</v>
      </c>
      <c r="J42" s="8">
        <v>0</v>
      </c>
      <c r="K42" s="8">
        <v>0</v>
      </c>
      <c r="L42" s="8">
        <v>0</v>
      </c>
      <c r="M42" s="8">
        <v>0</v>
      </c>
      <c r="N42" s="8">
        <v>0</v>
      </c>
      <c r="O42" s="8">
        <v>0</v>
      </c>
      <c r="P42" s="8">
        <v>0</v>
      </c>
      <c r="Q42" s="8">
        <v>0</v>
      </c>
      <c r="R42" s="8">
        <v>0</v>
      </c>
      <c r="S42" s="8">
        <v>0</v>
      </c>
      <c r="T42" s="8">
        <v>0</v>
      </c>
      <c r="U42" s="8">
        <v>0</v>
      </c>
      <c r="V42" s="8">
        <v>0</v>
      </c>
      <c r="W42" s="8">
        <v>0</v>
      </c>
      <c r="X42" s="8">
        <v>0</v>
      </c>
      <c r="Y42" s="8">
        <v>0</v>
      </c>
      <c r="Z42" s="8">
        <v>0</v>
      </c>
      <c r="AA42" s="8">
        <v>0</v>
      </c>
    </row>
    <row r="43" customHeight="1" spans="1:27">
      <c r="A43" s="7" t="s">
        <v>2552</v>
      </c>
      <c r="B43" s="7" t="s">
        <v>2553</v>
      </c>
      <c r="C43" s="7" t="s">
        <v>74</v>
      </c>
      <c r="D43" s="7" t="s">
        <v>2554</v>
      </c>
      <c r="E43" s="20">
        <v>0</v>
      </c>
      <c r="F43" s="21">
        <v>20</v>
      </c>
      <c r="G43" s="7" t="s">
        <v>2438</v>
      </c>
      <c r="H43" s="8">
        <v>0</v>
      </c>
      <c r="I43" s="8">
        <v>0</v>
      </c>
      <c r="J43" s="8">
        <v>0</v>
      </c>
      <c r="K43" s="8">
        <v>0</v>
      </c>
      <c r="L43" s="8">
        <v>0</v>
      </c>
      <c r="M43" s="8">
        <v>0</v>
      </c>
      <c r="N43" s="8">
        <v>0</v>
      </c>
      <c r="O43" s="8">
        <v>0</v>
      </c>
      <c r="P43" s="8">
        <v>0</v>
      </c>
      <c r="Q43" s="8">
        <v>0</v>
      </c>
      <c r="R43" s="8">
        <v>0</v>
      </c>
      <c r="S43" s="8">
        <v>0</v>
      </c>
      <c r="T43" s="8">
        <v>0</v>
      </c>
      <c r="U43" s="8">
        <v>0</v>
      </c>
      <c r="V43" s="8">
        <v>0</v>
      </c>
      <c r="W43" s="8">
        <v>0</v>
      </c>
      <c r="X43" s="8">
        <v>0</v>
      </c>
      <c r="Y43" s="8">
        <v>0</v>
      </c>
      <c r="Z43" s="8">
        <v>0</v>
      </c>
      <c r="AA43" s="8">
        <v>0</v>
      </c>
    </row>
    <row r="44" customHeight="1" spans="1:27">
      <c r="A44" s="7" t="s">
        <v>2555</v>
      </c>
      <c r="B44" s="7" t="s">
        <v>2556</v>
      </c>
      <c r="C44" s="7" t="s">
        <v>74</v>
      </c>
      <c r="D44" s="7" t="s">
        <v>2557</v>
      </c>
      <c r="E44" s="20">
        <v>0</v>
      </c>
      <c r="F44" s="21">
        <v>20</v>
      </c>
      <c r="G44" s="7" t="s">
        <v>2438</v>
      </c>
      <c r="H44" s="8">
        <v>0</v>
      </c>
      <c r="I44" s="8">
        <v>0</v>
      </c>
      <c r="J44" s="8">
        <v>0</v>
      </c>
      <c r="K44" s="8">
        <v>0</v>
      </c>
      <c r="L44" s="8">
        <v>0</v>
      </c>
      <c r="M44" s="8">
        <v>0</v>
      </c>
      <c r="N44" s="8">
        <v>0</v>
      </c>
      <c r="O44" s="8">
        <v>0</v>
      </c>
      <c r="P44" s="8">
        <v>0</v>
      </c>
      <c r="Q44" s="8">
        <v>0</v>
      </c>
      <c r="R44" s="8">
        <v>0</v>
      </c>
      <c r="S44" s="8">
        <v>0</v>
      </c>
      <c r="T44" s="8">
        <v>0</v>
      </c>
      <c r="U44" s="8">
        <v>0</v>
      </c>
      <c r="V44" s="8">
        <v>0</v>
      </c>
      <c r="W44" s="8">
        <v>0</v>
      </c>
      <c r="X44" s="8">
        <v>0</v>
      </c>
      <c r="Y44" s="8">
        <v>0</v>
      </c>
      <c r="Z44" s="8">
        <v>0</v>
      </c>
      <c r="AA44" s="8">
        <v>0</v>
      </c>
    </row>
    <row r="45" customHeight="1" spans="1:27">
      <c r="A45" s="7" t="s">
        <v>2558</v>
      </c>
      <c r="B45" s="7" t="s">
        <v>2559</v>
      </c>
      <c r="C45" s="7" t="s">
        <v>74</v>
      </c>
      <c r="D45" s="7" t="s">
        <v>2560</v>
      </c>
      <c r="E45" s="20">
        <v>0</v>
      </c>
      <c r="F45" s="21">
        <v>20</v>
      </c>
      <c r="G45" s="7" t="s">
        <v>2438</v>
      </c>
      <c r="H45" s="8">
        <v>0</v>
      </c>
      <c r="I45" s="8">
        <v>0</v>
      </c>
      <c r="J45" s="8">
        <v>0</v>
      </c>
      <c r="K45" s="8">
        <v>0</v>
      </c>
      <c r="L45" s="8">
        <v>0</v>
      </c>
      <c r="M45" s="8">
        <v>0</v>
      </c>
      <c r="N45" s="8">
        <v>0</v>
      </c>
      <c r="O45" s="8">
        <v>0</v>
      </c>
      <c r="P45" s="8">
        <v>0</v>
      </c>
      <c r="Q45" s="8">
        <v>0</v>
      </c>
      <c r="R45" s="8">
        <v>0</v>
      </c>
      <c r="S45" s="8">
        <v>0</v>
      </c>
      <c r="T45" s="8">
        <v>0</v>
      </c>
      <c r="U45" s="8">
        <v>0</v>
      </c>
      <c r="V45" s="8">
        <v>0</v>
      </c>
      <c r="W45" s="8">
        <v>0</v>
      </c>
      <c r="X45" s="8">
        <v>0</v>
      </c>
      <c r="Y45" s="8">
        <v>0</v>
      </c>
      <c r="Z45" s="8">
        <v>0</v>
      </c>
      <c r="AA45" s="8">
        <v>0</v>
      </c>
    </row>
    <row r="46" customHeight="1" spans="1:27">
      <c r="A46" s="7" t="s">
        <v>2561</v>
      </c>
      <c r="B46" s="7" t="s">
        <v>2562</v>
      </c>
      <c r="C46" s="7" t="s">
        <v>74</v>
      </c>
      <c r="D46" s="7" t="s">
        <v>2563</v>
      </c>
      <c r="E46" s="20">
        <v>0</v>
      </c>
      <c r="F46" s="21">
        <v>20</v>
      </c>
      <c r="G46" s="7" t="s">
        <v>2438</v>
      </c>
      <c r="H46" s="8">
        <v>0</v>
      </c>
      <c r="I46" s="8">
        <v>0</v>
      </c>
      <c r="J46" s="8">
        <v>0</v>
      </c>
      <c r="K46" s="8">
        <v>0</v>
      </c>
      <c r="L46" s="8">
        <v>0</v>
      </c>
      <c r="M46" s="8">
        <v>0</v>
      </c>
      <c r="N46" s="8">
        <v>0</v>
      </c>
      <c r="O46" s="8">
        <v>0</v>
      </c>
      <c r="P46" s="8">
        <v>0</v>
      </c>
      <c r="Q46" s="8">
        <v>0</v>
      </c>
      <c r="R46" s="8">
        <v>0</v>
      </c>
      <c r="S46" s="8">
        <v>0</v>
      </c>
      <c r="T46" s="8">
        <v>0</v>
      </c>
      <c r="U46" s="8">
        <v>0</v>
      </c>
      <c r="V46" s="8">
        <v>0</v>
      </c>
      <c r="W46" s="8">
        <v>0</v>
      </c>
      <c r="X46" s="8">
        <v>0</v>
      </c>
      <c r="Y46" s="8">
        <v>0</v>
      </c>
      <c r="Z46" s="8">
        <v>0</v>
      </c>
      <c r="AA46" s="8">
        <v>0</v>
      </c>
    </row>
    <row r="47" customHeight="1" spans="1:27">
      <c r="A47" s="7" t="s">
        <v>2564</v>
      </c>
      <c r="B47" s="7" t="s">
        <v>2565</v>
      </c>
      <c r="C47" s="7" t="s">
        <v>2506</v>
      </c>
      <c r="D47" s="7" t="s">
        <v>2566</v>
      </c>
      <c r="E47" s="20">
        <v>0</v>
      </c>
      <c r="F47" s="21">
        <v>1</v>
      </c>
      <c r="G47" s="7" t="s">
        <v>2438</v>
      </c>
      <c r="H47" s="8">
        <v>0</v>
      </c>
      <c r="I47" s="8">
        <v>0</v>
      </c>
      <c r="J47" s="8">
        <v>0</v>
      </c>
      <c r="K47" s="8">
        <v>0</v>
      </c>
      <c r="L47" s="8">
        <v>0</v>
      </c>
      <c r="M47" s="8">
        <v>0</v>
      </c>
      <c r="N47" s="8">
        <v>0</v>
      </c>
      <c r="O47" s="8">
        <v>0</v>
      </c>
      <c r="P47" s="8">
        <v>0</v>
      </c>
      <c r="Q47" s="8">
        <v>0</v>
      </c>
      <c r="R47" s="8">
        <v>0</v>
      </c>
      <c r="S47" s="8">
        <v>0</v>
      </c>
      <c r="T47" s="8">
        <v>0</v>
      </c>
      <c r="U47" s="8">
        <v>0</v>
      </c>
      <c r="V47" s="8">
        <v>0</v>
      </c>
      <c r="W47" s="8">
        <v>0</v>
      </c>
      <c r="X47" s="8">
        <v>0</v>
      </c>
      <c r="Y47" s="8">
        <v>0</v>
      </c>
      <c r="Z47" s="8">
        <v>0</v>
      </c>
      <c r="AA47" s="8">
        <v>0</v>
      </c>
    </row>
    <row r="48" customHeight="1" spans="1:27">
      <c r="A48" s="7" t="s">
        <v>2567</v>
      </c>
      <c r="B48" s="7" t="s">
        <v>2568</v>
      </c>
      <c r="C48" s="7" t="s">
        <v>74</v>
      </c>
      <c r="D48" s="7" t="s">
        <v>2569</v>
      </c>
      <c r="E48" s="20">
        <v>0</v>
      </c>
      <c r="F48" s="21">
        <v>20</v>
      </c>
      <c r="G48" s="7" t="s">
        <v>2438</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row>
    <row r="49" customHeight="1" spans="1:27">
      <c r="A49" s="7" t="s">
        <v>2570</v>
      </c>
      <c r="B49" s="7" t="s">
        <v>2571</v>
      </c>
      <c r="C49" s="7" t="s">
        <v>74</v>
      </c>
      <c r="D49" s="7" t="s">
        <v>2572</v>
      </c>
      <c r="E49" s="20">
        <v>0</v>
      </c>
      <c r="F49" s="21">
        <v>20</v>
      </c>
      <c r="G49" s="7" t="s">
        <v>2438</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row>
    <row r="50" customHeight="1" spans="1:27">
      <c r="A50" s="7" t="s">
        <v>2573</v>
      </c>
      <c r="B50" s="7" t="s">
        <v>2574</v>
      </c>
      <c r="C50" s="7" t="s">
        <v>2506</v>
      </c>
      <c r="D50" s="7" t="s">
        <v>2575</v>
      </c>
      <c r="E50" s="20">
        <v>0</v>
      </c>
      <c r="F50" s="21">
        <v>20</v>
      </c>
      <c r="G50" s="7" t="s">
        <v>2438</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row>
    <row r="51" customHeight="1" spans="1:27">
      <c r="A51" s="7" t="s">
        <v>2576</v>
      </c>
      <c r="B51" s="7" t="s">
        <v>2577</v>
      </c>
      <c r="C51" s="7" t="s">
        <v>74</v>
      </c>
      <c r="D51" s="7" t="s">
        <v>2578</v>
      </c>
      <c r="E51" s="20">
        <v>0</v>
      </c>
      <c r="F51" s="21">
        <v>20</v>
      </c>
      <c r="G51" s="7" t="s">
        <v>2438</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row>
    <row r="52" customHeight="1" spans="1:27">
      <c r="A52" s="7" t="s">
        <v>2579</v>
      </c>
      <c r="B52" s="7" t="s">
        <v>2580</v>
      </c>
      <c r="C52" s="7" t="s">
        <v>74</v>
      </c>
      <c r="D52" s="7" t="s">
        <v>2581</v>
      </c>
      <c r="E52" s="20">
        <v>0</v>
      </c>
      <c r="F52" s="21">
        <v>20</v>
      </c>
      <c r="G52" s="7" t="s">
        <v>2438</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row>
    <row r="53" customHeight="1" spans="1:27">
      <c r="A53" s="7" t="s">
        <v>2582</v>
      </c>
      <c r="B53" s="7" t="s">
        <v>2583</v>
      </c>
      <c r="C53" s="7" t="s">
        <v>74</v>
      </c>
      <c r="D53" s="7" t="s">
        <v>2584</v>
      </c>
      <c r="E53" s="20">
        <v>0</v>
      </c>
      <c r="F53" s="21">
        <v>20</v>
      </c>
      <c r="G53" s="7" t="s">
        <v>2438</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row>
    <row r="54" customHeight="1" spans="1:27">
      <c r="A54" s="7" t="s">
        <v>606</v>
      </c>
      <c r="B54" s="7" t="s">
        <v>2585</v>
      </c>
      <c r="C54" s="7" t="s">
        <v>74</v>
      </c>
      <c r="D54" s="7" t="s">
        <v>2586</v>
      </c>
      <c r="E54" s="20">
        <v>0</v>
      </c>
      <c r="F54" s="21">
        <v>20</v>
      </c>
      <c r="G54" s="7" t="s">
        <v>2438</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row>
    <row r="55" customHeight="1" spans="1:27">
      <c r="A55" s="7" t="s">
        <v>2587</v>
      </c>
      <c r="B55" s="7" t="s">
        <v>2588</v>
      </c>
      <c r="C55" s="7" t="s">
        <v>74</v>
      </c>
      <c r="D55" s="7" t="s">
        <v>2589</v>
      </c>
      <c r="E55" s="20">
        <v>0</v>
      </c>
      <c r="F55" s="21">
        <v>20</v>
      </c>
      <c r="G55" s="7" t="s">
        <v>2438</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row>
    <row r="56" customHeight="1" spans="1:27">
      <c r="A56" s="7" t="s">
        <v>2590</v>
      </c>
      <c r="B56" s="7" t="s">
        <v>2591</v>
      </c>
      <c r="C56" s="7" t="s">
        <v>74</v>
      </c>
      <c r="D56" s="7" t="s">
        <v>2592</v>
      </c>
      <c r="E56" s="20">
        <v>0</v>
      </c>
      <c r="F56" s="21">
        <v>20</v>
      </c>
      <c r="G56" s="7" t="s">
        <v>2438</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row>
    <row r="57" customHeight="1" spans="1:27">
      <c r="A57" s="7" t="s">
        <v>2593</v>
      </c>
      <c r="B57" s="7" t="s">
        <v>2594</v>
      </c>
      <c r="C57" s="7" t="s">
        <v>74</v>
      </c>
      <c r="D57" s="7" t="s">
        <v>2595</v>
      </c>
      <c r="E57" s="20">
        <v>0</v>
      </c>
      <c r="F57" s="21">
        <v>20</v>
      </c>
      <c r="G57" s="7" t="s">
        <v>2438</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8">
        <v>0</v>
      </c>
      <c r="Z57" s="8">
        <v>0</v>
      </c>
      <c r="AA57" s="8">
        <v>0</v>
      </c>
    </row>
    <row r="58" customHeight="1" spans="1:27">
      <c r="A58" s="7" t="s">
        <v>2596</v>
      </c>
      <c r="B58" s="7" t="s">
        <v>2597</v>
      </c>
      <c r="C58" s="7" t="s">
        <v>74</v>
      </c>
      <c r="D58" s="7" t="s">
        <v>2598</v>
      </c>
      <c r="E58" s="20">
        <v>0</v>
      </c>
      <c r="F58" s="21">
        <v>20</v>
      </c>
      <c r="G58" s="7" t="s">
        <v>2438</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row>
    <row r="59" customHeight="1" spans="1:27">
      <c r="A59" s="7" t="s">
        <v>2599</v>
      </c>
      <c r="B59" s="7" t="s">
        <v>2600</v>
      </c>
      <c r="C59" s="7" t="s">
        <v>2506</v>
      </c>
      <c r="D59" s="7" t="s">
        <v>2601</v>
      </c>
      <c r="E59" s="20">
        <v>0</v>
      </c>
      <c r="F59" s="21">
        <v>1</v>
      </c>
      <c r="G59" s="7" t="s">
        <v>2438</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8">
        <v>0</v>
      </c>
      <c r="Z59" s="8">
        <v>0</v>
      </c>
      <c r="AA59" s="8">
        <v>0</v>
      </c>
    </row>
    <row r="60" customHeight="1" spans="1:27">
      <c r="A60" s="7" t="s">
        <v>2602</v>
      </c>
      <c r="B60" s="7" t="s">
        <v>2603</v>
      </c>
      <c r="C60" s="7" t="s">
        <v>74</v>
      </c>
      <c r="D60" s="7" t="s">
        <v>2604</v>
      </c>
      <c r="E60" s="20">
        <v>0</v>
      </c>
      <c r="F60" s="21">
        <v>20</v>
      </c>
      <c r="G60" s="7" t="s">
        <v>2438</v>
      </c>
      <c r="H60" s="8">
        <v>0</v>
      </c>
      <c r="I60" s="8">
        <v>0</v>
      </c>
      <c r="J60" s="8">
        <v>0</v>
      </c>
      <c r="K60" s="8">
        <v>0</v>
      </c>
      <c r="L60" s="8">
        <v>0</v>
      </c>
      <c r="M60" s="8">
        <v>0</v>
      </c>
      <c r="N60" s="8">
        <v>0</v>
      </c>
      <c r="O60" s="8">
        <v>0</v>
      </c>
      <c r="P60" s="8">
        <v>0</v>
      </c>
      <c r="Q60" s="8">
        <v>0</v>
      </c>
      <c r="R60" s="8">
        <v>0</v>
      </c>
      <c r="S60" s="8">
        <v>0</v>
      </c>
      <c r="T60" s="8">
        <v>0</v>
      </c>
      <c r="U60" s="8">
        <v>0</v>
      </c>
      <c r="V60" s="8">
        <v>0</v>
      </c>
      <c r="W60" s="8">
        <v>0</v>
      </c>
      <c r="X60" s="8">
        <v>0</v>
      </c>
      <c r="Y60" s="8">
        <v>0</v>
      </c>
      <c r="Z60" s="8">
        <v>0</v>
      </c>
      <c r="AA60" s="8">
        <v>0</v>
      </c>
    </row>
    <row r="61" customHeight="1" spans="1:27">
      <c r="A61" s="7" t="s">
        <v>2605</v>
      </c>
      <c r="B61" s="7" t="s">
        <v>2606</v>
      </c>
      <c r="C61" s="7" t="s">
        <v>74</v>
      </c>
      <c r="D61" s="7" t="s">
        <v>2607</v>
      </c>
      <c r="E61" s="20">
        <v>0</v>
      </c>
      <c r="F61" s="21">
        <v>20</v>
      </c>
      <c r="G61" s="7" t="s">
        <v>2438</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row>
    <row r="62" customHeight="1" spans="1:27">
      <c r="A62" s="7" t="s">
        <v>2608</v>
      </c>
      <c r="B62" s="7" t="s">
        <v>2609</v>
      </c>
      <c r="C62" s="7" t="s">
        <v>2610</v>
      </c>
      <c r="D62" s="7" t="s">
        <v>2611</v>
      </c>
      <c r="E62" s="20">
        <v>0</v>
      </c>
      <c r="F62" s="21">
        <v>20</v>
      </c>
      <c r="G62" s="7" t="s">
        <v>2438</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row>
    <row r="63" customHeight="1" spans="1:27">
      <c r="A63" s="7" t="s">
        <v>2612</v>
      </c>
      <c r="B63" s="7" t="s">
        <v>2613</v>
      </c>
      <c r="C63" s="7" t="s">
        <v>2614</v>
      </c>
      <c r="D63" s="7" t="s">
        <v>2615</v>
      </c>
      <c r="E63" s="20">
        <v>0</v>
      </c>
      <c r="F63" s="21">
        <v>1</v>
      </c>
      <c r="G63" s="7" t="s">
        <v>2438</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row>
    <row r="64" customHeight="1" spans="1:27">
      <c r="A64" s="7" t="s">
        <v>2616</v>
      </c>
      <c r="B64" s="7" t="s">
        <v>2617</v>
      </c>
      <c r="C64" s="7" t="s">
        <v>2614</v>
      </c>
      <c r="D64" s="7" t="s">
        <v>2615</v>
      </c>
      <c r="E64" s="20">
        <v>0</v>
      </c>
      <c r="F64" s="21">
        <v>1</v>
      </c>
      <c r="G64" s="7" t="s">
        <v>2438</v>
      </c>
      <c r="H64" s="8">
        <v>0</v>
      </c>
      <c r="I64" s="8">
        <v>0</v>
      </c>
      <c r="J64" s="8">
        <v>0</v>
      </c>
      <c r="K64" s="8">
        <v>0</v>
      </c>
      <c r="L64" s="8">
        <v>0</v>
      </c>
      <c r="M64" s="8">
        <v>0</v>
      </c>
      <c r="N64" s="8">
        <v>0</v>
      </c>
      <c r="O64" s="8">
        <v>0</v>
      </c>
      <c r="P64" s="8">
        <v>0</v>
      </c>
      <c r="Q64" s="8">
        <v>0</v>
      </c>
      <c r="R64" s="8">
        <v>0</v>
      </c>
      <c r="S64" s="8">
        <v>0</v>
      </c>
      <c r="T64" s="8">
        <v>0</v>
      </c>
      <c r="U64" s="8">
        <v>0</v>
      </c>
      <c r="V64" s="8">
        <v>0</v>
      </c>
      <c r="W64" s="8">
        <v>0</v>
      </c>
      <c r="X64" s="8">
        <v>0</v>
      </c>
      <c r="Y64" s="8">
        <v>0</v>
      </c>
      <c r="Z64" s="8">
        <v>0</v>
      </c>
      <c r="AA64" s="8">
        <v>0</v>
      </c>
    </row>
    <row r="65" customHeight="1" spans="1:27">
      <c r="A65" s="7" t="s">
        <v>2618</v>
      </c>
      <c r="B65" s="7" t="s">
        <v>2619</v>
      </c>
      <c r="C65" s="7" t="s">
        <v>2614</v>
      </c>
      <c r="D65" s="7" t="s">
        <v>2615</v>
      </c>
      <c r="E65" s="20">
        <v>0</v>
      </c>
      <c r="F65" s="21">
        <v>1</v>
      </c>
      <c r="G65" s="7" t="s">
        <v>2438</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row>
    <row r="66" customHeight="1" spans="1:27">
      <c r="A66" s="7" t="s">
        <v>722</v>
      </c>
      <c r="B66" s="7" t="s">
        <v>2620</v>
      </c>
      <c r="C66" s="7" t="s">
        <v>74</v>
      </c>
      <c r="D66" s="7" t="s">
        <v>2621</v>
      </c>
      <c r="E66" s="20">
        <v>0</v>
      </c>
      <c r="F66" s="21">
        <v>20</v>
      </c>
      <c r="G66" s="7" t="s">
        <v>2438</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row>
    <row r="67" customHeight="1" spans="1:27">
      <c r="A67" s="7" t="s">
        <v>2622</v>
      </c>
      <c r="B67" s="7" t="s">
        <v>2623</v>
      </c>
      <c r="C67" s="7" t="s">
        <v>74</v>
      </c>
      <c r="D67" s="7" t="s">
        <v>2624</v>
      </c>
      <c r="E67" s="20">
        <v>0</v>
      </c>
      <c r="F67" s="21">
        <v>20</v>
      </c>
      <c r="G67" s="7" t="s">
        <v>2438</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row>
    <row r="68" customHeight="1" spans="1:27">
      <c r="A68" s="7" t="s">
        <v>2625</v>
      </c>
      <c r="B68" s="7" t="s">
        <v>2626</v>
      </c>
      <c r="C68" s="7" t="s">
        <v>74</v>
      </c>
      <c r="D68" s="7" t="s">
        <v>2627</v>
      </c>
      <c r="E68" s="20">
        <v>0</v>
      </c>
      <c r="F68" s="21">
        <v>20</v>
      </c>
      <c r="G68" s="7" t="s">
        <v>2438</v>
      </c>
      <c r="H68" s="8">
        <v>0</v>
      </c>
      <c r="I68" s="8">
        <v>0</v>
      </c>
      <c r="J68" s="8">
        <v>0</v>
      </c>
      <c r="K68" s="8">
        <v>0</v>
      </c>
      <c r="L68" s="8">
        <v>0</v>
      </c>
      <c r="M68" s="8">
        <v>0</v>
      </c>
      <c r="N68" s="8">
        <v>0</v>
      </c>
      <c r="O68" s="8">
        <v>0</v>
      </c>
      <c r="P68" s="8">
        <v>0</v>
      </c>
      <c r="Q68" s="8">
        <v>0</v>
      </c>
      <c r="R68" s="8">
        <v>0</v>
      </c>
      <c r="S68" s="8">
        <v>0</v>
      </c>
      <c r="T68" s="8">
        <v>0</v>
      </c>
      <c r="U68" s="8">
        <v>0</v>
      </c>
      <c r="V68" s="8">
        <v>0</v>
      </c>
      <c r="W68" s="8">
        <v>0</v>
      </c>
      <c r="X68" s="8">
        <v>0</v>
      </c>
      <c r="Y68" s="8">
        <v>0</v>
      </c>
      <c r="Z68" s="8">
        <v>0</v>
      </c>
      <c r="AA68" s="8">
        <v>0</v>
      </c>
    </row>
    <row r="69" customHeight="1" spans="1:27">
      <c r="A69" s="7" t="s">
        <v>2628</v>
      </c>
      <c r="B69" s="7" t="s">
        <v>2629</v>
      </c>
      <c r="C69" s="7" t="s">
        <v>74</v>
      </c>
      <c r="D69" s="7" t="s">
        <v>2630</v>
      </c>
      <c r="E69" s="20">
        <v>0</v>
      </c>
      <c r="F69" s="21">
        <v>20</v>
      </c>
      <c r="G69" s="7" t="s">
        <v>2438</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0</v>
      </c>
      <c r="Z69" s="8">
        <v>0</v>
      </c>
      <c r="AA69" s="8">
        <v>0</v>
      </c>
    </row>
    <row r="70" customHeight="1" spans="1:27">
      <c r="A70" s="7" t="s">
        <v>2631</v>
      </c>
      <c r="B70" s="7" t="s">
        <v>2632</v>
      </c>
      <c r="C70" s="7" t="s">
        <v>74</v>
      </c>
      <c r="D70" s="7" t="s">
        <v>2633</v>
      </c>
      <c r="E70" s="20">
        <v>0</v>
      </c>
      <c r="F70" s="21">
        <v>20</v>
      </c>
      <c r="G70" s="7" t="s">
        <v>2438</v>
      </c>
      <c r="H70" s="8">
        <v>0</v>
      </c>
      <c r="I70" s="8">
        <v>0</v>
      </c>
      <c r="J70" s="8">
        <v>0</v>
      </c>
      <c r="K70" s="8">
        <v>0</v>
      </c>
      <c r="L70" s="8">
        <v>0</v>
      </c>
      <c r="M70" s="8">
        <v>0</v>
      </c>
      <c r="N70" s="8">
        <v>0</v>
      </c>
      <c r="O70" s="8">
        <v>0</v>
      </c>
      <c r="P70" s="8">
        <v>0</v>
      </c>
      <c r="Q70" s="8">
        <v>0</v>
      </c>
      <c r="R70" s="8">
        <v>0</v>
      </c>
      <c r="S70" s="8">
        <v>0</v>
      </c>
      <c r="T70" s="8">
        <v>0</v>
      </c>
      <c r="U70" s="8">
        <v>0</v>
      </c>
      <c r="V70" s="8">
        <v>0</v>
      </c>
      <c r="W70" s="8">
        <v>0</v>
      </c>
      <c r="X70" s="8">
        <v>0</v>
      </c>
      <c r="Y70" s="8">
        <v>0</v>
      </c>
      <c r="Z70" s="8">
        <v>0</v>
      </c>
      <c r="AA70" s="8">
        <v>0</v>
      </c>
    </row>
    <row r="71" customHeight="1" spans="1:27">
      <c r="A71" s="7" t="s">
        <v>2634</v>
      </c>
      <c r="B71" s="7" t="s">
        <v>2635</v>
      </c>
      <c r="C71" s="7" t="s">
        <v>74</v>
      </c>
      <c r="D71" s="7" t="s">
        <v>2636</v>
      </c>
      <c r="E71" s="20">
        <v>0</v>
      </c>
      <c r="F71" s="21">
        <v>20</v>
      </c>
      <c r="G71" s="7" t="s">
        <v>2438</v>
      </c>
      <c r="H71" s="8">
        <v>0</v>
      </c>
      <c r="I71" s="8">
        <v>0</v>
      </c>
      <c r="J71" s="8">
        <v>0</v>
      </c>
      <c r="K71" s="8">
        <v>0</v>
      </c>
      <c r="L71" s="8">
        <v>0</v>
      </c>
      <c r="M71" s="8">
        <v>0</v>
      </c>
      <c r="N71" s="8">
        <v>0</v>
      </c>
      <c r="O71" s="8">
        <v>0</v>
      </c>
      <c r="P71" s="8">
        <v>0</v>
      </c>
      <c r="Q71" s="8">
        <v>0</v>
      </c>
      <c r="R71" s="8">
        <v>0</v>
      </c>
      <c r="S71" s="8">
        <v>0</v>
      </c>
      <c r="T71" s="8">
        <v>0</v>
      </c>
      <c r="U71" s="8">
        <v>0</v>
      </c>
      <c r="V71" s="8">
        <v>0</v>
      </c>
      <c r="W71" s="8">
        <v>0</v>
      </c>
      <c r="X71" s="8">
        <v>0</v>
      </c>
      <c r="Y71" s="8">
        <v>0</v>
      </c>
      <c r="Z71" s="8">
        <v>0</v>
      </c>
      <c r="AA71" s="8">
        <v>0</v>
      </c>
    </row>
    <row r="72" customHeight="1" spans="1:27">
      <c r="A72" s="7" t="s">
        <v>2637</v>
      </c>
      <c r="B72" s="7" t="s">
        <v>2638</v>
      </c>
      <c r="C72" s="7" t="s">
        <v>74</v>
      </c>
      <c r="D72" s="7" t="s">
        <v>2639</v>
      </c>
      <c r="E72" s="20">
        <v>0</v>
      </c>
      <c r="F72" s="21">
        <v>20</v>
      </c>
      <c r="G72" s="7" t="s">
        <v>2438</v>
      </c>
      <c r="H72" s="8">
        <v>0</v>
      </c>
      <c r="I72" s="8">
        <v>0</v>
      </c>
      <c r="J72" s="8">
        <v>0</v>
      </c>
      <c r="K72" s="8">
        <v>0</v>
      </c>
      <c r="L72" s="8">
        <v>0</v>
      </c>
      <c r="M72" s="8">
        <v>0</v>
      </c>
      <c r="N72" s="8">
        <v>0</v>
      </c>
      <c r="O72" s="8">
        <v>0</v>
      </c>
      <c r="P72" s="8">
        <v>0</v>
      </c>
      <c r="Q72" s="8">
        <v>0</v>
      </c>
      <c r="R72" s="8">
        <v>0</v>
      </c>
      <c r="S72" s="8">
        <v>0</v>
      </c>
      <c r="T72" s="8">
        <v>0</v>
      </c>
      <c r="U72" s="8">
        <v>0</v>
      </c>
      <c r="V72" s="8">
        <v>0</v>
      </c>
      <c r="W72" s="8">
        <v>0</v>
      </c>
      <c r="X72" s="8">
        <v>0</v>
      </c>
      <c r="Y72" s="8">
        <v>0</v>
      </c>
      <c r="Z72" s="8">
        <v>0</v>
      </c>
      <c r="AA72" s="8">
        <v>0</v>
      </c>
    </row>
    <row r="73" customHeight="1" spans="1:27">
      <c r="A73" s="7" t="s">
        <v>2640</v>
      </c>
      <c r="B73" s="7" t="s">
        <v>2641</v>
      </c>
      <c r="C73" s="7" t="s">
        <v>74</v>
      </c>
      <c r="D73" s="7" t="s">
        <v>2642</v>
      </c>
      <c r="E73" s="20">
        <v>0</v>
      </c>
      <c r="F73" s="21">
        <v>20</v>
      </c>
      <c r="G73" s="7" t="s">
        <v>2438</v>
      </c>
      <c r="H73" s="8">
        <v>0</v>
      </c>
      <c r="I73" s="8">
        <v>0</v>
      </c>
      <c r="J73" s="8">
        <v>0</v>
      </c>
      <c r="K73" s="8">
        <v>0</v>
      </c>
      <c r="L73" s="8">
        <v>0</v>
      </c>
      <c r="M73" s="8">
        <v>0</v>
      </c>
      <c r="N73" s="8">
        <v>0</v>
      </c>
      <c r="O73" s="8">
        <v>0</v>
      </c>
      <c r="P73" s="8">
        <v>0</v>
      </c>
      <c r="Q73" s="8">
        <v>0</v>
      </c>
      <c r="R73" s="8">
        <v>0</v>
      </c>
      <c r="S73" s="8">
        <v>0</v>
      </c>
      <c r="T73" s="8">
        <v>0</v>
      </c>
      <c r="U73" s="8">
        <v>0</v>
      </c>
      <c r="V73" s="8">
        <v>0</v>
      </c>
      <c r="W73" s="8">
        <v>0</v>
      </c>
      <c r="X73" s="8">
        <v>0</v>
      </c>
      <c r="Y73" s="8">
        <v>0</v>
      </c>
      <c r="Z73" s="8">
        <v>0</v>
      </c>
      <c r="AA73" s="8">
        <v>0</v>
      </c>
    </row>
    <row r="74" customHeight="1" spans="1:27">
      <c r="A74" s="7" t="s">
        <v>2643</v>
      </c>
      <c r="B74" s="7" t="s">
        <v>2644</v>
      </c>
      <c r="C74" s="7" t="s">
        <v>74</v>
      </c>
      <c r="D74" s="7" t="s">
        <v>2645</v>
      </c>
      <c r="E74" s="20">
        <v>0</v>
      </c>
      <c r="F74" s="21">
        <v>20</v>
      </c>
      <c r="G74" s="7" t="s">
        <v>2438</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row>
    <row r="75" customHeight="1" spans="1:27">
      <c r="A75" s="7" t="s">
        <v>2646</v>
      </c>
      <c r="B75" s="7" t="s">
        <v>2647</v>
      </c>
      <c r="C75" s="7" t="s">
        <v>74</v>
      </c>
      <c r="D75" s="7" t="s">
        <v>2648</v>
      </c>
      <c r="E75" s="20">
        <v>0</v>
      </c>
      <c r="F75" s="21">
        <v>20</v>
      </c>
      <c r="G75" s="7" t="s">
        <v>2438</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row>
    <row r="76" customHeight="1" spans="1:27">
      <c r="A76" s="7" t="s">
        <v>2649</v>
      </c>
      <c r="B76" s="7" t="s">
        <v>2650</v>
      </c>
      <c r="C76" s="7" t="s">
        <v>74</v>
      </c>
      <c r="D76" s="7" t="s">
        <v>2651</v>
      </c>
      <c r="E76" s="20">
        <v>0</v>
      </c>
      <c r="F76" s="21">
        <v>20</v>
      </c>
      <c r="G76" s="7" t="s">
        <v>2438</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row>
    <row r="77" customHeight="1" spans="1:27">
      <c r="A77" s="7" t="s">
        <v>2652</v>
      </c>
      <c r="B77" s="7" t="s">
        <v>2653</v>
      </c>
      <c r="C77" s="7" t="s">
        <v>74</v>
      </c>
      <c r="D77" s="7" t="s">
        <v>2654</v>
      </c>
      <c r="E77" s="20">
        <v>0</v>
      </c>
      <c r="F77" s="21">
        <v>20</v>
      </c>
      <c r="G77" s="7" t="s">
        <v>2438</v>
      </c>
      <c r="H77" s="8">
        <v>0</v>
      </c>
      <c r="I77" s="8">
        <v>0</v>
      </c>
      <c r="J77" s="8">
        <v>0</v>
      </c>
      <c r="K77" s="8">
        <v>0</v>
      </c>
      <c r="L77" s="8">
        <v>0</v>
      </c>
      <c r="M77" s="8">
        <v>0</v>
      </c>
      <c r="N77" s="8">
        <v>0</v>
      </c>
      <c r="O77" s="8">
        <v>0</v>
      </c>
      <c r="P77" s="8">
        <v>0</v>
      </c>
      <c r="Q77" s="8">
        <v>0</v>
      </c>
      <c r="R77" s="8">
        <v>0</v>
      </c>
      <c r="S77" s="8">
        <v>0</v>
      </c>
      <c r="T77" s="8">
        <v>0</v>
      </c>
      <c r="U77" s="8">
        <v>0</v>
      </c>
      <c r="V77" s="8">
        <v>0</v>
      </c>
      <c r="W77" s="8">
        <v>0</v>
      </c>
      <c r="X77" s="8">
        <v>0</v>
      </c>
      <c r="Y77" s="8">
        <v>0</v>
      </c>
      <c r="Z77" s="8">
        <v>0</v>
      </c>
      <c r="AA77" s="8">
        <v>0</v>
      </c>
    </row>
    <row r="78" customHeight="1" spans="1:27">
      <c r="A78" s="7" t="s">
        <v>2655</v>
      </c>
      <c r="B78" s="7" t="s">
        <v>2656</v>
      </c>
      <c r="C78" s="7" t="s">
        <v>74</v>
      </c>
      <c r="D78" s="7" t="s">
        <v>2657</v>
      </c>
      <c r="E78" s="20">
        <v>0</v>
      </c>
      <c r="F78" s="21">
        <v>20</v>
      </c>
      <c r="G78" s="7" t="s">
        <v>2438</v>
      </c>
      <c r="H78" s="8">
        <v>0</v>
      </c>
      <c r="I78" s="8">
        <v>0</v>
      </c>
      <c r="J78" s="8">
        <v>0</v>
      </c>
      <c r="K78" s="8">
        <v>0</v>
      </c>
      <c r="L78" s="8">
        <v>0</v>
      </c>
      <c r="M78" s="8">
        <v>0</v>
      </c>
      <c r="N78" s="8">
        <v>0</v>
      </c>
      <c r="O78" s="8">
        <v>0</v>
      </c>
      <c r="P78" s="8">
        <v>0</v>
      </c>
      <c r="Q78" s="8">
        <v>0</v>
      </c>
      <c r="R78" s="8">
        <v>0</v>
      </c>
      <c r="S78" s="8">
        <v>0</v>
      </c>
      <c r="T78" s="8">
        <v>0</v>
      </c>
      <c r="U78" s="8">
        <v>0</v>
      </c>
      <c r="V78" s="8">
        <v>0</v>
      </c>
      <c r="W78" s="8">
        <v>0</v>
      </c>
      <c r="X78" s="8">
        <v>0</v>
      </c>
      <c r="Y78" s="8">
        <v>0</v>
      </c>
      <c r="Z78" s="8">
        <v>0</v>
      </c>
      <c r="AA78" s="8">
        <v>0</v>
      </c>
    </row>
    <row r="79" customHeight="1" spans="1:27">
      <c r="A79" s="7" t="s">
        <v>2658</v>
      </c>
      <c r="B79" s="7" t="s">
        <v>2659</v>
      </c>
      <c r="C79" s="7" t="s">
        <v>74</v>
      </c>
      <c r="D79" s="7" t="s">
        <v>2660</v>
      </c>
      <c r="E79" s="20">
        <v>0</v>
      </c>
      <c r="F79" s="21">
        <v>20</v>
      </c>
      <c r="G79" s="7" t="s">
        <v>2438</v>
      </c>
      <c r="H79" s="8">
        <v>0</v>
      </c>
      <c r="I79" s="8">
        <v>0</v>
      </c>
      <c r="J79" s="8">
        <v>0</v>
      </c>
      <c r="K79" s="8">
        <v>0</v>
      </c>
      <c r="L79" s="8">
        <v>0</v>
      </c>
      <c r="M79" s="8">
        <v>0</v>
      </c>
      <c r="N79" s="8">
        <v>0</v>
      </c>
      <c r="O79" s="8">
        <v>0</v>
      </c>
      <c r="P79" s="8">
        <v>0</v>
      </c>
      <c r="Q79" s="8">
        <v>0</v>
      </c>
      <c r="R79" s="8">
        <v>0</v>
      </c>
      <c r="S79" s="8">
        <v>0</v>
      </c>
      <c r="T79" s="8">
        <v>0</v>
      </c>
      <c r="U79" s="8">
        <v>0</v>
      </c>
      <c r="V79" s="8">
        <v>0</v>
      </c>
      <c r="W79" s="8">
        <v>0</v>
      </c>
      <c r="X79" s="8">
        <v>0</v>
      </c>
      <c r="Y79" s="8">
        <v>0</v>
      </c>
      <c r="Z79" s="8">
        <v>0</v>
      </c>
      <c r="AA79" s="8">
        <v>0</v>
      </c>
    </row>
    <row r="80" customHeight="1" spans="1:27">
      <c r="A80" s="7" t="s">
        <v>2661</v>
      </c>
      <c r="B80" s="7" t="s">
        <v>2662</v>
      </c>
      <c r="C80" s="7" t="s">
        <v>74</v>
      </c>
      <c r="D80" s="7" t="s">
        <v>2663</v>
      </c>
      <c r="E80" s="20">
        <v>0</v>
      </c>
      <c r="F80" s="21">
        <v>20</v>
      </c>
      <c r="G80" s="7" t="s">
        <v>2438</v>
      </c>
      <c r="H80" s="8">
        <v>0</v>
      </c>
      <c r="I80" s="8">
        <v>0</v>
      </c>
      <c r="J80" s="8">
        <v>0</v>
      </c>
      <c r="K80" s="8">
        <v>0</v>
      </c>
      <c r="L80" s="8">
        <v>0</v>
      </c>
      <c r="M80" s="8">
        <v>0</v>
      </c>
      <c r="N80" s="8">
        <v>0</v>
      </c>
      <c r="O80" s="8">
        <v>0</v>
      </c>
      <c r="P80" s="8">
        <v>0</v>
      </c>
      <c r="Q80" s="8">
        <v>0</v>
      </c>
      <c r="R80" s="8">
        <v>0</v>
      </c>
      <c r="S80" s="8">
        <v>0</v>
      </c>
      <c r="T80" s="8">
        <v>0</v>
      </c>
      <c r="U80" s="8">
        <v>0</v>
      </c>
      <c r="V80" s="8">
        <v>0</v>
      </c>
      <c r="W80" s="8">
        <v>0</v>
      </c>
      <c r="X80" s="8">
        <v>0</v>
      </c>
      <c r="Y80" s="8">
        <v>0</v>
      </c>
      <c r="Z80" s="8">
        <v>0</v>
      </c>
      <c r="AA80" s="8">
        <v>0</v>
      </c>
    </row>
    <row r="81" customHeight="1" spans="1:27">
      <c r="A81" s="7" t="s">
        <v>2664</v>
      </c>
      <c r="B81" s="7" t="s">
        <v>2665</v>
      </c>
      <c r="C81" s="7" t="s">
        <v>74</v>
      </c>
      <c r="D81" s="7" t="s">
        <v>2666</v>
      </c>
      <c r="E81" s="20">
        <v>0</v>
      </c>
      <c r="F81" s="21">
        <v>20</v>
      </c>
      <c r="G81" s="7" t="s">
        <v>2438</v>
      </c>
      <c r="H81" s="8">
        <v>0</v>
      </c>
      <c r="I81" s="8">
        <v>0</v>
      </c>
      <c r="J81" s="8">
        <v>0</v>
      </c>
      <c r="K81" s="8">
        <v>0</v>
      </c>
      <c r="L81" s="8">
        <v>0</v>
      </c>
      <c r="M81" s="8">
        <v>0</v>
      </c>
      <c r="N81" s="8">
        <v>0</v>
      </c>
      <c r="O81" s="8">
        <v>0</v>
      </c>
      <c r="P81" s="8">
        <v>0</v>
      </c>
      <c r="Q81" s="8">
        <v>0</v>
      </c>
      <c r="R81" s="8">
        <v>0</v>
      </c>
      <c r="S81" s="8">
        <v>0</v>
      </c>
      <c r="T81" s="8">
        <v>0</v>
      </c>
      <c r="U81" s="8">
        <v>0</v>
      </c>
      <c r="V81" s="8">
        <v>0</v>
      </c>
      <c r="W81" s="8">
        <v>0</v>
      </c>
      <c r="X81" s="8">
        <v>0</v>
      </c>
      <c r="Y81" s="8">
        <v>0</v>
      </c>
      <c r="Z81" s="8">
        <v>0</v>
      </c>
      <c r="AA81" s="8">
        <v>0</v>
      </c>
    </row>
    <row r="82" customHeight="1" spans="1:27">
      <c r="A82" s="7" t="s">
        <v>2667</v>
      </c>
      <c r="B82" s="7" t="s">
        <v>2668</v>
      </c>
      <c r="C82" s="7" t="s">
        <v>2669</v>
      </c>
      <c r="D82" s="7" t="s">
        <v>2670</v>
      </c>
      <c r="E82" s="20">
        <v>0</v>
      </c>
      <c r="F82" s="21">
        <v>1</v>
      </c>
      <c r="G82" s="7" t="s">
        <v>2438</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row>
    <row r="83" customHeight="1" spans="1:27">
      <c r="A83" s="7" t="s">
        <v>2671</v>
      </c>
      <c r="B83" s="7" t="s">
        <v>2672</v>
      </c>
      <c r="C83" s="7" t="s">
        <v>74</v>
      </c>
      <c r="D83" s="7" t="s">
        <v>2673</v>
      </c>
      <c r="E83" s="20">
        <v>0</v>
      </c>
      <c r="F83" s="21">
        <v>20</v>
      </c>
      <c r="G83" s="7" t="s">
        <v>2438</v>
      </c>
      <c r="H83" s="8">
        <v>0</v>
      </c>
      <c r="I83" s="8">
        <v>0</v>
      </c>
      <c r="J83" s="8">
        <v>0</v>
      </c>
      <c r="K83" s="8">
        <v>0</v>
      </c>
      <c r="L83" s="8">
        <v>0</v>
      </c>
      <c r="M83" s="8">
        <v>0</v>
      </c>
      <c r="N83" s="8">
        <v>0</v>
      </c>
      <c r="O83" s="8">
        <v>0</v>
      </c>
      <c r="P83" s="8">
        <v>0</v>
      </c>
      <c r="Q83" s="8">
        <v>0</v>
      </c>
      <c r="R83" s="8">
        <v>0</v>
      </c>
      <c r="S83" s="8">
        <v>0</v>
      </c>
      <c r="T83" s="8">
        <v>0</v>
      </c>
      <c r="U83" s="8">
        <v>0</v>
      </c>
      <c r="V83" s="8">
        <v>0</v>
      </c>
      <c r="W83" s="8">
        <v>0</v>
      </c>
      <c r="X83" s="8">
        <v>0</v>
      </c>
      <c r="Y83" s="8">
        <v>0</v>
      </c>
      <c r="Z83" s="8">
        <v>0</v>
      </c>
      <c r="AA83" s="8">
        <v>0</v>
      </c>
    </row>
    <row r="84" customHeight="1" spans="1:27">
      <c r="A84" s="7" t="s">
        <v>2674</v>
      </c>
      <c r="B84" s="7" t="s">
        <v>2675</v>
      </c>
      <c r="C84" s="7" t="s">
        <v>74</v>
      </c>
      <c r="D84" s="7" t="s">
        <v>2676</v>
      </c>
      <c r="E84" s="20">
        <v>0</v>
      </c>
      <c r="F84" s="21">
        <v>20</v>
      </c>
      <c r="G84" s="7" t="s">
        <v>2438</v>
      </c>
      <c r="H84" s="8">
        <v>0</v>
      </c>
      <c r="I84" s="8">
        <v>0</v>
      </c>
      <c r="J84" s="8">
        <v>0</v>
      </c>
      <c r="K84" s="8">
        <v>0</v>
      </c>
      <c r="L84" s="8">
        <v>0</v>
      </c>
      <c r="M84" s="8">
        <v>0</v>
      </c>
      <c r="N84" s="8">
        <v>0</v>
      </c>
      <c r="O84" s="8">
        <v>0</v>
      </c>
      <c r="P84" s="8">
        <v>0</v>
      </c>
      <c r="Q84" s="8">
        <v>0</v>
      </c>
      <c r="R84" s="8">
        <v>0</v>
      </c>
      <c r="S84" s="8">
        <v>0</v>
      </c>
      <c r="T84" s="8">
        <v>0</v>
      </c>
      <c r="U84" s="8">
        <v>0</v>
      </c>
      <c r="V84" s="8">
        <v>0</v>
      </c>
      <c r="W84" s="8">
        <v>0</v>
      </c>
      <c r="X84" s="8">
        <v>0</v>
      </c>
      <c r="Y84" s="8">
        <v>0</v>
      </c>
      <c r="Z84" s="8">
        <v>0</v>
      </c>
      <c r="AA84" s="8">
        <v>0</v>
      </c>
    </row>
    <row r="85" customHeight="1" spans="1:27">
      <c r="A85" s="7" t="s">
        <v>2677</v>
      </c>
      <c r="B85" s="7" t="s">
        <v>2678</v>
      </c>
      <c r="C85" s="7" t="s">
        <v>74</v>
      </c>
      <c r="D85" s="7" t="s">
        <v>2679</v>
      </c>
      <c r="E85" s="20">
        <v>0</v>
      </c>
      <c r="F85" s="21">
        <v>20</v>
      </c>
      <c r="G85" s="7" t="s">
        <v>2438</v>
      </c>
      <c r="H85" s="8">
        <v>0</v>
      </c>
      <c r="I85" s="8">
        <v>0</v>
      </c>
      <c r="J85" s="8">
        <v>0</v>
      </c>
      <c r="K85" s="8">
        <v>0</v>
      </c>
      <c r="L85" s="8">
        <v>0</v>
      </c>
      <c r="M85" s="8">
        <v>0</v>
      </c>
      <c r="N85" s="8">
        <v>0</v>
      </c>
      <c r="O85" s="8">
        <v>0</v>
      </c>
      <c r="P85" s="8">
        <v>0</v>
      </c>
      <c r="Q85" s="8">
        <v>0</v>
      </c>
      <c r="R85" s="8">
        <v>0</v>
      </c>
      <c r="S85" s="8">
        <v>0</v>
      </c>
      <c r="T85" s="8">
        <v>0</v>
      </c>
      <c r="U85" s="8">
        <v>0</v>
      </c>
      <c r="V85" s="8">
        <v>0</v>
      </c>
      <c r="W85" s="8">
        <v>0</v>
      </c>
      <c r="X85" s="8">
        <v>0</v>
      </c>
      <c r="Y85" s="8">
        <v>0</v>
      </c>
      <c r="Z85" s="8">
        <v>0</v>
      </c>
      <c r="AA85" s="8">
        <v>0</v>
      </c>
    </row>
    <row r="86" customHeight="1" spans="1:27">
      <c r="A86" s="7" t="s">
        <v>2680</v>
      </c>
      <c r="B86" s="7" t="s">
        <v>2681</v>
      </c>
      <c r="C86" s="7" t="s">
        <v>74</v>
      </c>
      <c r="D86" s="7" t="s">
        <v>2682</v>
      </c>
      <c r="E86" s="20">
        <v>0</v>
      </c>
      <c r="F86" s="21">
        <v>20</v>
      </c>
      <c r="G86" s="7" t="s">
        <v>2438</v>
      </c>
      <c r="H86" s="8">
        <v>0</v>
      </c>
      <c r="I86" s="8">
        <v>0</v>
      </c>
      <c r="J86" s="8">
        <v>0</v>
      </c>
      <c r="K86" s="8">
        <v>0</v>
      </c>
      <c r="L86" s="8">
        <v>0</v>
      </c>
      <c r="M86" s="8">
        <v>0</v>
      </c>
      <c r="N86" s="8">
        <v>0</v>
      </c>
      <c r="O86" s="8">
        <v>0</v>
      </c>
      <c r="P86" s="8">
        <v>0</v>
      </c>
      <c r="Q86" s="8">
        <v>0</v>
      </c>
      <c r="R86" s="8">
        <v>0</v>
      </c>
      <c r="S86" s="8">
        <v>0</v>
      </c>
      <c r="T86" s="8">
        <v>0</v>
      </c>
      <c r="U86" s="8">
        <v>0</v>
      </c>
      <c r="V86" s="8">
        <v>0</v>
      </c>
      <c r="W86" s="8">
        <v>0</v>
      </c>
      <c r="X86" s="8">
        <v>0</v>
      </c>
      <c r="Y86" s="8">
        <v>0</v>
      </c>
      <c r="Z86" s="8">
        <v>0</v>
      </c>
      <c r="AA86" s="8">
        <v>0</v>
      </c>
    </row>
    <row r="87" customHeight="1" spans="1:27">
      <c r="A87" s="7" t="s">
        <v>2683</v>
      </c>
      <c r="B87" s="7" t="s">
        <v>2684</v>
      </c>
      <c r="C87" s="7" t="s">
        <v>74</v>
      </c>
      <c r="D87" s="7" t="s">
        <v>2685</v>
      </c>
      <c r="E87" s="20">
        <v>0</v>
      </c>
      <c r="F87" s="21">
        <v>20</v>
      </c>
      <c r="G87" s="7" t="s">
        <v>2438</v>
      </c>
      <c r="H87" s="8">
        <v>0</v>
      </c>
      <c r="I87" s="8">
        <v>0</v>
      </c>
      <c r="J87" s="8">
        <v>0</v>
      </c>
      <c r="K87" s="8">
        <v>0</v>
      </c>
      <c r="L87" s="8">
        <v>0</v>
      </c>
      <c r="M87" s="8">
        <v>0</v>
      </c>
      <c r="N87" s="8">
        <v>0</v>
      </c>
      <c r="O87" s="8">
        <v>0</v>
      </c>
      <c r="P87" s="8">
        <v>0</v>
      </c>
      <c r="Q87" s="8">
        <v>0</v>
      </c>
      <c r="R87" s="8">
        <v>0</v>
      </c>
      <c r="S87" s="8">
        <v>0</v>
      </c>
      <c r="T87" s="8">
        <v>0</v>
      </c>
      <c r="U87" s="8">
        <v>0</v>
      </c>
      <c r="V87" s="8">
        <v>0</v>
      </c>
      <c r="W87" s="8">
        <v>0</v>
      </c>
      <c r="X87" s="8">
        <v>0</v>
      </c>
      <c r="Y87" s="8">
        <v>0</v>
      </c>
      <c r="Z87" s="8">
        <v>0</v>
      </c>
      <c r="AA87" s="8">
        <v>0</v>
      </c>
    </row>
    <row r="88" customHeight="1" spans="1:27">
      <c r="A88" s="7" t="s">
        <v>2686</v>
      </c>
      <c r="B88" s="7" t="s">
        <v>2687</v>
      </c>
      <c r="C88" s="7" t="s">
        <v>74</v>
      </c>
      <c r="D88" s="7" t="s">
        <v>2688</v>
      </c>
      <c r="E88" s="20">
        <v>0</v>
      </c>
      <c r="F88" s="21">
        <v>20</v>
      </c>
      <c r="G88" s="7" t="s">
        <v>2438</v>
      </c>
      <c r="H88" s="8">
        <v>0</v>
      </c>
      <c r="I88" s="8">
        <v>0</v>
      </c>
      <c r="J88" s="8">
        <v>0</v>
      </c>
      <c r="K88" s="8">
        <v>0</v>
      </c>
      <c r="L88" s="8">
        <v>0</v>
      </c>
      <c r="M88" s="8">
        <v>0</v>
      </c>
      <c r="N88" s="8">
        <v>0</v>
      </c>
      <c r="O88" s="8">
        <v>0</v>
      </c>
      <c r="P88" s="8">
        <v>0</v>
      </c>
      <c r="Q88" s="8">
        <v>0</v>
      </c>
      <c r="R88" s="8">
        <v>0</v>
      </c>
      <c r="S88" s="8">
        <v>0</v>
      </c>
      <c r="T88" s="8">
        <v>0</v>
      </c>
      <c r="U88" s="8">
        <v>0</v>
      </c>
      <c r="V88" s="8">
        <v>0</v>
      </c>
      <c r="W88" s="8">
        <v>0</v>
      </c>
      <c r="X88" s="8">
        <v>0</v>
      </c>
      <c r="Y88" s="8">
        <v>0</v>
      </c>
      <c r="Z88" s="8">
        <v>0</v>
      </c>
      <c r="AA88" s="8">
        <v>0</v>
      </c>
    </row>
    <row r="89" customHeight="1" spans="1:27">
      <c r="A89" s="7" t="s">
        <v>961</v>
      </c>
      <c r="B89" s="7" t="s">
        <v>2689</v>
      </c>
      <c r="C89" s="7" t="s">
        <v>74</v>
      </c>
      <c r="D89" s="7" t="s">
        <v>2690</v>
      </c>
      <c r="E89" s="20">
        <v>0</v>
      </c>
      <c r="F89" s="21">
        <v>20</v>
      </c>
      <c r="G89" s="7" t="s">
        <v>2438</v>
      </c>
      <c r="H89" s="8">
        <v>0</v>
      </c>
      <c r="I89" s="8">
        <v>0</v>
      </c>
      <c r="J89" s="8">
        <v>0</v>
      </c>
      <c r="K89" s="8">
        <v>0</v>
      </c>
      <c r="L89" s="8">
        <v>0</v>
      </c>
      <c r="M89" s="8">
        <v>0</v>
      </c>
      <c r="N89" s="8">
        <v>0</v>
      </c>
      <c r="O89" s="8">
        <v>0</v>
      </c>
      <c r="P89" s="8">
        <v>0</v>
      </c>
      <c r="Q89" s="8">
        <v>0</v>
      </c>
      <c r="R89" s="8">
        <v>0</v>
      </c>
      <c r="S89" s="8">
        <v>0</v>
      </c>
      <c r="T89" s="8">
        <v>0</v>
      </c>
      <c r="U89" s="8">
        <v>0</v>
      </c>
      <c r="V89" s="8">
        <v>0</v>
      </c>
      <c r="W89" s="8">
        <v>0</v>
      </c>
      <c r="X89" s="8">
        <v>0</v>
      </c>
      <c r="Y89" s="8">
        <v>0</v>
      </c>
      <c r="Z89" s="8">
        <v>0</v>
      </c>
      <c r="AA89" s="8">
        <v>0</v>
      </c>
    </row>
    <row r="90" customHeight="1" spans="1:27">
      <c r="A90" s="7" t="s">
        <v>966</v>
      </c>
      <c r="B90" s="7" t="s">
        <v>2691</v>
      </c>
      <c r="C90" s="7" t="s">
        <v>74</v>
      </c>
      <c r="D90" s="7" t="s">
        <v>2692</v>
      </c>
      <c r="E90" s="20">
        <v>0</v>
      </c>
      <c r="F90" s="21">
        <v>20</v>
      </c>
      <c r="G90" s="7" t="s">
        <v>2438</v>
      </c>
      <c r="H90" s="8">
        <v>0</v>
      </c>
      <c r="I90" s="8">
        <v>0</v>
      </c>
      <c r="J90" s="8">
        <v>0</v>
      </c>
      <c r="K90" s="8">
        <v>0</v>
      </c>
      <c r="L90" s="8">
        <v>0</v>
      </c>
      <c r="M90" s="8">
        <v>0</v>
      </c>
      <c r="N90" s="8">
        <v>0</v>
      </c>
      <c r="O90" s="8">
        <v>0</v>
      </c>
      <c r="P90" s="8">
        <v>0</v>
      </c>
      <c r="Q90" s="8">
        <v>0</v>
      </c>
      <c r="R90" s="8">
        <v>0</v>
      </c>
      <c r="S90" s="8">
        <v>0</v>
      </c>
      <c r="T90" s="8">
        <v>0</v>
      </c>
      <c r="U90" s="8">
        <v>0</v>
      </c>
      <c r="V90" s="8">
        <v>0</v>
      </c>
      <c r="W90" s="8">
        <v>0</v>
      </c>
      <c r="X90" s="8">
        <v>0</v>
      </c>
      <c r="Y90" s="8">
        <v>0</v>
      </c>
      <c r="Z90" s="8">
        <v>0</v>
      </c>
      <c r="AA90" s="8">
        <v>0</v>
      </c>
    </row>
    <row r="91" customHeight="1" spans="1:27">
      <c r="A91" s="7" t="s">
        <v>2693</v>
      </c>
      <c r="B91" s="7" t="s">
        <v>2694</v>
      </c>
      <c r="C91" s="7" t="s">
        <v>2669</v>
      </c>
      <c r="D91" s="7" t="s">
        <v>977</v>
      </c>
      <c r="E91" s="20">
        <v>0</v>
      </c>
      <c r="F91" s="21">
        <v>1</v>
      </c>
      <c r="G91" s="7" t="s">
        <v>2438</v>
      </c>
      <c r="H91" s="8">
        <v>0</v>
      </c>
      <c r="I91" s="8">
        <v>0</v>
      </c>
      <c r="J91" s="8">
        <v>0</v>
      </c>
      <c r="K91" s="8">
        <v>0</v>
      </c>
      <c r="L91" s="8">
        <v>0</v>
      </c>
      <c r="M91" s="8">
        <v>0</v>
      </c>
      <c r="N91" s="8">
        <v>0</v>
      </c>
      <c r="O91" s="8">
        <v>0</v>
      </c>
      <c r="P91" s="8">
        <v>0</v>
      </c>
      <c r="Q91" s="8">
        <v>0</v>
      </c>
      <c r="R91" s="8">
        <v>0</v>
      </c>
      <c r="S91" s="8">
        <v>0</v>
      </c>
      <c r="T91" s="8">
        <v>0</v>
      </c>
      <c r="U91" s="8">
        <v>0</v>
      </c>
      <c r="V91" s="8">
        <v>0</v>
      </c>
      <c r="W91" s="8">
        <v>0</v>
      </c>
      <c r="X91" s="8">
        <v>0</v>
      </c>
      <c r="Y91" s="8">
        <v>0</v>
      </c>
      <c r="Z91" s="8">
        <v>0</v>
      </c>
      <c r="AA91" s="8">
        <v>0</v>
      </c>
    </row>
    <row r="92" customHeight="1" spans="1:27">
      <c r="A92" s="7" t="s">
        <v>2695</v>
      </c>
      <c r="B92" s="7" t="s">
        <v>2696</v>
      </c>
      <c r="C92" s="7" t="s">
        <v>2669</v>
      </c>
      <c r="D92" s="7" t="s">
        <v>988</v>
      </c>
      <c r="E92" s="20">
        <v>0</v>
      </c>
      <c r="F92" s="21">
        <v>1</v>
      </c>
      <c r="G92" s="7" t="s">
        <v>2438</v>
      </c>
      <c r="H92" s="8">
        <v>0</v>
      </c>
      <c r="I92" s="8">
        <v>0</v>
      </c>
      <c r="J92" s="8">
        <v>0</v>
      </c>
      <c r="K92" s="8">
        <v>0</v>
      </c>
      <c r="L92" s="8">
        <v>0</v>
      </c>
      <c r="M92" s="8">
        <v>0</v>
      </c>
      <c r="N92" s="8">
        <v>0</v>
      </c>
      <c r="O92" s="8">
        <v>0</v>
      </c>
      <c r="P92" s="8">
        <v>0</v>
      </c>
      <c r="Q92" s="8">
        <v>0</v>
      </c>
      <c r="R92" s="8">
        <v>0</v>
      </c>
      <c r="S92" s="8">
        <v>0</v>
      </c>
      <c r="T92" s="8">
        <v>0</v>
      </c>
      <c r="U92" s="8">
        <v>0</v>
      </c>
      <c r="V92" s="8">
        <v>0</v>
      </c>
      <c r="W92" s="8">
        <v>0</v>
      </c>
      <c r="X92" s="8">
        <v>0</v>
      </c>
      <c r="Y92" s="8">
        <v>0</v>
      </c>
      <c r="Z92" s="8">
        <v>0</v>
      </c>
      <c r="AA92" s="8">
        <v>0</v>
      </c>
    </row>
    <row r="93" customHeight="1" spans="1:27">
      <c r="A93" s="7" t="s">
        <v>2697</v>
      </c>
      <c r="B93" s="7" t="s">
        <v>2698</v>
      </c>
      <c r="C93" s="7" t="s">
        <v>74</v>
      </c>
      <c r="D93" s="7" t="s">
        <v>2699</v>
      </c>
      <c r="E93" s="20">
        <v>0</v>
      </c>
      <c r="F93" s="21">
        <v>20</v>
      </c>
      <c r="G93" s="7" t="s">
        <v>2438</v>
      </c>
      <c r="H93" s="8">
        <v>0</v>
      </c>
      <c r="I93" s="8">
        <v>0</v>
      </c>
      <c r="J93" s="8">
        <v>0</v>
      </c>
      <c r="K93" s="8">
        <v>0</v>
      </c>
      <c r="L93" s="8">
        <v>0</v>
      </c>
      <c r="M93" s="8">
        <v>0</v>
      </c>
      <c r="N93" s="8">
        <v>0</v>
      </c>
      <c r="O93" s="8">
        <v>0</v>
      </c>
      <c r="P93" s="8">
        <v>0</v>
      </c>
      <c r="Q93" s="8">
        <v>0</v>
      </c>
      <c r="R93" s="8">
        <v>0</v>
      </c>
      <c r="S93" s="8">
        <v>0</v>
      </c>
      <c r="T93" s="8">
        <v>0</v>
      </c>
      <c r="U93" s="8">
        <v>0</v>
      </c>
      <c r="V93" s="8">
        <v>0</v>
      </c>
      <c r="W93" s="8">
        <v>0</v>
      </c>
      <c r="X93" s="8">
        <v>0</v>
      </c>
      <c r="Y93" s="8">
        <v>0</v>
      </c>
      <c r="Z93" s="8">
        <v>0</v>
      </c>
      <c r="AA93" s="8">
        <v>0</v>
      </c>
    </row>
    <row r="94" customHeight="1" spans="1:27">
      <c r="A94" s="7" t="s">
        <v>2700</v>
      </c>
      <c r="B94" s="7" t="s">
        <v>2701</v>
      </c>
      <c r="C94" s="7" t="s">
        <v>74</v>
      </c>
      <c r="D94" s="7" t="s">
        <v>2702</v>
      </c>
      <c r="E94" s="20">
        <v>0</v>
      </c>
      <c r="F94" s="21">
        <v>20</v>
      </c>
      <c r="G94" s="7" t="s">
        <v>2438</v>
      </c>
      <c r="H94" s="8">
        <v>0</v>
      </c>
      <c r="I94" s="8">
        <v>0</v>
      </c>
      <c r="J94" s="8">
        <v>0</v>
      </c>
      <c r="K94" s="8">
        <v>0</v>
      </c>
      <c r="L94" s="8">
        <v>0</v>
      </c>
      <c r="M94" s="8">
        <v>0</v>
      </c>
      <c r="N94" s="8">
        <v>0</v>
      </c>
      <c r="O94" s="8">
        <v>0</v>
      </c>
      <c r="P94" s="8">
        <v>0</v>
      </c>
      <c r="Q94" s="8">
        <v>0</v>
      </c>
      <c r="R94" s="8">
        <v>0</v>
      </c>
      <c r="S94" s="8">
        <v>0</v>
      </c>
      <c r="T94" s="8">
        <v>0</v>
      </c>
      <c r="U94" s="8">
        <v>0</v>
      </c>
      <c r="V94" s="8">
        <v>0</v>
      </c>
      <c r="W94" s="8">
        <v>0</v>
      </c>
      <c r="X94" s="8">
        <v>0</v>
      </c>
      <c r="Y94" s="8">
        <v>0</v>
      </c>
      <c r="Z94" s="8">
        <v>0</v>
      </c>
      <c r="AA94" s="8">
        <v>0</v>
      </c>
    </row>
    <row r="95" customHeight="1" spans="1:27">
      <c r="A95" s="7" t="s">
        <v>2703</v>
      </c>
      <c r="B95" s="7" t="s">
        <v>2704</v>
      </c>
      <c r="C95" s="7" t="s">
        <v>74</v>
      </c>
      <c r="D95" s="7" t="s">
        <v>2705</v>
      </c>
      <c r="E95" s="20">
        <v>0</v>
      </c>
      <c r="F95" s="21">
        <v>20</v>
      </c>
      <c r="G95" s="7" t="s">
        <v>2438</v>
      </c>
      <c r="H95" s="8">
        <v>0</v>
      </c>
      <c r="I95" s="8">
        <v>0</v>
      </c>
      <c r="J95" s="8">
        <v>0</v>
      </c>
      <c r="K95" s="8">
        <v>0</v>
      </c>
      <c r="L95" s="8">
        <v>0</v>
      </c>
      <c r="M95" s="8">
        <v>0</v>
      </c>
      <c r="N95" s="8">
        <v>0</v>
      </c>
      <c r="O95" s="8">
        <v>0</v>
      </c>
      <c r="P95" s="8">
        <v>0</v>
      </c>
      <c r="Q95" s="8">
        <v>0</v>
      </c>
      <c r="R95" s="8">
        <v>0</v>
      </c>
      <c r="S95" s="8">
        <v>0</v>
      </c>
      <c r="T95" s="8">
        <v>0</v>
      </c>
      <c r="U95" s="8">
        <v>0</v>
      </c>
      <c r="V95" s="8">
        <v>0</v>
      </c>
      <c r="W95" s="8">
        <v>0</v>
      </c>
      <c r="X95" s="8">
        <v>0</v>
      </c>
      <c r="Y95" s="8">
        <v>0</v>
      </c>
      <c r="Z95" s="8">
        <v>0</v>
      </c>
      <c r="AA95" s="8">
        <v>0</v>
      </c>
    </row>
    <row r="96" customHeight="1" spans="1:27">
      <c r="A96" s="7" t="s">
        <v>2706</v>
      </c>
      <c r="B96" s="7" t="s">
        <v>2707</v>
      </c>
      <c r="C96" s="7" t="s">
        <v>74</v>
      </c>
      <c r="D96" s="7" t="s">
        <v>2708</v>
      </c>
      <c r="E96" s="20">
        <v>0</v>
      </c>
      <c r="F96" s="21">
        <v>20</v>
      </c>
      <c r="G96" s="7" t="s">
        <v>2438</v>
      </c>
      <c r="H96" s="8">
        <v>0</v>
      </c>
      <c r="I96" s="8">
        <v>0</v>
      </c>
      <c r="J96" s="8">
        <v>0</v>
      </c>
      <c r="K96" s="8">
        <v>0</v>
      </c>
      <c r="L96" s="8">
        <v>0</v>
      </c>
      <c r="M96" s="8">
        <v>0</v>
      </c>
      <c r="N96" s="8">
        <v>0</v>
      </c>
      <c r="O96" s="8">
        <v>0</v>
      </c>
      <c r="P96" s="8">
        <v>0</v>
      </c>
      <c r="Q96" s="8">
        <v>0</v>
      </c>
      <c r="R96" s="8">
        <v>0</v>
      </c>
      <c r="S96" s="8">
        <v>0</v>
      </c>
      <c r="T96" s="8">
        <v>0</v>
      </c>
      <c r="U96" s="8">
        <v>0</v>
      </c>
      <c r="V96" s="8">
        <v>0</v>
      </c>
      <c r="W96" s="8">
        <v>0</v>
      </c>
      <c r="X96" s="8">
        <v>0</v>
      </c>
      <c r="Y96" s="8">
        <v>0</v>
      </c>
      <c r="Z96" s="8">
        <v>0</v>
      </c>
      <c r="AA96" s="8">
        <v>0</v>
      </c>
    </row>
    <row r="97" customHeight="1" spans="1:27">
      <c r="A97" s="7" t="s">
        <v>2709</v>
      </c>
      <c r="B97" s="7" t="s">
        <v>2710</v>
      </c>
      <c r="C97" s="7" t="s">
        <v>74</v>
      </c>
      <c r="D97" s="7" t="s">
        <v>2711</v>
      </c>
      <c r="E97" s="20">
        <v>0</v>
      </c>
      <c r="F97" s="21">
        <v>20</v>
      </c>
      <c r="G97" s="7" t="s">
        <v>2438</v>
      </c>
      <c r="H97" s="8">
        <v>0</v>
      </c>
      <c r="I97" s="8">
        <v>0</v>
      </c>
      <c r="J97" s="8">
        <v>0</v>
      </c>
      <c r="K97" s="8">
        <v>0</v>
      </c>
      <c r="L97" s="8">
        <v>0</v>
      </c>
      <c r="M97" s="8">
        <v>0</v>
      </c>
      <c r="N97" s="8">
        <v>0</v>
      </c>
      <c r="O97" s="8">
        <v>0</v>
      </c>
      <c r="P97" s="8">
        <v>0</v>
      </c>
      <c r="Q97" s="8">
        <v>0</v>
      </c>
      <c r="R97" s="8">
        <v>0</v>
      </c>
      <c r="S97" s="8">
        <v>0</v>
      </c>
      <c r="T97" s="8">
        <v>0</v>
      </c>
      <c r="U97" s="8">
        <v>0</v>
      </c>
      <c r="V97" s="8">
        <v>0</v>
      </c>
      <c r="W97" s="8">
        <v>0</v>
      </c>
      <c r="X97" s="8">
        <v>0</v>
      </c>
      <c r="Y97" s="8">
        <v>0</v>
      </c>
      <c r="Z97" s="8">
        <v>0</v>
      </c>
      <c r="AA97" s="8">
        <v>0</v>
      </c>
    </row>
    <row r="98" customHeight="1" spans="1:27">
      <c r="A98" s="7" t="s">
        <v>2712</v>
      </c>
      <c r="B98" s="7" t="s">
        <v>2713</v>
      </c>
      <c r="C98" s="7" t="s">
        <v>74</v>
      </c>
      <c r="D98" s="7" t="s">
        <v>2714</v>
      </c>
      <c r="E98" s="20">
        <v>0</v>
      </c>
      <c r="F98" s="21">
        <v>20</v>
      </c>
      <c r="G98" s="7" t="s">
        <v>2438</v>
      </c>
      <c r="H98" s="8">
        <v>0</v>
      </c>
      <c r="I98" s="8">
        <v>0</v>
      </c>
      <c r="J98" s="8">
        <v>0</v>
      </c>
      <c r="K98" s="8">
        <v>0</v>
      </c>
      <c r="L98" s="8">
        <v>0</v>
      </c>
      <c r="M98" s="8">
        <v>0</v>
      </c>
      <c r="N98" s="8">
        <v>0</v>
      </c>
      <c r="O98" s="8">
        <v>0</v>
      </c>
      <c r="P98" s="8">
        <v>0</v>
      </c>
      <c r="Q98" s="8">
        <v>0</v>
      </c>
      <c r="R98" s="8">
        <v>0</v>
      </c>
      <c r="S98" s="8">
        <v>0</v>
      </c>
      <c r="T98" s="8">
        <v>0</v>
      </c>
      <c r="U98" s="8">
        <v>0</v>
      </c>
      <c r="V98" s="8">
        <v>0</v>
      </c>
      <c r="W98" s="8">
        <v>0</v>
      </c>
      <c r="X98" s="8">
        <v>0</v>
      </c>
      <c r="Y98" s="8">
        <v>0</v>
      </c>
      <c r="Z98" s="8">
        <v>0</v>
      </c>
      <c r="AA98" s="8">
        <v>0</v>
      </c>
    </row>
    <row r="99" customHeight="1" spans="1:27">
      <c r="A99" s="7" t="s">
        <v>2715</v>
      </c>
      <c r="B99" s="7" t="s">
        <v>2716</v>
      </c>
      <c r="C99" s="7" t="s">
        <v>74</v>
      </c>
      <c r="D99" s="7" t="s">
        <v>2717</v>
      </c>
      <c r="E99" s="20">
        <v>0</v>
      </c>
      <c r="F99" s="21">
        <v>20</v>
      </c>
      <c r="G99" s="7" t="s">
        <v>2438</v>
      </c>
      <c r="H99" s="8">
        <v>0</v>
      </c>
      <c r="I99" s="8">
        <v>0</v>
      </c>
      <c r="J99" s="8">
        <v>0</v>
      </c>
      <c r="K99" s="8">
        <v>0</v>
      </c>
      <c r="L99" s="8">
        <v>0</v>
      </c>
      <c r="M99" s="8">
        <v>0</v>
      </c>
      <c r="N99" s="8">
        <v>0</v>
      </c>
      <c r="O99" s="8">
        <v>0</v>
      </c>
      <c r="P99" s="8">
        <v>0</v>
      </c>
      <c r="Q99" s="8">
        <v>0</v>
      </c>
      <c r="R99" s="8">
        <v>0</v>
      </c>
      <c r="S99" s="8">
        <v>0</v>
      </c>
      <c r="T99" s="8">
        <v>0</v>
      </c>
      <c r="U99" s="8">
        <v>0</v>
      </c>
      <c r="V99" s="8">
        <v>0</v>
      </c>
      <c r="W99" s="8">
        <v>0</v>
      </c>
      <c r="X99" s="8">
        <v>0</v>
      </c>
      <c r="Y99" s="8">
        <v>0</v>
      </c>
      <c r="Z99" s="8">
        <v>0</v>
      </c>
      <c r="AA99" s="8">
        <v>0</v>
      </c>
    </row>
    <row r="100" customHeight="1" spans="1:27">
      <c r="A100" s="7" t="s">
        <v>2718</v>
      </c>
      <c r="B100" s="7" t="s">
        <v>2719</v>
      </c>
      <c r="C100" s="7" t="s">
        <v>74</v>
      </c>
      <c r="D100" s="7" t="s">
        <v>2720</v>
      </c>
      <c r="E100" s="20">
        <v>0</v>
      </c>
      <c r="F100" s="21">
        <v>20</v>
      </c>
      <c r="G100" s="7" t="s">
        <v>2438</v>
      </c>
      <c r="H100" s="8">
        <v>0</v>
      </c>
      <c r="I100" s="8">
        <v>0</v>
      </c>
      <c r="J100" s="8">
        <v>0</v>
      </c>
      <c r="K100" s="8">
        <v>0</v>
      </c>
      <c r="L100" s="8">
        <v>0</v>
      </c>
      <c r="M100" s="8">
        <v>0</v>
      </c>
      <c r="N100" s="8">
        <v>0</v>
      </c>
      <c r="O100" s="8">
        <v>0</v>
      </c>
      <c r="P100" s="8">
        <v>0</v>
      </c>
      <c r="Q100" s="8">
        <v>0</v>
      </c>
      <c r="R100" s="8">
        <v>0</v>
      </c>
      <c r="S100" s="8">
        <v>0</v>
      </c>
      <c r="T100" s="8">
        <v>0</v>
      </c>
      <c r="U100" s="8">
        <v>0</v>
      </c>
      <c r="V100" s="8">
        <v>0</v>
      </c>
      <c r="W100" s="8">
        <v>0</v>
      </c>
      <c r="X100" s="8">
        <v>0</v>
      </c>
      <c r="Y100" s="8">
        <v>0</v>
      </c>
      <c r="Z100" s="8">
        <v>0</v>
      </c>
      <c r="AA100" s="8">
        <v>0</v>
      </c>
    </row>
    <row r="101" customHeight="1" spans="1:27">
      <c r="A101" s="7" t="s">
        <v>2721</v>
      </c>
      <c r="B101" s="7" t="s">
        <v>2722</v>
      </c>
      <c r="C101" s="7" t="s">
        <v>2669</v>
      </c>
      <c r="D101" s="7" t="s">
        <v>1075</v>
      </c>
      <c r="E101" s="20">
        <v>0</v>
      </c>
      <c r="F101" s="21">
        <v>1</v>
      </c>
      <c r="G101" s="7" t="s">
        <v>2438</v>
      </c>
      <c r="H101" s="8">
        <v>0</v>
      </c>
      <c r="I101" s="8">
        <v>0</v>
      </c>
      <c r="J101" s="8">
        <v>0</v>
      </c>
      <c r="K101" s="8">
        <v>0</v>
      </c>
      <c r="L101" s="8">
        <v>0</v>
      </c>
      <c r="M101" s="8">
        <v>0</v>
      </c>
      <c r="N101" s="8">
        <v>0</v>
      </c>
      <c r="O101" s="8">
        <v>0</v>
      </c>
      <c r="P101" s="8">
        <v>0</v>
      </c>
      <c r="Q101" s="8">
        <v>0</v>
      </c>
      <c r="R101" s="8">
        <v>0</v>
      </c>
      <c r="S101" s="8">
        <v>0</v>
      </c>
      <c r="T101" s="8">
        <v>0</v>
      </c>
      <c r="U101" s="8">
        <v>0</v>
      </c>
      <c r="V101" s="8">
        <v>0</v>
      </c>
      <c r="W101" s="8">
        <v>0</v>
      </c>
      <c r="X101" s="8">
        <v>0</v>
      </c>
      <c r="Y101" s="8">
        <v>0</v>
      </c>
      <c r="Z101" s="8">
        <v>0</v>
      </c>
      <c r="AA101" s="8">
        <v>0</v>
      </c>
    </row>
    <row r="102" customHeight="1" spans="1:27">
      <c r="A102" s="7" t="s">
        <v>2723</v>
      </c>
      <c r="B102" s="7" t="s">
        <v>2724</v>
      </c>
      <c r="C102" s="7" t="s">
        <v>2669</v>
      </c>
      <c r="D102" s="7" t="s">
        <v>1084</v>
      </c>
      <c r="E102" s="20">
        <v>0</v>
      </c>
      <c r="F102" s="21">
        <v>1</v>
      </c>
      <c r="G102" s="7" t="s">
        <v>2438</v>
      </c>
      <c r="H102" s="8">
        <v>0</v>
      </c>
      <c r="I102" s="8">
        <v>0</v>
      </c>
      <c r="J102" s="8">
        <v>0</v>
      </c>
      <c r="K102" s="8">
        <v>0</v>
      </c>
      <c r="L102" s="8">
        <v>0</v>
      </c>
      <c r="M102" s="8">
        <v>0</v>
      </c>
      <c r="N102" s="8">
        <v>0</v>
      </c>
      <c r="O102" s="8">
        <v>0</v>
      </c>
      <c r="P102" s="8">
        <v>0</v>
      </c>
      <c r="Q102" s="8">
        <v>0</v>
      </c>
      <c r="R102" s="8">
        <v>0</v>
      </c>
      <c r="S102" s="8">
        <v>0</v>
      </c>
      <c r="T102" s="8">
        <v>0</v>
      </c>
      <c r="U102" s="8">
        <v>0</v>
      </c>
      <c r="V102" s="8">
        <v>0</v>
      </c>
      <c r="W102" s="8">
        <v>0</v>
      </c>
      <c r="X102" s="8">
        <v>0</v>
      </c>
      <c r="Y102" s="8">
        <v>0</v>
      </c>
      <c r="Z102" s="8">
        <v>0</v>
      </c>
      <c r="AA102" s="8">
        <v>0</v>
      </c>
    </row>
    <row r="103" customHeight="1" spans="1:27">
      <c r="A103" s="7" t="s">
        <v>2725</v>
      </c>
      <c r="B103" s="7" t="s">
        <v>2726</v>
      </c>
      <c r="C103" s="7" t="s">
        <v>2669</v>
      </c>
      <c r="D103" s="7" t="s">
        <v>1093</v>
      </c>
      <c r="E103" s="20">
        <v>0</v>
      </c>
      <c r="F103" s="21">
        <v>1</v>
      </c>
      <c r="G103" s="7" t="s">
        <v>2438</v>
      </c>
      <c r="H103" s="8">
        <v>0</v>
      </c>
      <c r="I103" s="8">
        <v>0</v>
      </c>
      <c r="J103" s="8">
        <v>0</v>
      </c>
      <c r="K103" s="8">
        <v>0</v>
      </c>
      <c r="L103" s="8">
        <v>0</v>
      </c>
      <c r="M103" s="8">
        <v>0</v>
      </c>
      <c r="N103" s="8">
        <v>0</v>
      </c>
      <c r="O103" s="8">
        <v>0</v>
      </c>
      <c r="P103" s="8">
        <v>0</v>
      </c>
      <c r="Q103" s="8">
        <v>0</v>
      </c>
      <c r="R103" s="8">
        <v>0</v>
      </c>
      <c r="S103" s="8">
        <v>0</v>
      </c>
      <c r="T103" s="8">
        <v>0</v>
      </c>
      <c r="U103" s="8">
        <v>0</v>
      </c>
      <c r="V103" s="8">
        <v>0</v>
      </c>
      <c r="W103" s="8">
        <v>0</v>
      </c>
      <c r="X103" s="8">
        <v>0</v>
      </c>
      <c r="Y103" s="8">
        <v>0</v>
      </c>
      <c r="Z103" s="8">
        <v>0</v>
      </c>
      <c r="AA103" s="8">
        <v>0</v>
      </c>
    </row>
    <row r="104" customHeight="1" spans="1:27">
      <c r="A104" s="7" t="s">
        <v>2727</v>
      </c>
      <c r="B104" s="7" t="s">
        <v>2728</v>
      </c>
      <c r="C104" s="7" t="s">
        <v>74</v>
      </c>
      <c r="D104" s="7" t="s">
        <v>2729</v>
      </c>
      <c r="E104" s="20">
        <v>0</v>
      </c>
      <c r="F104" s="21">
        <v>20</v>
      </c>
      <c r="G104" s="7" t="s">
        <v>2438</v>
      </c>
      <c r="H104" s="8">
        <v>0</v>
      </c>
      <c r="I104" s="8">
        <v>0</v>
      </c>
      <c r="J104" s="8">
        <v>0</v>
      </c>
      <c r="K104" s="8">
        <v>0</v>
      </c>
      <c r="L104" s="8">
        <v>0</v>
      </c>
      <c r="M104" s="8">
        <v>0</v>
      </c>
      <c r="N104" s="8">
        <v>0</v>
      </c>
      <c r="O104" s="8">
        <v>0</v>
      </c>
      <c r="P104" s="8">
        <v>0</v>
      </c>
      <c r="Q104" s="8">
        <v>0</v>
      </c>
      <c r="R104" s="8">
        <v>0</v>
      </c>
      <c r="S104" s="8">
        <v>0</v>
      </c>
      <c r="T104" s="8">
        <v>0</v>
      </c>
      <c r="U104" s="8">
        <v>0</v>
      </c>
      <c r="V104" s="8">
        <v>0</v>
      </c>
      <c r="W104" s="8">
        <v>0</v>
      </c>
      <c r="X104" s="8">
        <v>0</v>
      </c>
      <c r="Y104" s="8">
        <v>0</v>
      </c>
      <c r="Z104" s="8">
        <v>0</v>
      </c>
      <c r="AA104" s="8">
        <v>0</v>
      </c>
    </row>
    <row r="105" customHeight="1" spans="1:27">
      <c r="A105" s="7" t="s">
        <v>2730</v>
      </c>
      <c r="B105" s="7" t="s">
        <v>2731</v>
      </c>
      <c r="C105" s="7" t="s">
        <v>74</v>
      </c>
      <c r="D105" s="7" t="s">
        <v>2732</v>
      </c>
      <c r="E105" s="20">
        <v>0</v>
      </c>
      <c r="F105" s="21">
        <v>20</v>
      </c>
      <c r="G105" s="7" t="s">
        <v>2438</v>
      </c>
      <c r="H105" s="8">
        <v>0</v>
      </c>
      <c r="I105" s="8">
        <v>0</v>
      </c>
      <c r="J105" s="8">
        <v>0</v>
      </c>
      <c r="K105" s="8">
        <v>0</v>
      </c>
      <c r="L105" s="8">
        <v>0</v>
      </c>
      <c r="M105" s="8">
        <v>0</v>
      </c>
      <c r="N105" s="8">
        <v>0</v>
      </c>
      <c r="O105" s="8">
        <v>0</v>
      </c>
      <c r="P105" s="8">
        <v>0</v>
      </c>
      <c r="Q105" s="8">
        <v>0</v>
      </c>
      <c r="R105" s="8">
        <v>0</v>
      </c>
      <c r="S105" s="8">
        <v>0</v>
      </c>
      <c r="T105" s="8">
        <v>0</v>
      </c>
      <c r="U105" s="8">
        <v>0</v>
      </c>
      <c r="V105" s="8">
        <v>0</v>
      </c>
      <c r="W105" s="8">
        <v>0</v>
      </c>
      <c r="X105" s="8">
        <v>0</v>
      </c>
      <c r="Y105" s="8">
        <v>0</v>
      </c>
      <c r="Z105" s="8">
        <v>0</v>
      </c>
      <c r="AA105" s="8">
        <v>0</v>
      </c>
    </row>
    <row r="106" customHeight="1" spans="1:27">
      <c r="A106" s="7" t="s">
        <v>2733</v>
      </c>
      <c r="B106" s="7" t="s">
        <v>2734</v>
      </c>
      <c r="C106" s="7" t="s">
        <v>74</v>
      </c>
      <c r="D106" s="7" t="s">
        <v>2735</v>
      </c>
      <c r="E106" s="20">
        <v>0</v>
      </c>
      <c r="F106" s="21">
        <v>20</v>
      </c>
      <c r="G106" s="7" t="s">
        <v>2438</v>
      </c>
      <c r="H106" s="8">
        <v>0</v>
      </c>
      <c r="I106" s="8">
        <v>0</v>
      </c>
      <c r="J106" s="8">
        <v>0</v>
      </c>
      <c r="K106" s="8">
        <v>0</v>
      </c>
      <c r="L106" s="8">
        <v>0</v>
      </c>
      <c r="M106" s="8">
        <v>0</v>
      </c>
      <c r="N106" s="8">
        <v>0</v>
      </c>
      <c r="O106" s="8">
        <v>0</v>
      </c>
      <c r="P106" s="8">
        <v>0</v>
      </c>
      <c r="Q106" s="8">
        <v>0</v>
      </c>
      <c r="R106" s="8">
        <v>0</v>
      </c>
      <c r="S106" s="8">
        <v>0</v>
      </c>
      <c r="T106" s="8">
        <v>0</v>
      </c>
      <c r="U106" s="8">
        <v>0</v>
      </c>
      <c r="V106" s="8">
        <v>0</v>
      </c>
      <c r="W106" s="8">
        <v>0</v>
      </c>
      <c r="X106" s="8">
        <v>0</v>
      </c>
      <c r="Y106" s="8">
        <v>0</v>
      </c>
      <c r="Z106" s="8">
        <v>0</v>
      </c>
      <c r="AA106" s="8">
        <v>0</v>
      </c>
    </row>
    <row r="107" customHeight="1" spans="1:27">
      <c r="A107" s="7" t="s">
        <v>2736</v>
      </c>
      <c r="B107" s="7" t="s">
        <v>2737</v>
      </c>
      <c r="C107" s="7" t="s">
        <v>2669</v>
      </c>
      <c r="D107" s="7" t="s">
        <v>1136</v>
      </c>
      <c r="E107" s="20">
        <v>0</v>
      </c>
      <c r="F107" s="21">
        <v>1</v>
      </c>
      <c r="G107" s="7" t="s">
        <v>2438</v>
      </c>
      <c r="H107" s="8">
        <v>0</v>
      </c>
      <c r="I107" s="8">
        <v>0</v>
      </c>
      <c r="J107" s="8">
        <v>0</v>
      </c>
      <c r="K107" s="8">
        <v>0</v>
      </c>
      <c r="L107" s="8">
        <v>0</v>
      </c>
      <c r="M107" s="8">
        <v>0</v>
      </c>
      <c r="N107" s="8">
        <v>0</v>
      </c>
      <c r="O107" s="8">
        <v>0</v>
      </c>
      <c r="P107" s="8">
        <v>0</v>
      </c>
      <c r="Q107" s="8">
        <v>0</v>
      </c>
      <c r="R107" s="8">
        <v>0</v>
      </c>
      <c r="S107" s="8">
        <v>0</v>
      </c>
      <c r="T107" s="8">
        <v>0</v>
      </c>
      <c r="U107" s="8">
        <v>0</v>
      </c>
      <c r="V107" s="8">
        <v>0</v>
      </c>
      <c r="W107" s="8">
        <v>0</v>
      </c>
      <c r="X107" s="8">
        <v>0</v>
      </c>
      <c r="Y107" s="8">
        <v>0</v>
      </c>
      <c r="Z107" s="8">
        <v>0</v>
      </c>
      <c r="AA107" s="8">
        <v>0</v>
      </c>
    </row>
    <row r="108" customHeight="1" spans="1:27">
      <c r="A108" s="7" t="s">
        <v>2738</v>
      </c>
      <c r="B108" s="7" t="s">
        <v>2739</v>
      </c>
      <c r="C108" s="7" t="s">
        <v>74</v>
      </c>
      <c r="D108" s="7" t="s">
        <v>2740</v>
      </c>
      <c r="E108" s="20">
        <v>0</v>
      </c>
      <c r="F108" s="21">
        <v>20</v>
      </c>
      <c r="G108" s="7" t="s">
        <v>2438</v>
      </c>
      <c r="H108" s="8">
        <v>0</v>
      </c>
      <c r="I108" s="8">
        <v>0</v>
      </c>
      <c r="J108" s="8">
        <v>0</v>
      </c>
      <c r="K108" s="8">
        <v>0</v>
      </c>
      <c r="L108" s="8">
        <v>0</v>
      </c>
      <c r="M108" s="8">
        <v>0</v>
      </c>
      <c r="N108" s="8">
        <v>0</v>
      </c>
      <c r="O108" s="8">
        <v>0</v>
      </c>
      <c r="P108" s="8">
        <v>0</v>
      </c>
      <c r="Q108" s="8">
        <v>0</v>
      </c>
      <c r="R108" s="8">
        <v>0</v>
      </c>
      <c r="S108" s="8">
        <v>0</v>
      </c>
      <c r="T108" s="8">
        <v>0</v>
      </c>
      <c r="U108" s="8">
        <v>0</v>
      </c>
      <c r="V108" s="8">
        <v>0</v>
      </c>
      <c r="W108" s="8">
        <v>0</v>
      </c>
      <c r="X108" s="8">
        <v>0</v>
      </c>
      <c r="Y108" s="8">
        <v>0</v>
      </c>
      <c r="Z108" s="8">
        <v>0</v>
      </c>
      <c r="AA108" s="8">
        <v>0</v>
      </c>
    </row>
    <row r="109" customHeight="1" spans="1:27">
      <c r="A109" s="7" t="s">
        <v>2741</v>
      </c>
      <c r="B109" s="7" t="s">
        <v>2742</v>
      </c>
      <c r="C109" s="7" t="s">
        <v>74</v>
      </c>
      <c r="D109" s="7" t="s">
        <v>2743</v>
      </c>
      <c r="E109" s="20">
        <v>0</v>
      </c>
      <c r="F109" s="21">
        <v>20</v>
      </c>
      <c r="G109" s="7" t="s">
        <v>2438</v>
      </c>
      <c r="H109" s="8">
        <v>0</v>
      </c>
      <c r="I109" s="8">
        <v>0</v>
      </c>
      <c r="J109" s="8">
        <v>0</v>
      </c>
      <c r="K109" s="8">
        <v>0</v>
      </c>
      <c r="L109" s="8">
        <v>0</v>
      </c>
      <c r="M109" s="8">
        <v>0</v>
      </c>
      <c r="N109" s="8">
        <v>0</v>
      </c>
      <c r="O109" s="8">
        <v>0</v>
      </c>
      <c r="P109" s="8">
        <v>0</v>
      </c>
      <c r="Q109" s="8">
        <v>0</v>
      </c>
      <c r="R109" s="8">
        <v>0</v>
      </c>
      <c r="S109" s="8">
        <v>0</v>
      </c>
      <c r="T109" s="8">
        <v>0</v>
      </c>
      <c r="U109" s="8">
        <v>0</v>
      </c>
      <c r="V109" s="8">
        <v>0</v>
      </c>
      <c r="W109" s="8">
        <v>0</v>
      </c>
      <c r="X109" s="8">
        <v>0</v>
      </c>
      <c r="Y109" s="8">
        <v>0</v>
      </c>
      <c r="Z109" s="8">
        <v>0</v>
      </c>
      <c r="AA109" s="8">
        <v>0</v>
      </c>
    </row>
    <row r="110" customHeight="1" spans="1:27">
      <c r="A110" s="7" t="s">
        <v>1169</v>
      </c>
      <c r="B110" s="7" t="s">
        <v>2744</v>
      </c>
      <c r="C110" s="7" t="s">
        <v>2669</v>
      </c>
      <c r="D110" s="7" t="s">
        <v>1172</v>
      </c>
      <c r="E110" s="20">
        <v>0</v>
      </c>
      <c r="F110" s="21">
        <v>1</v>
      </c>
      <c r="G110" s="7" t="s">
        <v>2438</v>
      </c>
      <c r="H110" s="8">
        <v>0</v>
      </c>
      <c r="I110" s="8">
        <v>0</v>
      </c>
      <c r="J110" s="8">
        <v>0</v>
      </c>
      <c r="K110" s="8">
        <v>0</v>
      </c>
      <c r="L110" s="8">
        <v>0</v>
      </c>
      <c r="M110" s="8">
        <v>0</v>
      </c>
      <c r="N110" s="8">
        <v>0</v>
      </c>
      <c r="O110" s="8">
        <v>0</v>
      </c>
      <c r="P110" s="8">
        <v>0</v>
      </c>
      <c r="Q110" s="8">
        <v>0</v>
      </c>
      <c r="R110" s="8">
        <v>0</v>
      </c>
      <c r="S110" s="8">
        <v>0</v>
      </c>
      <c r="T110" s="8">
        <v>0</v>
      </c>
      <c r="U110" s="8">
        <v>0</v>
      </c>
      <c r="V110" s="8">
        <v>0</v>
      </c>
      <c r="W110" s="8">
        <v>0</v>
      </c>
      <c r="X110" s="8">
        <v>0</v>
      </c>
      <c r="Y110" s="8">
        <v>0</v>
      </c>
      <c r="Z110" s="8">
        <v>0</v>
      </c>
      <c r="AA110" s="8">
        <v>0</v>
      </c>
    </row>
    <row r="111" customHeight="1" spans="1:27">
      <c r="A111" s="7" t="s">
        <v>1175</v>
      </c>
      <c r="B111" s="7" t="s">
        <v>2745</v>
      </c>
      <c r="C111" s="7" t="s">
        <v>2669</v>
      </c>
      <c r="D111" s="7" t="s">
        <v>1177</v>
      </c>
      <c r="E111" s="20">
        <v>0</v>
      </c>
      <c r="F111" s="21">
        <v>1</v>
      </c>
      <c r="G111" s="7" t="s">
        <v>2438</v>
      </c>
      <c r="H111" s="8">
        <v>0</v>
      </c>
      <c r="I111" s="8">
        <v>0</v>
      </c>
      <c r="J111" s="8">
        <v>0</v>
      </c>
      <c r="K111" s="8">
        <v>0</v>
      </c>
      <c r="L111" s="8">
        <v>0</v>
      </c>
      <c r="M111" s="8">
        <v>0</v>
      </c>
      <c r="N111" s="8">
        <v>0</v>
      </c>
      <c r="O111" s="8">
        <v>0</v>
      </c>
      <c r="P111" s="8">
        <v>0</v>
      </c>
      <c r="Q111" s="8">
        <v>0</v>
      </c>
      <c r="R111" s="8">
        <v>0</v>
      </c>
      <c r="S111" s="8">
        <v>0</v>
      </c>
      <c r="T111" s="8">
        <v>0</v>
      </c>
      <c r="U111" s="8">
        <v>0</v>
      </c>
      <c r="V111" s="8">
        <v>0</v>
      </c>
      <c r="W111" s="8">
        <v>0</v>
      </c>
      <c r="X111" s="8">
        <v>0</v>
      </c>
      <c r="Y111" s="8">
        <v>0</v>
      </c>
      <c r="Z111" s="8">
        <v>0</v>
      </c>
      <c r="AA111" s="8">
        <v>0</v>
      </c>
    </row>
    <row r="112" customHeight="1" spans="1:27">
      <c r="A112" s="7" t="s">
        <v>2746</v>
      </c>
      <c r="B112" s="7" t="s">
        <v>2747</v>
      </c>
      <c r="C112" s="7" t="s">
        <v>74</v>
      </c>
      <c r="D112" s="7" t="s">
        <v>2748</v>
      </c>
      <c r="E112" s="20">
        <v>0</v>
      </c>
      <c r="F112" s="21">
        <v>20</v>
      </c>
      <c r="G112" s="7" t="s">
        <v>2438</v>
      </c>
      <c r="H112" s="8">
        <v>0</v>
      </c>
      <c r="I112" s="8">
        <v>0</v>
      </c>
      <c r="J112" s="8">
        <v>0</v>
      </c>
      <c r="K112" s="8">
        <v>0</v>
      </c>
      <c r="L112" s="8">
        <v>0</v>
      </c>
      <c r="M112" s="8">
        <v>0</v>
      </c>
      <c r="N112" s="8">
        <v>0</v>
      </c>
      <c r="O112" s="8">
        <v>0</v>
      </c>
      <c r="P112" s="8">
        <v>0</v>
      </c>
      <c r="Q112" s="8">
        <v>0</v>
      </c>
      <c r="R112" s="8">
        <v>0</v>
      </c>
      <c r="S112" s="8">
        <v>0</v>
      </c>
      <c r="T112" s="8">
        <v>0</v>
      </c>
      <c r="U112" s="8">
        <v>0</v>
      </c>
      <c r="V112" s="8">
        <v>0</v>
      </c>
      <c r="W112" s="8">
        <v>0</v>
      </c>
      <c r="X112" s="8">
        <v>0</v>
      </c>
      <c r="Y112" s="8">
        <v>0</v>
      </c>
      <c r="Z112" s="8">
        <v>0</v>
      </c>
      <c r="AA112" s="8">
        <v>0</v>
      </c>
    </row>
    <row r="113" customHeight="1" spans="1:27">
      <c r="A113" s="7" t="s">
        <v>2749</v>
      </c>
      <c r="B113" s="7" t="s">
        <v>2750</v>
      </c>
      <c r="C113" s="7" t="s">
        <v>74</v>
      </c>
      <c r="D113" s="7" t="s">
        <v>2751</v>
      </c>
      <c r="E113" s="20">
        <v>0</v>
      </c>
      <c r="F113" s="21">
        <v>20</v>
      </c>
      <c r="G113" s="7" t="s">
        <v>2438</v>
      </c>
      <c r="H113" s="8">
        <v>0</v>
      </c>
      <c r="I113" s="8">
        <v>0</v>
      </c>
      <c r="J113" s="8">
        <v>0</v>
      </c>
      <c r="K113" s="8">
        <v>0</v>
      </c>
      <c r="L113" s="8">
        <v>0</v>
      </c>
      <c r="M113" s="8">
        <v>0</v>
      </c>
      <c r="N113" s="8">
        <v>0</v>
      </c>
      <c r="O113" s="8">
        <v>0</v>
      </c>
      <c r="P113" s="8">
        <v>0</v>
      </c>
      <c r="Q113" s="8">
        <v>0</v>
      </c>
      <c r="R113" s="8">
        <v>0</v>
      </c>
      <c r="S113" s="8">
        <v>0</v>
      </c>
      <c r="T113" s="8">
        <v>0</v>
      </c>
      <c r="U113" s="8">
        <v>0</v>
      </c>
      <c r="V113" s="8">
        <v>0</v>
      </c>
      <c r="W113" s="8">
        <v>0</v>
      </c>
      <c r="X113" s="8">
        <v>0</v>
      </c>
      <c r="Y113" s="8">
        <v>0</v>
      </c>
      <c r="Z113" s="8">
        <v>0</v>
      </c>
      <c r="AA113" s="8">
        <v>0</v>
      </c>
    </row>
    <row r="114" customHeight="1" spans="1:27">
      <c r="A114" s="7" t="s">
        <v>2752</v>
      </c>
      <c r="B114" s="7" t="s">
        <v>2753</v>
      </c>
      <c r="C114" s="7" t="s">
        <v>2669</v>
      </c>
      <c r="D114" s="7" t="s">
        <v>1203</v>
      </c>
      <c r="E114" s="20">
        <v>0</v>
      </c>
      <c r="F114" s="21">
        <v>1</v>
      </c>
      <c r="G114" s="7" t="s">
        <v>2438</v>
      </c>
      <c r="H114" s="8">
        <v>0</v>
      </c>
      <c r="I114" s="8">
        <v>0</v>
      </c>
      <c r="J114" s="8">
        <v>0</v>
      </c>
      <c r="K114" s="8">
        <v>0</v>
      </c>
      <c r="L114" s="8">
        <v>0</v>
      </c>
      <c r="M114" s="8">
        <v>0</v>
      </c>
      <c r="N114" s="8">
        <v>0</v>
      </c>
      <c r="O114" s="8">
        <v>0</v>
      </c>
      <c r="P114" s="8">
        <v>0</v>
      </c>
      <c r="Q114" s="8">
        <v>0</v>
      </c>
      <c r="R114" s="8">
        <v>0</v>
      </c>
      <c r="S114" s="8">
        <v>0</v>
      </c>
      <c r="T114" s="8">
        <v>0</v>
      </c>
      <c r="U114" s="8">
        <v>0</v>
      </c>
      <c r="V114" s="8">
        <v>0</v>
      </c>
      <c r="W114" s="8">
        <v>0</v>
      </c>
      <c r="X114" s="8">
        <v>0</v>
      </c>
      <c r="Y114" s="8">
        <v>0</v>
      </c>
      <c r="Z114" s="8">
        <v>0</v>
      </c>
      <c r="AA114" s="8">
        <v>0</v>
      </c>
    </row>
    <row r="115" customHeight="1" spans="1:27">
      <c r="A115" s="7" t="s">
        <v>2754</v>
      </c>
      <c r="B115" s="7" t="s">
        <v>2755</v>
      </c>
      <c r="C115" s="7" t="s">
        <v>74</v>
      </c>
      <c r="D115" s="7" t="s">
        <v>2756</v>
      </c>
      <c r="E115" s="20">
        <v>0</v>
      </c>
      <c r="F115" s="21">
        <v>20</v>
      </c>
      <c r="G115" s="7" t="s">
        <v>2438</v>
      </c>
      <c r="H115" s="8">
        <v>0</v>
      </c>
      <c r="I115" s="8">
        <v>0</v>
      </c>
      <c r="J115" s="8">
        <v>0</v>
      </c>
      <c r="K115" s="8">
        <v>0</v>
      </c>
      <c r="L115" s="8">
        <v>0</v>
      </c>
      <c r="M115" s="8">
        <v>0</v>
      </c>
      <c r="N115" s="8">
        <v>0</v>
      </c>
      <c r="O115" s="8">
        <v>0</v>
      </c>
      <c r="P115" s="8">
        <v>0</v>
      </c>
      <c r="Q115" s="8">
        <v>0</v>
      </c>
      <c r="R115" s="8">
        <v>0</v>
      </c>
      <c r="S115" s="8">
        <v>0</v>
      </c>
      <c r="T115" s="8">
        <v>0</v>
      </c>
      <c r="U115" s="8">
        <v>0</v>
      </c>
      <c r="V115" s="8">
        <v>0</v>
      </c>
      <c r="W115" s="8">
        <v>0</v>
      </c>
      <c r="X115" s="8">
        <v>0</v>
      </c>
      <c r="Y115" s="8">
        <v>0</v>
      </c>
      <c r="Z115" s="8">
        <v>0</v>
      </c>
      <c r="AA115" s="8">
        <v>0</v>
      </c>
    </row>
    <row r="116" customHeight="1" spans="1:27">
      <c r="A116" s="7" t="s">
        <v>2757</v>
      </c>
      <c r="B116" s="7" t="s">
        <v>2758</v>
      </c>
      <c r="C116" s="7" t="s">
        <v>2669</v>
      </c>
      <c r="D116" s="7" t="s">
        <v>1228</v>
      </c>
      <c r="E116" s="20">
        <v>0</v>
      </c>
      <c r="F116" s="21">
        <v>1</v>
      </c>
      <c r="G116" s="7" t="s">
        <v>2438</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row>
    <row r="117" customHeight="1" spans="1:27">
      <c r="A117" s="7" t="s">
        <v>2759</v>
      </c>
      <c r="B117" s="7" t="s">
        <v>2760</v>
      </c>
      <c r="C117" s="7" t="s">
        <v>74</v>
      </c>
      <c r="D117" s="7" t="s">
        <v>2761</v>
      </c>
      <c r="E117" s="20">
        <v>0</v>
      </c>
      <c r="F117" s="21">
        <v>20</v>
      </c>
      <c r="G117" s="7" t="s">
        <v>2438</v>
      </c>
      <c r="H117" s="8">
        <v>0</v>
      </c>
      <c r="I117" s="8">
        <v>0</v>
      </c>
      <c r="J117" s="8">
        <v>0</v>
      </c>
      <c r="K117" s="8">
        <v>0</v>
      </c>
      <c r="L117" s="8">
        <v>0</v>
      </c>
      <c r="M117" s="8">
        <v>0</v>
      </c>
      <c r="N117" s="8">
        <v>0</v>
      </c>
      <c r="O117" s="8">
        <v>0</v>
      </c>
      <c r="P117" s="8">
        <v>0</v>
      </c>
      <c r="Q117" s="8">
        <v>0</v>
      </c>
      <c r="R117" s="8">
        <v>0</v>
      </c>
      <c r="S117" s="8">
        <v>0</v>
      </c>
      <c r="T117" s="8">
        <v>0</v>
      </c>
      <c r="U117" s="8">
        <v>0</v>
      </c>
      <c r="V117" s="8">
        <v>0</v>
      </c>
      <c r="W117" s="8">
        <v>0</v>
      </c>
      <c r="X117" s="8">
        <v>0</v>
      </c>
      <c r="Y117" s="8">
        <v>0</v>
      </c>
      <c r="Z117" s="8">
        <v>0</v>
      </c>
      <c r="AA117" s="8">
        <v>0</v>
      </c>
    </row>
    <row r="118" customHeight="1" spans="1:27">
      <c r="A118" s="7" t="s">
        <v>2762</v>
      </c>
      <c r="B118" s="7" t="s">
        <v>2763</v>
      </c>
      <c r="C118" s="7" t="s">
        <v>74</v>
      </c>
      <c r="D118" s="7" t="s">
        <v>2764</v>
      </c>
      <c r="E118" s="20">
        <v>0</v>
      </c>
      <c r="F118" s="21">
        <v>20</v>
      </c>
      <c r="G118" s="7" t="s">
        <v>2438</v>
      </c>
      <c r="H118" s="8">
        <v>0</v>
      </c>
      <c r="I118" s="8">
        <v>0</v>
      </c>
      <c r="J118" s="8">
        <v>0</v>
      </c>
      <c r="K118" s="8">
        <v>0</v>
      </c>
      <c r="L118" s="8">
        <v>0</v>
      </c>
      <c r="M118" s="8">
        <v>0</v>
      </c>
      <c r="N118" s="8">
        <v>0</v>
      </c>
      <c r="O118" s="8">
        <v>0</v>
      </c>
      <c r="P118" s="8">
        <v>0</v>
      </c>
      <c r="Q118" s="8">
        <v>0</v>
      </c>
      <c r="R118" s="8">
        <v>0</v>
      </c>
      <c r="S118" s="8">
        <v>0</v>
      </c>
      <c r="T118" s="8">
        <v>0</v>
      </c>
      <c r="U118" s="8">
        <v>0</v>
      </c>
      <c r="V118" s="8">
        <v>0</v>
      </c>
      <c r="W118" s="8">
        <v>0</v>
      </c>
      <c r="X118" s="8">
        <v>0</v>
      </c>
      <c r="Y118" s="8">
        <v>0</v>
      </c>
      <c r="Z118" s="8">
        <v>0</v>
      </c>
      <c r="AA118" s="8">
        <v>0</v>
      </c>
    </row>
    <row r="119" customHeight="1" spans="1:27">
      <c r="A119" s="7" t="s">
        <v>2765</v>
      </c>
      <c r="B119" s="7" t="s">
        <v>2766</v>
      </c>
      <c r="C119" s="7" t="s">
        <v>2669</v>
      </c>
      <c r="D119" s="7" t="s">
        <v>1251</v>
      </c>
      <c r="E119" s="20">
        <v>0</v>
      </c>
      <c r="F119" s="21">
        <v>1</v>
      </c>
      <c r="G119" s="7" t="s">
        <v>2438</v>
      </c>
      <c r="H119" s="8">
        <v>0</v>
      </c>
      <c r="I119" s="8">
        <v>0</v>
      </c>
      <c r="J119" s="8">
        <v>0</v>
      </c>
      <c r="K119" s="8">
        <v>0</v>
      </c>
      <c r="L119" s="8">
        <v>0</v>
      </c>
      <c r="M119" s="8">
        <v>0</v>
      </c>
      <c r="N119" s="8">
        <v>0</v>
      </c>
      <c r="O119" s="8">
        <v>0</v>
      </c>
      <c r="P119" s="8">
        <v>0</v>
      </c>
      <c r="Q119" s="8">
        <v>0</v>
      </c>
      <c r="R119" s="8">
        <v>0</v>
      </c>
      <c r="S119" s="8">
        <v>0</v>
      </c>
      <c r="T119" s="8">
        <v>0</v>
      </c>
      <c r="U119" s="8">
        <v>0</v>
      </c>
      <c r="V119" s="8">
        <v>0</v>
      </c>
      <c r="W119" s="8">
        <v>0</v>
      </c>
      <c r="X119" s="8">
        <v>0</v>
      </c>
      <c r="Y119" s="8">
        <v>0</v>
      </c>
      <c r="Z119" s="8">
        <v>0</v>
      </c>
      <c r="AA119" s="8">
        <v>0</v>
      </c>
    </row>
    <row r="120" customHeight="1" spans="1:27">
      <c r="A120" s="7" t="s">
        <v>2767</v>
      </c>
      <c r="B120" s="7" t="s">
        <v>2768</v>
      </c>
      <c r="C120" s="7" t="s">
        <v>2610</v>
      </c>
      <c r="D120" s="7" t="s">
        <v>2769</v>
      </c>
      <c r="E120" s="20">
        <v>0</v>
      </c>
      <c r="F120" s="21">
        <v>15</v>
      </c>
      <c r="G120" s="7" t="s">
        <v>2438</v>
      </c>
      <c r="H120" s="8">
        <v>0</v>
      </c>
      <c r="I120" s="8">
        <v>0</v>
      </c>
      <c r="J120" s="8">
        <v>0</v>
      </c>
      <c r="K120" s="8">
        <v>0</v>
      </c>
      <c r="L120" s="8">
        <v>0</v>
      </c>
      <c r="M120" s="8">
        <v>0</v>
      </c>
      <c r="N120" s="8">
        <v>0</v>
      </c>
      <c r="O120" s="8">
        <v>0</v>
      </c>
      <c r="P120" s="8">
        <v>0</v>
      </c>
      <c r="Q120" s="8">
        <v>0</v>
      </c>
      <c r="R120" s="8">
        <v>0</v>
      </c>
      <c r="S120" s="8">
        <v>0</v>
      </c>
      <c r="T120" s="8">
        <v>0</v>
      </c>
      <c r="U120" s="8">
        <v>0</v>
      </c>
      <c r="V120" s="8">
        <v>0</v>
      </c>
      <c r="W120" s="8">
        <v>0</v>
      </c>
      <c r="X120" s="8">
        <v>0</v>
      </c>
      <c r="Y120" s="8">
        <v>0</v>
      </c>
      <c r="Z120" s="8">
        <v>0</v>
      </c>
      <c r="AA120" s="8">
        <v>0</v>
      </c>
    </row>
    <row r="121" customHeight="1" spans="1:27">
      <c r="A121" s="7" t="s">
        <v>2770</v>
      </c>
      <c r="B121" s="7" t="s">
        <v>2771</v>
      </c>
      <c r="C121" s="7" t="s">
        <v>74</v>
      </c>
      <c r="D121" s="7" t="s">
        <v>2772</v>
      </c>
      <c r="E121" s="20">
        <v>0</v>
      </c>
      <c r="F121" s="21">
        <v>20</v>
      </c>
      <c r="G121" s="7" t="s">
        <v>2438</v>
      </c>
      <c r="H121" s="8">
        <v>0</v>
      </c>
      <c r="I121" s="8">
        <v>0</v>
      </c>
      <c r="J121" s="8">
        <v>0</v>
      </c>
      <c r="K121" s="8">
        <v>0</v>
      </c>
      <c r="L121" s="8">
        <v>0</v>
      </c>
      <c r="M121" s="8">
        <v>0</v>
      </c>
      <c r="N121" s="8">
        <v>0</v>
      </c>
      <c r="O121" s="8">
        <v>0</v>
      </c>
      <c r="P121" s="8">
        <v>0</v>
      </c>
      <c r="Q121" s="8">
        <v>0</v>
      </c>
      <c r="R121" s="8">
        <v>0</v>
      </c>
      <c r="S121" s="8">
        <v>0</v>
      </c>
      <c r="T121" s="8">
        <v>0</v>
      </c>
      <c r="U121" s="8">
        <v>0</v>
      </c>
      <c r="V121" s="8">
        <v>0</v>
      </c>
      <c r="W121" s="8">
        <v>0</v>
      </c>
      <c r="X121" s="8">
        <v>0</v>
      </c>
      <c r="Y121" s="8">
        <v>0</v>
      </c>
      <c r="Z121" s="8">
        <v>0</v>
      </c>
      <c r="AA121" s="8">
        <v>0</v>
      </c>
    </row>
    <row r="122" customHeight="1" spans="1:27">
      <c r="A122" s="7" t="s">
        <v>2773</v>
      </c>
      <c r="B122" s="7" t="s">
        <v>2774</v>
      </c>
      <c r="C122" s="7" t="s">
        <v>74</v>
      </c>
      <c r="D122" s="7" t="s">
        <v>2775</v>
      </c>
      <c r="E122" s="20">
        <v>0</v>
      </c>
      <c r="F122" s="21">
        <v>20</v>
      </c>
      <c r="G122" s="7" t="s">
        <v>2438</v>
      </c>
      <c r="H122" s="8">
        <v>0</v>
      </c>
      <c r="I122" s="8">
        <v>0</v>
      </c>
      <c r="J122" s="8">
        <v>0</v>
      </c>
      <c r="K122" s="8">
        <v>0</v>
      </c>
      <c r="L122" s="8">
        <v>0</v>
      </c>
      <c r="M122" s="8">
        <v>0</v>
      </c>
      <c r="N122" s="8">
        <v>0</v>
      </c>
      <c r="O122" s="8">
        <v>0</v>
      </c>
      <c r="P122" s="8">
        <v>0</v>
      </c>
      <c r="Q122" s="8">
        <v>0</v>
      </c>
      <c r="R122" s="8">
        <v>0</v>
      </c>
      <c r="S122" s="8">
        <v>0</v>
      </c>
      <c r="T122" s="8">
        <v>0</v>
      </c>
      <c r="U122" s="8">
        <v>0</v>
      </c>
      <c r="V122" s="8">
        <v>0</v>
      </c>
      <c r="W122" s="8">
        <v>0</v>
      </c>
      <c r="X122" s="8">
        <v>0</v>
      </c>
      <c r="Y122" s="8">
        <v>0</v>
      </c>
      <c r="Z122" s="8">
        <v>0</v>
      </c>
      <c r="AA122" s="8">
        <v>0</v>
      </c>
    </row>
    <row r="123" customHeight="1" spans="1:27">
      <c r="A123" s="7" t="s">
        <v>2776</v>
      </c>
      <c r="B123" s="7" t="s">
        <v>2777</v>
      </c>
      <c r="C123" s="7" t="s">
        <v>74</v>
      </c>
      <c r="D123" s="7" t="s">
        <v>2778</v>
      </c>
      <c r="E123" s="20">
        <v>0</v>
      </c>
      <c r="F123" s="21">
        <v>20</v>
      </c>
      <c r="G123" s="7" t="s">
        <v>2438</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row>
    <row r="124" customHeight="1" spans="1:27">
      <c r="A124" s="7" t="s">
        <v>2779</v>
      </c>
      <c r="B124" s="7" t="s">
        <v>2780</v>
      </c>
      <c r="C124" s="7" t="s">
        <v>2781</v>
      </c>
      <c r="D124" s="7" t="s">
        <v>2782</v>
      </c>
      <c r="E124" s="20">
        <v>0</v>
      </c>
      <c r="F124" s="21">
        <v>1</v>
      </c>
      <c r="G124" s="7" t="s">
        <v>2438</v>
      </c>
      <c r="H124" s="8">
        <v>0</v>
      </c>
      <c r="I124" s="8">
        <v>0</v>
      </c>
      <c r="J124" s="8">
        <v>0</v>
      </c>
      <c r="K124" s="8">
        <v>0</v>
      </c>
      <c r="L124" s="8">
        <v>0</v>
      </c>
      <c r="M124" s="8">
        <v>0</v>
      </c>
      <c r="N124" s="8">
        <v>0</v>
      </c>
      <c r="O124" s="8">
        <v>0</v>
      </c>
      <c r="P124" s="8">
        <v>0</v>
      </c>
      <c r="Q124" s="8">
        <v>0</v>
      </c>
      <c r="R124" s="8">
        <v>0</v>
      </c>
      <c r="S124" s="8">
        <v>0</v>
      </c>
      <c r="T124" s="8">
        <v>0</v>
      </c>
      <c r="U124" s="8">
        <v>0</v>
      </c>
      <c r="V124" s="8">
        <v>0</v>
      </c>
      <c r="W124" s="8">
        <v>0</v>
      </c>
      <c r="X124" s="8">
        <v>0</v>
      </c>
      <c r="Y124" s="8">
        <v>0</v>
      </c>
      <c r="Z124" s="8">
        <v>0</v>
      </c>
      <c r="AA124" s="8">
        <v>0</v>
      </c>
    </row>
    <row r="125" customHeight="1" spans="1:27">
      <c r="A125" s="7" t="s">
        <v>2783</v>
      </c>
      <c r="B125" s="7" t="s">
        <v>2784</v>
      </c>
      <c r="C125" s="7" t="s">
        <v>2781</v>
      </c>
      <c r="D125" s="7" t="s">
        <v>2782</v>
      </c>
      <c r="E125" s="20">
        <v>0</v>
      </c>
      <c r="F125" s="21">
        <v>1</v>
      </c>
      <c r="G125" s="7" t="s">
        <v>2438</v>
      </c>
      <c r="H125" s="8">
        <v>0</v>
      </c>
      <c r="I125" s="8">
        <v>0</v>
      </c>
      <c r="J125" s="8">
        <v>0</v>
      </c>
      <c r="K125" s="8">
        <v>0</v>
      </c>
      <c r="L125" s="8">
        <v>0</v>
      </c>
      <c r="M125" s="8">
        <v>0</v>
      </c>
      <c r="N125" s="8">
        <v>0</v>
      </c>
      <c r="O125" s="8">
        <v>0</v>
      </c>
      <c r="P125" s="8">
        <v>0</v>
      </c>
      <c r="Q125" s="8">
        <v>0</v>
      </c>
      <c r="R125" s="8">
        <v>0</v>
      </c>
      <c r="S125" s="8">
        <v>0</v>
      </c>
      <c r="T125" s="8">
        <v>0</v>
      </c>
      <c r="U125" s="8">
        <v>0</v>
      </c>
      <c r="V125" s="8">
        <v>0</v>
      </c>
      <c r="W125" s="8">
        <v>0</v>
      </c>
      <c r="X125" s="8">
        <v>0</v>
      </c>
      <c r="Y125" s="8">
        <v>0</v>
      </c>
      <c r="Z125" s="8">
        <v>0</v>
      </c>
      <c r="AA125" s="8">
        <v>0</v>
      </c>
    </row>
    <row r="126" customHeight="1" spans="1:27">
      <c r="A126" s="7" t="s">
        <v>2785</v>
      </c>
      <c r="B126" s="7" t="s">
        <v>2786</v>
      </c>
      <c r="C126" s="7" t="s">
        <v>2787</v>
      </c>
      <c r="D126" s="7" t="s">
        <v>2788</v>
      </c>
      <c r="E126" s="20">
        <v>0</v>
      </c>
      <c r="F126" s="21">
        <v>1</v>
      </c>
      <c r="G126" s="7" t="s">
        <v>2438</v>
      </c>
      <c r="H126" s="8">
        <v>0</v>
      </c>
      <c r="I126" s="8">
        <v>0</v>
      </c>
      <c r="J126" s="8">
        <v>0</v>
      </c>
      <c r="K126" s="8">
        <v>0</v>
      </c>
      <c r="L126" s="8">
        <v>0</v>
      </c>
      <c r="M126" s="8">
        <v>0</v>
      </c>
      <c r="N126" s="8">
        <v>0</v>
      </c>
      <c r="O126" s="8">
        <v>0</v>
      </c>
      <c r="P126" s="8">
        <v>0</v>
      </c>
      <c r="Q126" s="8">
        <v>0</v>
      </c>
      <c r="R126" s="8">
        <v>0</v>
      </c>
      <c r="S126" s="8">
        <v>0</v>
      </c>
      <c r="T126" s="8">
        <v>0</v>
      </c>
      <c r="U126" s="8">
        <v>0</v>
      </c>
      <c r="V126" s="8">
        <v>0</v>
      </c>
      <c r="W126" s="8">
        <v>0</v>
      </c>
      <c r="X126" s="8">
        <v>0</v>
      </c>
      <c r="Y126" s="8">
        <v>0</v>
      </c>
      <c r="Z126" s="8">
        <v>0</v>
      </c>
      <c r="AA126" s="8">
        <v>0</v>
      </c>
    </row>
    <row r="127" customHeight="1" spans="1:27">
      <c r="A127" s="7" t="s">
        <v>2789</v>
      </c>
      <c r="B127" s="7" t="s">
        <v>2790</v>
      </c>
      <c r="C127" s="7" t="s">
        <v>2787</v>
      </c>
      <c r="D127" s="7" t="s">
        <v>2788</v>
      </c>
      <c r="E127" s="20">
        <v>0</v>
      </c>
      <c r="F127" s="21">
        <v>1</v>
      </c>
      <c r="G127" s="7" t="s">
        <v>2438</v>
      </c>
      <c r="H127" s="8">
        <v>0</v>
      </c>
      <c r="I127" s="8">
        <v>0</v>
      </c>
      <c r="J127" s="8">
        <v>0</v>
      </c>
      <c r="K127" s="8">
        <v>0</v>
      </c>
      <c r="L127" s="8">
        <v>0</v>
      </c>
      <c r="M127" s="8">
        <v>0</v>
      </c>
      <c r="N127" s="8">
        <v>0</v>
      </c>
      <c r="O127" s="8">
        <v>0</v>
      </c>
      <c r="P127" s="8">
        <v>0</v>
      </c>
      <c r="Q127" s="8">
        <v>0</v>
      </c>
      <c r="R127" s="8">
        <v>0</v>
      </c>
      <c r="S127" s="8">
        <v>0</v>
      </c>
      <c r="T127" s="8">
        <v>0</v>
      </c>
      <c r="U127" s="8">
        <v>0</v>
      </c>
      <c r="V127" s="8">
        <v>0</v>
      </c>
      <c r="W127" s="8">
        <v>0</v>
      </c>
      <c r="X127" s="8">
        <v>0</v>
      </c>
      <c r="Y127" s="8">
        <v>0</v>
      </c>
      <c r="Z127" s="8">
        <v>0</v>
      </c>
      <c r="AA127" s="8">
        <v>0</v>
      </c>
    </row>
    <row r="128" customHeight="1" spans="1:27">
      <c r="A128" s="7" t="s">
        <v>2791</v>
      </c>
      <c r="B128" s="7" t="s">
        <v>2792</v>
      </c>
      <c r="C128" s="7" t="s">
        <v>2793</v>
      </c>
      <c r="D128" s="7" t="s">
        <v>2794</v>
      </c>
      <c r="E128" s="20">
        <v>0</v>
      </c>
      <c r="F128" s="21">
        <v>2</v>
      </c>
      <c r="G128" s="7" t="s">
        <v>2438</v>
      </c>
      <c r="H128" s="8">
        <v>0</v>
      </c>
      <c r="I128" s="8">
        <v>0</v>
      </c>
      <c r="J128" s="8">
        <v>0</v>
      </c>
      <c r="K128" s="8">
        <v>0</v>
      </c>
      <c r="L128" s="8">
        <v>0</v>
      </c>
      <c r="M128" s="8">
        <v>0</v>
      </c>
      <c r="N128" s="8">
        <v>0</v>
      </c>
      <c r="O128" s="8">
        <v>0</v>
      </c>
      <c r="P128" s="8">
        <v>0</v>
      </c>
      <c r="Q128" s="8">
        <v>0</v>
      </c>
      <c r="R128" s="8">
        <v>0</v>
      </c>
      <c r="S128" s="8">
        <v>0</v>
      </c>
      <c r="T128" s="8">
        <v>0</v>
      </c>
      <c r="U128" s="8">
        <v>0</v>
      </c>
      <c r="V128" s="8">
        <v>0</v>
      </c>
      <c r="W128" s="8">
        <v>0</v>
      </c>
      <c r="X128" s="8">
        <v>0</v>
      </c>
      <c r="Y128" s="8">
        <v>0</v>
      </c>
      <c r="Z128" s="8">
        <v>0</v>
      </c>
      <c r="AA128" s="8">
        <v>0</v>
      </c>
    </row>
    <row r="129" customHeight="1" spans="1:27">
      <c r="A129" s="7" t="s">
        <v>1389</v>
      </c>
      <c r="B129" s="7" t="s">
        <v>2795</v>
      </c>
      <c r="C129" s="7" t="s">
        <v>2793</v>
      </c>
      <c r="D129" s="7" t="s">
        <v>2796</v>
      </c>
      <c r="E129" s="20">
        <v>0</v>
      </c>
      <c r="F129" s="21">
        <v>2</v>
      </c>
      <c r="G129" s="7" t="s">
        <v>2438</v>
      </c>
      <c r="H129" s="8">
        <v>0</v>
      </c>
      <c r="I129" s="8">
        <v>0</v>
      </c>
      <c r="J129" s="8">
        <v>0</v>
      </c>
      <c r="K129" s="8">
        <v>0</v>
      </c>
      <c r="L129" s="8">
        <v>0</v>
      </c>
      <c r="M129" s="8">
        <v>0</v>
      </c>
      <c r="N129" s="8">
        <v>0</v>
      </c>
      <c r="O129" s="8">
        <v>0</v>
      </c>
      <c r="P129" s="8">
        <v>0</v>
      </c>
      <c r="Q129" s="8">
        <v>0</v>
      </c>
      <c r="R129" s="8">
        <v>0</v>
      </c>
      <c r="S129" s="8">
        <v>0</v>
      </c>
      <c r="T129" s="8">
        <v>0</v>
      </c>
      <c r="U129" s="8">
        <v>0</v>
      </c>
      <c r="V129" s="8">
        <v>0</v>
      </c>
      <c r="W129" s="8">
        <v>0</v>
      </c>
      <c r="X129" s="8">
        <v>0</v>
      </c>
      <c r="Y129" s="8">
        <v>0</v>
      </c>
      <c r="Z129" s="8">
        <v>0</v>
      </c>
      <c r="AA129" s="8">
        <v>0</v>
      </c>
    </row>
    <row r="130" customHeight="1" spans="1:27">
      <c r="A130" s="7" t="s">
        <v>2797</v>
      </c>
      <c r="B130" s="7" t="s">
        <v>2798</v>
      </c>
      <c r="C130" s="7" t="s">
        <v>2793</v>
      </c>
      <c r="D130" s="7" t="s">
        <v>2799</v>
      </c>
      <c r="E130" s="20">
        <v>0</v>
      </c>
      <c r="F130" s="21">
        <v>2</v>
      </c>
      <c r="G130" s="7" t="s">
        <v>2438</v>
      </c>
      <c r="H130" s="8">
        <v>0</v>
      </c>
      <c r="I130" s="8">
        <v>0</v>
      </c>
      <c r="J130" s="8">
        <v>0</v>
      </c>
      <c r="K130" s="8">
        <v>0</v>
      </c>
      <c r="L130" s="8">
        <v>0</v>
      </c>
      <c r="M130" s="8">
        <v>0</v>
      </c>
      <c r="N130" s="8">
        <v>0</v>
      </c>
      <c r="O130" s="8">
        <v>0</v>
      </c>
      <c r="P130" s="8">
        <v>0</v>
      </c>
      <c r="Q130" s="8">
        <v>0</v>
      </c>
      <c r="R130" s="8">
        <v>0</v>
      </c>
      <c r="S130" s="8">
        <v>0</v>
      </c>
      <c r="T130" s="8">
        <v>0</v>
      </c>
      <c r="U130" s="8">
        <v>0</v>
      </c>
      <c r="V130" s="8">
        <v>0</v>
      </c>
      <c r="W130" s="8">
        <v>0</v>
      </c>
      <c r="X130" s="8">
        <v>0</v>
      </c>
      <c r="Y130" s="8">
        <v>0</v>
      </c>
      <c r="Z130" s="8">
        <v>0</v>
      </c>
      <c r="AA130" s="8">
        <v>0</v>
      </c>
    </row>
    <row r="131" customHeight="1" spans="1:27">
      <c r="A131" s="7" t="s">
        <v>2800</v>
      </c>
      <c r="B131" s="7" t="s">
        <v>2801</v>
      </c>
      <c r="C131" s="7" t="s">
        <v>2793</v>
      </c>
      <c r="D131" s="7" t="s">
        <v>2802</v>
      </c>
      <c r="E131" s="20">
        <v>0</v>
      </c>
      <c r="F131" s="21">
        <v>2</v>
      </c>
      <c r="G131" s="7" t="s">
        <v>2438</v>
      </c>
      <c r="H131" s="8">
        <v>0</v>
      </c>
      <c r="I131" s="8">
        <v>0</v>
      </c>
      <c r="J131" s="8">
        <v>0</v>
      </c>
      <c r="K131" s="8">
        <v>0</v>
      </c>
      <c r="L131" s="8">
        <v>0</v>
      </c>
      <c r="M131" s="8">
        <v>0</v>
      </c>
      <c r="N131" s="8">
        <v>0</v>
      </c>
      <c r="O131" s="8">
        <v>0</v>
      </c>
      <c r="P131" s="8">
        <v>0</v>
      </c>
      <c r="Q131" s="8">
        <v>0</v>
      </c>
      <c r="R131" s="8">
        <v>0</v>
      </c>
      <c r="S131" s="8">
        <v>0</v>
      </c>
      <c r="T131" s="8">
        <v>0</v>
      </c>
      <c r="U131" s="8">
        <v>0</v>
      </c>
      <c r="V131" s="8">
        <v>0</v>
      </c>
      <c r="W131" s="8">
        <v>0</v>
      </c>
      <c r="X131" s="8">
        <v>0</v>
      </c>
      <c r="Y131" s="8">
        <v>0</v>
      </c>
      <c r="Z131" s="8">
        <v>0</v>
      </c>
      <c r="AA131" s="8">
        <v>0</v>
      </c>
    </row>
    <row r="132" customHeight="1" spans="1:27">
      <c r="A132" s="7" t="s">
        <v>2803</v>
      </c>
      <c r="B132" s="7" t="s">
        <v>2804</v>
      </c>
      <c r="C132" s="7" t="s">
        <v>2793</v>
      </c>
      <c r="D132" s="7" t="s">
        <v>2805</v>
      </c>
      <c r="E132" s="20">
        <v>0</v>
      </c>
      <c r="F132" s="21">
        <v>2</v>
      </c>
      <c r="G132" s="7" t="s">
        <v>2438</v>
      </c>
      <c r="H132" s="8">
        <v>0</v>
      </c>
      <c r="I132" s="8">
        <v>0</v>
      </c>
      <c r="J132" s="8">
        <v>0</v>
      </c>
      <c r="K132" s="8">
        <v>0</v>
      </c>
      <c r="L132" s="8">
        <v>0</v>
      </c>
      <c r="M132" s="8">
        <v>0</v>
      </c>
      <c r="N132" s="8">
        <v>0</v>
      </c>
      <c r="O132" s="8">
        <v>0</v>
      </c>
      <c r="P132" s="8">
        <v>0</v>
      </c>
      <c r="Q132" s="8">
        <v>0</v>
      </c>
      <c r="R132" s="8">
        <v>0</v>
      </c>
      <c r="S132" s="8">
        <v>0</v>
      </c>
      <c r="T132" s="8">
        <v>0</v>
      </c>
      <c r="U132" s="8">
        <v>0</v>
      </c>
      <c r="V132" s="8">
        <v>0</v>
      </c>
      <c r="W132" s="8">
        <v>0</v>
      </c>
      <c r="X132" s="8">
        <v>0</v>
      </c>
      <c r="Y132" s="8">
        <v>0</v>
      </c>
      <c r="Z132" s="8">
        <v>0</v>
      </c>
      <c r="AA132" s="8">
        <v>0</v>
      </c>
    </row>
    <row r="133" customHeight="1" spans="1:27">
      <c r="A133" s="7" t="s">
        <v>2806</v>
      </c>
      <c r="B133" s="7" t="s">
        <v>2807</v>
      </c>
      <c r="C133" s="7" t="s">
        <v>2793</v>
      </c>
      <c r="D133" s="7" t="s">
        <v>2808</v>
      </c>
      <c r="E133" s="20">
        <v>0</v>
      </c>
      <c r="F133" s="21">
        <v>2</v>
      </c>
      <c r="G133" s="7" t="s">
        <v>2438</v>
      </c>
      <c r="H133" s="8">
        <v>0</v>
      </c>
      <c r="I133" s="8">
        <v>0</v>
      </c>
      <c r="J133" s="8">
        <v>0</v>
      </c>
      <c r="K133" s="8">
        <v>0</v>
      </c>
      <c r="L133" s="8">
        <v>0</v>
      </c>
      <c r="M133" s="8">
        <v>0</v>
      </c>
      <c r="N133" s="8">
        <v>0</v>
      </c>
      <c r="O133" s="8">
        <v>0</v>
      </c>
      <c r="P133" s="8">
        <v>0</v>
      </c>
      <c r="Q133" s="8">
        <v>0</v>
      </c>
      <c r="R133" s="8">
        <v>0</v>
      </c>
      <c r="S133" s="8">
        <v>0</v>
      </c>
      <c r="T133" s="8">
        <v>0</v>
      </c>
      <c r="U133" s="8">
        <v>0</v>
      </c>
      <c r="V133" s="8">
        <v>0</v>
      </c>
      <c r="W133" s="8">
        <v>0</v>
      </c>
      <c r="X133" s="8">
        <v>0</v>
      </c>
      <c r="Y133" s="8">
        <v>0</v>
      </c>
      <c r="Z133" s="8">
        <v>0</v>
      </c>
      <c r="AA133" s="8">
        <v>0</v>
      </c>
    </row>
    <row r="134" customHeight="1" spans="1:27">
      <c r="A134" s="7" t="s">
        <v>2809</v>
      </c>
      <c r="B134" s="7" t="s">
        <v>2810</v>
      </c>
      <c r="C134" s="7" t="s">
        <v>2793</v>
      </c>
      <c r="D134" s="7" t="s">
        <v>2811</v>
      </c>
      <c r="E134" s="20">
        <v>0</v>
      </c>
      <c r="F134" s="21">
        <v>2</v>
      </c>
      <c r="G134" s="7" t="s">
        <v>2438</v>
      </c>
      <c r="H134" s="8">
        <v>0</v>
      </c>
      <c r="I134" s="8">
        <v>0</v>
      </c>
      <c r="J134" s="8">
        <v>0</v>
      </c>
      <c r="K134" s="8">
        <v>0</v>
      </c>
      <c r="L134" s="8">
        <v>0</v>
      </c>
      <c r="M134" s="8">
        <v>0</v>
      </c>
      <c r="N134" s="8">
        <v>0</v>
      </c>
      <c r="O134" s="8">
        <v>0</v>
      </c>
      <c r="P134" s="8">
        <v>0</v>
      </c>
      <c r="Q134" s="8">
        <v>0</v>
      </c>
      <c r="R134" s="8">
        <v>0</v>
      </c>
      <c r="S134" s="8">
        <v>0</v>
      </c>
      <c r="T134" s="8">
        <v>0</v>
      </c>
      <c r="U134" s="8">
        <v>0</v>
      </c>
      <c r="V134" s="8">
        <v>0</v>
      </c>
      <c r="W134" s="8">
        <v>0</v>
      </c>
      <c r="X134" s="8">
        <v>0</v>
      </c>
      <c r="Y134" s="8">
        <v>0</v>
      </c>
      <c r="Z134" s="8">
        <v>0</v>
      </c>
      <c r="AA134" s="8">
        <v>0</v>
      </c>
    </row>
    <row r="135" customHeight="1" spans="1:27">
      <c r="A135" s="7" t="s">
        <v>2812</v>
      </c>
      <c r="B135" s="7" t="s">
        <v>2813</v>
      </c>
      <c r="C135" s="7" t="s">
        <v>2793</v>
      </c>
      <c r="D135" s="7" t="s">
        <v>2814</v>
      </c>
      <c r="E135" s="20">
        <v>0</v>
      </c>
      <c r="F135" s="21">
        <v>2</v>
      </c>
      <c r="G135" s="7" t="s">
        <v>2438</v>
      </c>
      <c r="H135" s="8">
        <v>0</v>
      </c>
      <c r="I135" s="8">
        <v>0</v>
      </c>
      <c r="J135" s="8">
        <v>0</v>
      </c>
      <c r="K135" s="8">
        <v>0</v>
      </c>
      <c r="L135" s="8">
        <v>0</v>
      </c>
      <c r="M135" s="8">
        <v>0</v>
      </c>
      <c r="N135" s="8">
        <v>0</v>
      </c>
      <c r="O135" s="8">
        <v>0</v>
      </c>
      <c r="P135" s="8">
        <v>0</v>
      </c>
      <c r="Q135" s="8">
        <v>0</v>
      </c>
      <c r="R135" s="8">
        <v>0</v>
      </c>
      <c r="S135" s="8">
        <v>0</v>
      </c>
      <c r="T135" s="8">
        <v>0</v>
      </c>
      <c r="U135" s="8">
        <v>0</v>
      </c>
      <c r="V135" s="8">
        <v>0</v>
      </c>
      <c r="W135" s="8">
        <v>0</v>
      </c>
      <c r="X135" s="8">
        <v>0</v>
      </c>
      <c r="Y135" s="8">
        <v>0</v>
      </c>
      <c r="Z135" s="8">
        <v>0</v>
      </c>
      <c r="AA135" s="8">
        <v>0</v>
      </c>
    </row>
    <row r="136" customHeight="1" spans="1:27">
      <c r="A136" s="7" t="s">
        <v>2815</v>
      </c>
      <c r="B136" s="7" t="s">
        <v>2816</v>
      </c>
      <c r="C136" s="7" t="s">
        <v>2817</v>
      </c>
      <c r="D136" s="7" t="s">
        <v>2818</v>
      </c>
      <c r="E136" s="20">
        <v>0</v>
      </c>
      <c r="F136" s="21">
        <v>1</v>
      </c>
      <c r="G136" s="7" t="s">
        <v>2438</v>
      </c>
      <c r="H136" s="8">
        <v>0</v>
      </c>
      <c r="I136" s="8">
        <v>0</v>
      </c>
      <c r="J136" s="8">
        <v>0</v>
      </c>
      <c r="K136" s="8">
        <v>0</v>
      </c>
      <c r="L136" s="8">
        <v>0</v>
      </c>
      <c r="M136" s="8">
        <v>0</v>
      </c>
      <c r="N136" s="8">
        <v>0</v>
      </c>
      <c r="O136" s="8">
        <v>0</v>
      </c>
      <c r="P136" s="8">
        <v>0</v>
      </c>
      <c r="Q136" s="8">
        <v>0</v>
      </c>
      <c r="R136" s="8">
        <v>0</v>
      </c>
      <c r="S136" s="8">
        <v>0</v>
      </c>
      <c r="T136" s="8">
        <v>0</v>
      </c>
      <c r="U136" s="8">
        <v>0</v>
      </c>
      <c r="V136" s="8">
        <v>0</v>
      </c>
      <c r="W136" s="8">
        <v>0</v>
      </c>
      <c r="X136" s="8">
        <v>0</v>
      </c>
      <c r="Y136" s="8">
        <v>0</v>
      </c>
      <c r="Z136" s="8">
        <v>0</v>
      </c>
      <c r="AA136" s="8">
        <v>0</v>
      </c>
    </row>
    <row r="137" customHeight="1" spans="1:27">
      <c r="A137" s="7" t="s">
        <v>2819</v>
      </c>
      <c r="B137" s="7" t="s">
        <v>2820</v>
      </c>
      <c r="C137" s="7" t="s">
        <v>2821</v>
      </c>
      <c r="D137" s="7" t="s">
        <v>1463</v>
      </c>
      <c r="E137" s="20">
        <v>0</v>
      </c>
      <c r="F137" s="21">
        <v>1</v>
      </c>
      <c r="G137" s="7" t="s">
        <v>2438</v>
      </c>
      <c r="H137" s="8">
        <v>0</v>
      </c>
      <c r="I137" s="8">
        <v>0</v>
      </c>
      <c r="J137" s="8">
        <v>0</v>
      </c>
      <c r="K137" s="8">
        <v>0</v>
      </c>
      <c r="L137" s="8">
        <v>0</v>
      </c>
      <c r="M137" s="8">
        <v>0</v>
      </c>
      <c r="N137" s="8">
        <v>0</v>
      </c>
      <c r="O137" s="8">
        <v>0</v>
      </c>
      <c r="P137" s="8">
        <v>0</v>
      </c>
      <c r="Q137" s="8">
        <v>0</v>
      </c>
      <c r="R137" s="8">
        <v>0</v>
      </c>
      <c r="S137" s="8">
        <v>0</v>
      </c>
      <c r="T137" s="8">
        <v>0</v>
      </c>
      <c r="U137" s="8">
        <v>0</v>
      </c>
      <c r="V137" s="8">
        <v>0</v>
      </c>
      <c r="W137" s="8">
        <v>0</v>
      </c>
      <c r="X137" s="8">
        <v>0</v>
      </c>
      <c r="Y137" s="8">
        <v>0</v>
      </c>
      <c r="Z137" s="8">
        <v>0</v>
      </c>
      <c r="AA137" s="8">
        <v>0</v>
      </c>
    </row>
    <row r="138" customHeight="1" spans="1:27">
      <c r="A138" s="7" t="s">
        <v>2822</v>
      </c>
      <c r="B138" s="7" t="s">
        <v>2823</v>
      </c>
      <c r="C138" s="7" t="s">
        <v>2824</v>
      </c>
      <c r="D138" s="7" t="s">
        <v>2825</v>
      </c>
      <c r="E138" s="20">
        <v>0</v>
      </c>
      <c r="F138" s="21">
        <v>10</v>
      </c>
      <c r="G138" s="7" t="s">
        <v>2438</v>
      </c>
      <c r="H138" s="8">
        <v>0</v>
      </c>
      <c r="I138" s="8">
        <v>0</v>
      </c>
      <c r="J138" s="8">
        <v>0</v>
      </c>
      <c r="K138" s="8">
        <v>0</v>
      </c>
      <c r="L138" s="8">
        <v>0</v>
      </c>
      <c r="M138" s="8">
        <v>0</v>
      </c>
      <c r="N138" s="8">
        <v>0</v>
      </c>
      <c r="O138" s="8">
        <v>0</v>
      </c>
      <c r="P138" s="8">
        <v>0</v>
      </c>
      <c r="Q138" s="8">
        <v>0</v>
      </c>
      <c r="R138" s="8">
        <v>0</v>
      </c>
      <c r="S138" s="8">
        <v>0</v>
      </c>
      <c r="T138" s="8">
        <v>0</v>
      </c>
      <c r="U138" s="8">
        <v>0</v>
      </c>
      <c r="V138" s="8">
        <v>0</v>
      </c>
      <c r="W138" s="8">
        <v>0</v>
      </c>
      <c r="X138" s="8">
        <v>0</v>
      </c>
      <c r="Y138" s="8">
        <v>0</v>
      </c>
      <c r="Z138" s="8">
        <v>0</v>
      </c>
      <c r="AA138" s="8">
        <v>0</v>
      </c>
    </row>
    <row r="139" customHeight="1" spans="1:27">
      <c r="A139" s="7" t="s">
        <v>2826</v>
      </c>
      <c r="B139" s="7" t="s">
        <v>2827</v>
      </c>
      <c r="C139" s="7" t="s">
        <v>2824</v>
      </c>
      <c r="D139" s="7" t="s">
        <v>2828</v>
      </c>
      <c r="E139" s="20">
        <v>0</v>
      </c>
      <c r="F139" s="21">
        <v>10</v>
      </c>
      <c r="G139" s="7" t="s">
        <v>2438</v>
      </c>
      <c r="H139" s="8">
        <v>0</v>
      </c>
      <c r="I139" s="8">
        <v>0</v>
      </c>
      <c r="J139" s="8">
        <v>0</v>
      </c>
      <c r="K139" s="8">
        <v>0</v>
      </c>
      <c r="L139" s="8">
        <v>0</v>
      </c>
      <c r="M139" s="8">
        <v>0</v>
      </c>
      <c r="N139" s="8">
        <v>0</v>
      </c>
      <c r="O139" s="8">
        <v>0</v>
      </c>
      <c r="P139" s="8">
        <v>0</v>
      </c>
      <c r="Q139" s="8">
        <v>0</v>
      </c>
      <c r="R139" s="8">
        <v>0</v>
      </c>
      <c r="S139" s="8">
        <v>0</v>
      </c>
      <c r="T139" s="8">
        <v>0</v>
      </c>
      <c r="U139" s="8">
        <v>0</v>
      </c>
      <c r="V139" s="8">
        <v>0</v>
      </c>
      <c r="W139" s="8">
        <v>0</v>
      </c>
      <c r="X139" s="8">
        <v>0</v>
      </c>
      <c r="Y139" s="8">
        <v>0</v>
      </c>
      <c r="Z139" s="8">
        <v>0</v>
      </c>
      <c r="AA139" s="8">
        <v>0</v>
      </c>
    </row>
    <row r="140" customHeight="1" spans="1:27">
      <c r="A140" s="7" t="s">
        <v>2829</v>
      </c>
      <c r="B140" s="7" t="s">
        <v>2830</v>
      </c>
      <c r="C140" s="7" t="s">
        <v>2610</v>
      </c>
      <c r="D140" s="7" t="s">
        <v>2831</v>
      </c>
      <c r="E140" s="20">
        <v>0</v>
      </c>
      <c r="F140" s="21">
        <v>16</v>
      </c>
      <c r="G140" s="7" t="s">
        <v>2438</v>
      </c>
      <c r="H140" s="8">
        <v>0</v>
      </c>
      <c r="I140" s="8">
        <v>0</v>
      </c>
      <c r="J140" s="8">
        <v>0</v>
      </c>
      <c r="K140" s="8">
        <v>0</v>
      </c>
      <c r="L140" s="8">
        <v>0</v>
      </c>
      <c r="M140" s="8">
        <v>0</v>
      </c>
      <c r="N140" s="8">
        <v>0</v>
      </c>
      <c r="O140" s="8">
        <v>0</v>
      </c>
      <c r="P140" s="8">
        <v>0</v>
      </c>
      <c r="Q140" s="8">
        <v>0</v>
      </c>
      <c r="R140" s="8">
        <v>0</v>
      </c>
      <c r="S140" s="8">
        <v>0</v>
      </c>
      <c r="T140" s="8">
        <v>0</v>
      </c>
      <c r="U140" s="8">
        <v>0</v>
      </c>
      <c r="V140" s="8">
        <v>0</v>
      </c>
      <c r="W140" s="8">
        <v>0</v>
      </c>
      <c r="X140" s="8">
        <v>0</v>
      </c>
      <c r="Y140" s="8">
        <v>0</v>
      </c>
      <c r="Z140" s="8">
        <v>0</v>
      </c>
      <c r="AA140" s="8">
        <v>0</v>
      </c>
    </row>
    <row r="141" customHeight="1" spans="1:27">
      <c r="A141" s="7" t="s">
        <v>2832</v>
      </c>
      <c r="B141" s="7" t="s">
        <v>2833</v>
      </c>
      <c r="C141" s="7" t="s">
        <v>2610</v>
      </c>
      <c r="D141" s="7" t="s">
        <v>2834</v>
      </c>
      <c r="E141" s="20">
        <v>0</v>
      </c>
      <c r="F141" s="21">
        <v>16</v>
      </c>
      <c r="G141" s="7" t="s">
        <v>2438</v>
      </c>
      <c r="H141" s="8">
        <v>0</v>
      </c>
      <c r="I141" s="8">
        <v>0</v>
      </c>
      <c r="J141" s="8">
        <v>0</v>
      </c>
      <c r="K141" s="8">
        <v>0</v>
      </c>
      <c r="L141" s="8">
        <v>0</v>
      </c>
      <c r="M141" s="8">
        <v>0</v>
      </c>
      <c r="N141" s="8">
        <v>0</v>
      </c>
      <c r="O141" s="8">
        <v>0</v>
      </c>
      <c r="P141" s="8">
        <v>0</v>
      </c>
      <c r="Q141" s="8">
        <v>0</v>
      </c>
      <c r="R141" s="8">
        <v>0</v>
      </c>
      <c r="S141" s="8">
        <v>0</v>
      </c>
      <c r="T141" s="8">
        <v>0</v>
      </c>
      <c r="U141" s="8">
        <v>0</v>
      </c>
      <c r="V141" s="8">
        <v>0</v>
      </c>
      <c r="W141" s="8">
        <v>0</v>
      </c>
      <c r="X141" s="8">
        <v>0</v>
      </c>
      <c r="Y141" s="8">
        <v>0</v>
      </c>
      <c r="Z141" s="8">
        <v>0</v>
      </c>
      <c r="AA141" s="8">
        <v>0</v>
      </c>
    </row>
    <row r="142" customHeight="1" spans="1:27">
      <c r="A142" s="7" t="s">
        <v>2835</v>
      </c>
      <c r="B142" s="7" t="s">
        <v>2836</v>
      </c>
      <c r="C142" s="7" t="s">
        <v>2781</v>
      </c>
      <c r="D142" s="7" t="s">
        <v>2837</v>
      </c>
      <c r="E142" s="20">
        <v>0</v>
      </c>
      <c r="F142" s="21">
        <v>1</v>
      </c>
      <c r="G142" s="7" t="s">
        <v>2438</v>
      </c>
      <c r="H142" s="8">
        <v>0</v>
      </c>
      <c r="I142" s="8">
        <v>0</v>
      </c>
      <c r="J142" s="8">
        <v>0</v>
      </c>
      <c r="K142" s="8">
        <v>0</v>
      </c>
      <c r="L142" s="8">
        <v>0</v>
      </c>
      <c r="M142" s="8">
        <v>0</v>
      </c>
      <c r="N142" s="8">
        <v>0</v>
      </c>
      <c r="O142" s="8">
        <v>0</v>
      </c>
      <c r="P142" s="8">
        <v>0</v>
      </c>
      <c r="Q142" s="8">
        <v>0</v>
      </c>
      <c r="R142" s="8">
        <v>0</v>
      </c>
      <c r="S142" s="8">
        <v>0</v>
      </c>
      <c r="T142" s="8">
        <v>0</v>
      </c>
      <c r="U142" s="8">
        <v>0</v>
      </c>
      <c r="V142" s="8">
        <v>0</v>
      </c>
      <c r="W142" s="8">
        <v>0</v>
      </c>
      <c r="X142" s="8">
        <v>0</v>
      </c>
      <c r="Y142" s="8">
        <v>0</v>
      </c>
      <c r="Z142" s="8">
        <v>0</v>
      </c>
      <c r="AA142" s="8">
        <v>0</v>
      </c>
    </row>
    <row r="143" customHeight="1" spans="1:27">
      <c r="A143" s="7" t="s">
        <v>2838</v>
      </c>
      <c r="B143" s="7" t="s">
        <v>2839</v>
      </c>
      <c r="C143" s="7" t="s">
        <v>2781</v>
      </c>
      <c r="D143" s="7" t="s">
        <v>2837</v>
      </c>
      <c r="E143" s="20">
        <v>0</v>
      </c>
      <c r="F143" s="21">
        <v>1</v>
      </c>
      <c r="G143" s="7" t="s">
        <v>2438</v>
      </c>
      <c r="H143" s="8">
        <v>0</v>
      </c>
      <c r="I143" s="8">
        <v>0</v>
      </c>
      <c r="J143" s="8">
        <v>0</v>
      </c>
      <c r="K143" s="8">
        <v>0</v>
      </c>
      <c r="L143" s="8">
        <v>0</v>
      </c>
      <c r="M143" s="8">
        <v>0</v>
      </c>
      <c r="N143" s="8">
        <v>0</v>
      </c>
      <c r="O143" s="8">
        <v>0</v>
      </c>
      <c r="P143" s="8">
        <v>0</v>
      </c>
      <c r="Q143" s="8">
        <v>0</v>
      </c>
      <c r="R143" s="8">
        <v>0</v>
      </c>
      <c r="S143" s="8">
        <v>0</v>
      </c>
      <c r="T143" s="8">
        <v>0</v>
      </c>
      <c r="U143" s="8">
        <v>0</v>
      </c>
      <c r="V143" s="8">
        <v>0</v>
      </c>
      <c r="W143" s="8">
        <v>0</v>
      </c>
      <c r="X143" s="8">
        <v>0</v>
      </c>
      <c r="Y143" s="8">
        <v>0</v>
      </c>
      <c r="Z143" s="8">
        <v>0</v>
      </c>
      <c r="AA143" s="8">
        <v>0</v>
      </c>
    </row>
    <row r="144" customHeight="1" spans="1:27">
      <c r="A144" s="7" t="s">
        <v>2840</v>
      </c>
      <c r="B144" s="7" t="s">
        <v>2841</v>
      </c>
      <c r="C144" s="7" t="s">
        <v>2842</v>
      </c>
      <c r="D144" s="7" t="s">
        <v>2843</v>
      </c>
      <c r="E144" s="20">
        <v>0</v>
      </c>
      <c r="F144" s="21">
        <v>1</v>
      </c>
      <c r="G144" s="7" t="s">
        <v>2438</v>
      </c>
      <c r="H144" s="8">
        <v>0</v>
      </c>
      <c r="I144" s="8">
        <v>0</v>
      </c>
      <c r="J144" s="8">
        <v>0</v>
      </c>
      <c r="K144" s="8">
        <v>0</v>
      </c>
      <c r="L144" s="8">
        <v>0</v>
      </c>
      <c r="M144" s="8">
        <v>0</v>
      </c>
      <c r="N144" s="8">
        <v>0</v>
      </c>
      <c r="O144" s="8">
        <v>0</v>
      </c>
      <c r="P144" s="8">
        <v>0</v>
      </c>
      <c r="Q144" s="8">
        <v>0</v>
      </c>
      <c r="R144" s="8">
        <v>0</v>
      </c>
      <c r="S144" s="8">
        <v>0</v>
      </c>
      <c r="T144" s="8">
        <v>0</v>
      </c>
      <c r="U144" s="8">
        <v>0</v>
      </c>
      <c r="V144" s="8">
        <v>0</v>
      </c>
      <c r="W144" s="8">
        <v>0</v>
      </c>
      <c r="X144" s="8">
        <v>0</v>
      </c>
      <c r="Y144" s="8">
        <v>0</v>
      </c>
      <c r="Z144" s="8">
        <v>0</v>
      </c>
      <c r="AA144" s="8">
        <v>0</v>
      </c>
    </row>
    <row r="145" customHeight="1" spans="1:27">
      <c r="A145" s="7" t="s">
        <v>2844</v>
      </c>
      <c r="B145" s="7" t="s">
        <v>2845</v>
      </c>
      <c r="C145" s="7" t="s">
        <v>2842</v>
      </c>
      <c r="D145" s="7" t="s">
        <v>2846</v>
      </c>
      <c r="E145" s="20">
        <v>0</v>
      </c>
      <c r="F145" s="21">
        <v>1</v>
      </c>
      <c r="G145" s="7" t="s">
        <v>2438</v>
      </c>
      <c r="H145" s="8">
        <v>0</v>
      </c>
      <c r="I145" s="8">
        <v>0</v>
      </c>
      <c r="J145" s="8">
        <v>0</v>
      </c>
      <c r="K145" s="8">
        <v>0</v>
      </c>
      <c r="L145" s="8">
        <v>0</v>
      </c>
      <c r="M145" s="8">
        <v>0</v>
      </c>
      <c r="N145" s="8">
        <v>0</v>
      </c>
      <c r="O145" s="8">
        <v>0</v>
      </c>
      <c r="P145" s="8">
        <v>0</v>
      </c>
      <c r="Q145" s="8">
        <v>0</v>
      </c>
      <c r="R145" s="8">
        <v>0</v>
      </c>
      <c r="S145" s="8">
        <v>0</v>
      </c>
      <c r="T145" s="8">
        <v>0</v>
      </c>
      <c r="U145" s="8">
        <v>0</v>
      </c>
      <c r="V145" s="8">
        <v>0</v>
      </c>
      <c r="W145" s="8">
        <v>0</v>
      </c>
      <c r="X145" s="8">
        <v>0</v>
      </c>
      <c r="Y145" s="8">
        <v>0</v>
      </c>
      <c r="Z145" s="8">
        <v>0</v>
      </c>
      <c r="AA145" s="8">
        <v>0</v>
      </c>
    </row>
    <row r="146" customHeight="1" spans="1:27">
      <c r="A146" s="7" t="s">
        <v>2847</v>
      </c>
      <c r="B146" s="7" t="s">
        <v>2848</v>
      </c>
      <c r="C146" s="7" t="s">
        <v>2842</v>
      </c>
      <c r="D146" s="7" t="s">
        <v>2849</v>
      </c>
      <c r="E146" s="20">
        <v>0</v>
      </c>
      <c r="F146" s="21">
        <v>1</v>
      </c>
      <c r="G146" s="7" t="s">
        <v>2438</v>
      </c>
      <c r="H146" s="8">
        <v>0</v>
      </c>
      <c r="I146" s="8">
        <v>0</v>
      </c>
      <c r="J146" s="8">
        <v>0</v>
      </c>
      <c r="K146" s="8">
        <v>0</v>
      </c>
      <c r="L146" s="8">
        <v>0</v>
      </c>
      <c r="M146" s="8">
        <v>0</v>
      </c>
      <c r="N146" s="8">
        <v>0</v>
      </c>
      <c r="O146" s="8">
        <v>0</v>
      </c>
      <c r="P146" s="8">
        <v>0</v>
      </c>
      <c r="Q146" s="8">
        <v>0</v>
      </c>
      <c r="R146" s="8">
        <v>0</v>
      </c>
      <c r="S146" s="8">
        <v>0</v>
      </c>
      <c r="T146" s="8">
        <v>0</v>
      </c>
      <c r="U146" s="8">
        <v>0</v>
      </c>
      <c r="V146" s="8">
        <v>0</v>
      </c>
      <c r="W146" s="8">
        <v>0</v>
      </c>
      <c r="X146" s="8">
        <v>0</v>
      </c>
      <c r="Y146" s="8">
        <v>0</v>
      </c>
      <c r="Z146" s="8">
        <v>0</v>
      </c>
      <c r="AA146" s="8">
        <v>0</v>
      </c>
    </row>
    <row r="147" customHeight="1" spans="1:27">
      <c r="A147" s="7" t="s">
        <v>2850</v>
      </c>
      <c r="B147" s="7" t="s">
        <v>2851</v>
      </c>
      <c r="C147" s="7" t="s">
        <v>2842</v>
      </c>
      <c r="D147" s="7" t="s">
        <v>2852</v>
      </c>
      <c r="E147" s="20">
        <v>0</v>
      </c>
      <c r="F147" s="21">
        <v>1</v>
      </c>
      <c r="G147" s="7" t="s">
        <v>2438</v>
      </c>
      <c r="H147" s="8">
        <v>0</v>
      </c>
      <c r="I147" s="8">
        <v>0</v>
      </c>
      <c r="J147" s="8">
        <v>0</v>
      </c>
      <c r="K147" s="8">
        <v>0</v>
      </c>
      <c r="L147" s="8">
        <v>0</v>
      </c>
      <c r="M147" s="8">
        <v>0</v>
      </c>
      <c r="N147" s="8">
        <v>0</v>
      </c>
      <c r="O147" s="8">
        <v>0</v>
      </c>
      <c r="P147" s="8">
        <v>0</v>
      </c>
      <c r="Q147" s="8">
        <v>0</v>
      </c>
      <c r="R147" s="8">
        <v>0</v>
      </c>
      <c r="S147" s="8">
        <v>0</v>
      </c>
      <c r="T147" s="8">
        <v>0</v>
      </c>
      <c r="U147" s="8">
        <v>0</v>
      </c>
      <c r="V147" s="8">
        <v>0</v>
      </c>
      <c r="W147" s="8">
        <v>0</v>
      </c>
      <c r="X147" s="8">
        <v>0</v>
      </c>
      <c r="Y147" s="8">
        <v>0</v>
      </c>
      <c r="Z147" s="8">
        <v>0</v>
      </c>
      <c r="AA147" s="8">
        <v>0</v>
      </c>
    </row>
    <row r="148" customHeight="1" spans="1:27">
      <c r="A148" s="7" t="s">
        <v>2853</v>
      </c>
      <c r="B148" s="7" t="s">
        <v>2854</v>
      </c>
      <c r="C148" s="7" t="s">
        <v>2842</v>
      </c>
      <c r="D148" s="7" t="s">
        <v>2855</v>
      </c>
      <c r="E148" s="20">
        <v>0</v>
      </c>
      <c r="F148" s="21">
        <v>1</v>
      </c>
      <c r="G148" s="7" t="s">
        <v>2438</v>
      </c>
      <c r="H148" s="8">
        <v>0</v>
      </c>
      <c r="I148" s="8">
        <v>0</v>
      </c>
      <c r="J148" s="8">
        <v>0</v>
      </c>
      <c r="K148" s="8">
        <v>0</v>
      </c>
      <c r="L148" s="8">
        <v>0</v>
      </c>
      <c r="M148" s="8">
        <v>0</v>
      </c>
      <c r="N148" s="8">
        <v>0</v>
      </c>
      <c r="O148" s="8">
        <v>0</v>
      </c>
      <c r="P148" s="8">
        <v>0</v>
      </c>
      <c r="Q148" s="8">
        <v>0</v>
      </c>
      <c r="R148" s="8">
        <v>0</v>
      </c>
      <c r="S148" s="8">
        <v>0</v>
      </c>
      <c r="T148" s="8">
        <v>0</v>
      </c>
      <c r="U148" s="8">
        <v>0</v>
      </c>
      <c r="V148" s="8">
        <v>0</v>
      </c>
      <c r="W148" s="8">
        <v>0</v>
      </c>
      <c r="X148" s="8">
        <v>0</v>
      </c>
      <c r="Y148" s="8">
        <v>0</v>
      </c>
      <c r="Z148" s="8">
        <v>0</v>
      </c>
      <c r="AA148" s="8">
        <v>0</v>
      </c>
    </row>
    <row r="149" customHeight="1" spans="1:27">
      <c r="A149" s="7" t="s">
        <v>2856</v>
      </c>
      <c r="B149" s="7" t="s">
        <v>2857</v>
      </c>
      <c r="C149" s="7" t="s">
        <v>2842</v>
      </c>
      <c r="D149" s="7" t="s">
        <v>2858</v>
      </c>
      <c r="E149" s="20">
        <v>0</v>
      </c>
      <c r="F149" s="21">
        <v>1</v>
      </c>
      <c r="G149" s="7" t="s">
        <v>2438</v>
      </c>
      <c r="H149" s="8">
        <v>0</v>
      </c>
      <c r="I149" s="8">
        <v>0</v>
      </c>
      <c r="J149" s="8">
        <v>0</v>
      </c>
      <c r="K149" s="8">
        <v>0</v>
      </c>
      <c r="L149" s="8">
        <v>0</v>
      </c>
      <c r="M149" s="8">
        <v>0</v>
      </c>
      <c r="N149" s="8">
        <v>0</v>
      </c>
      <c r="O149" s="8">
        <v>0</v>
      </c>
      <c r="P149" s="8">
        <v>0</v>
      </c>
      <c r="Q149" s="8">
        <v>0</v>
      </c>
      <c r="R149" s="8">
        <v>0</v>
      </c>
      <c r="S149" s="8">
        <v>0</v>
      </c>
      <c r="T149" s="8">
        <v>0</v>
      </c>
      <c r="U149" s="8">
        <v>0</v>
      </c>
      <c r="V149" s="8">
        <v>0</v>
      </c>
      <c r="W149" s="8">
        <v>0</v>
      </c>
      <c r="X149" s="8">
        <v>0</v>
      </c>
      <c r="Y149" s="8">
        <v>0</v>
      </c>
      <c r="Z149" s="8">
        <v>0</v>
      </c>
      <c r="AA149" s="8">
        <v>0</v>
      </c>
    </row>
    <row r="150" customHeight="1" spans="1:27">
      <c r="A150" s="7" t="s">
        <v>2859</v>
      </c>
      <c r="B150" s="7" t="s">
        <v>2860</v>
      </c>
      <c r="C150" s="7" t="s">
        <v>2842</v>
      </c>
      <c r="D150" s="7" t="s">
        <v>2861</v>
      </c>
      <c r="E150" s="20">
        <v>0</v>
      </c>
      <c r="F150" s="21">
        <v>1</v>
      </c>
      <c r="G150" s="7" t="s">
        <v>2438</v>
      </c>
      <c r="H150" s="8">
        <v>0</v>
      </c>
      <c r="I150" s="8">
        <v>0</v>
      </c>
      <c r="J150" s="8">
        <v>0</v>
      </c>
      <c r="K150" s="8">
        <v>0</v>
      </c>
      <c r="L150" s="8">
        <v>0</v>
      </c>
      <c r="M150" s="8">
        <v>0</v>
      </c>
      <c r="N150" s="8">
        <v>0</v>
      </c>
      <c r="O150" s="8">
        <v>0</v>
      </c>
      <c r="P150" s="8">
        <v>0</v>
      </c>
      <c r="Q150" s="8">
        <v>0</v>
      </c>
      <c r="R150" s="8">
        <v>0</v>
      </c>
      <c r="S150" s="8">
        <v>0</v>
      </c>
      <c r="T150" s="8">
        <v>0</v>
      </c>
      <c r="U150" s="8">
        <v>0</v>
      </c>
      <c r="V150" s="8">
        <v>0</v>
      </c>
      <c r="W150" s="8">
        <v>0</v>
      </c>
      <c r="X150" s="8">
        <v>0</v>
      </c>
      <c r="Y150" s="8">
        <v>0</v>
      </c>
      <c r="Z150" s="8">
        <v>0</v>
      </c>
      <c r="AA150" s="8">
        <v>0</v>
      </c>
    </row>
    <row r="151" customHeight="1" spans="1:27">
      <c r="A151" s="7" t="s">
        <v>2862</v>
      </c>
      <c r="B151" s="7" t="s">
        <v>2863</v>
      </c>
      <c r="C151" s="7" t="s">
        <v>2842</v>
      </c>
      <c r="D151" s="7" t="s">
        <v>2864</v>
      </c>
      <c r="E151" s="20">
        <v>0</v>
      </c>
      <c r="F151" s="21">
        <v>1</v>
      </c>
      <c r="G151" s="7" t="s">
        <v>2438</v>
      </c>
      <c r="H151" s="8">
        <v>0</v>
      </c>
      <c r="I151" s="8">
        <v>0</v>
      </c>
      <c r="J151" s="8">
        <v>0</v>
      </c>
      <c r="K151" s="8">
        <v>0</v>
      </c>
      <c r="L151" s="8">
        <v>0</v>
      </c>
      <c r="M151" s="8">
        <v>0</v>
      </c>
      <c r="N151" s="8">
        <v>0</v>
      </c>
      <c r="O151" s="8">
        <v>0</v>
      </c>
      <c r="P151" s="8">
        <v>0</v>
      </c>
      <c r="Q151" s="8">
        <v>0</v>
      </c>
      <c r="R151" s="8">
        <v>0</v>
      </c>
      <c r="S151" s="8">
        <v>0</v>
      </c>
      <c r="T151" s="8">
        <v>0</v>
      </c>
      <c r="U151" s="8">
        <v>0</v>
      </c>
      <c r="V151" s="8">
        <v>0</v>
      </c>
      <c r="W151" s="8">
        <v>0</v>
      </c>
      <c r="X151" s="8">
        <v>0</v>
      </c>
      <c r="Y151" s="8">
        <v>0</v>
      </c>
      <c r="Z151" s="8">
        <v>0</v>
      </c>
      <c r="AA151" s="8">
        <v>0</v>
      </c>
    </row>
    <row r="152" customHeight="1" spans="1:27">
      <c r="A152" s="7" t="s">
        <v>1590</v>
      </c>
      <c r="B152" s="7" t="s">
        <v>2865</v>
      </c>
      <c r="C152" s="7" t="s">
        <v>2866</v>
      </c>
      <c r="D152" s="7" t="s">
        <v>1592</v>
      </c>
      <c r="E152" s="20">
        <v>0</v>
      </c>
      <c r="F152" s="21">
        <v>1</v>
      </c>
      <c r="G152" s="7" t="s">
        <v>2438</v>
      </c>
      <c r="H152" s="8">
        <v>0</v>
      </c>
      <c r="I152" s="8">
        <v>0</v>
      </c>
      <c r="J152" s="8">
        <v>0</v>
      </c>
      <c r="K152" s="8">
        <v>0</v>
      </c>
      <c r="L152" s="8">
        <v>0</v>
      </c>
      <c r="M152" s="8">
        <v>0</v>
      </c>
      <c r="N152" s="8">
        <v>0</v>
      </c>
      <c r="O152" s="8">
        <v>0</v>
      </c>
      <c r="P152" s="8">
        <v>0</v>
      </c>
      <c r="Q152" s="8">
        <v>0</v>
      </c>
      <c r="R152" s="8">
        <v>0</v>
      </c>
      <c r="S152" s="8">
        <v>0</v>
      </c>
      <c r="T152" s="8">
        <v>0</v>
      </c>
      <c r="U152" s="8">
        <v>0</v>
      </c>
      <c r="V152" s="8">
        <v>0</v>
      </c>
      <c r="W152" s="8">
        <v>0</v>
      </c>
      <c r="X152" s="8">
        <v>0</v>
      </c>
      <c r="Y152" s="8">
        <v>0</v>
      </c>
      <c r="Z152" s="8">
        <v>0</v>
      </c>
      <c r="AA152" s="8">
        <v>0</v>
      </c>
    </row>
    <row r="153" customHeight="1" spans="1:27">
      <c r="A153" s="7" t="s">
        <v>2867</v>
      </c>
      <c r="B153" s="7" t="s">
        <v>2868</v>
      </c>
      <c r="C153" s="7" t="s">
        <v>74</v>
      </c>
      <c r="D153" s="7" t="s">
        <v>2869</v>
      </c>
      <c r="E153" s="20">
        <v>0</v>
      </c>
      <c r="F153" s="21">
        <v>20</v>
      </c>
      <c r="G153" s="7" t="s">
        <v>2438</v>
      </c>
      <c r="H153" s="8">
        <v>0</v>
      </c>
      <c r="I153" s="8">
        <v>0</v>
      </c>
      <c r="J153" s="8">
        <v>0</v>
      </c>
      <c r="K153" s="8">
        <v>0</v>
      </c>
      <c r="L153" s="8">
        <v>0</v>
      </c>
      <c r="M153" s="8">
        <v>0</v>
      </c>
      <c r="N153" s="8">
        <v>0</v>
      </c>
      <c r="O153" s="8">
        <v>0</v>
      </c>
      <c r="P153" s="8">
        <v>0</v>
      </c>
      <c r="Q153" s="8">
        <v>0</v>
      </c>
      <c r="R153" s="8">
        <v>0</v>
      </c>
      <c r="S153" s="8">
        <v>0</v>
      </c>
      <c r="T153" s="8">
        <v>0</v>
      </c>
      <c r="U153" s="8">
        <v>0</v>
      </c>
      <c r="V153" s="8">
        <v>0</v>
      </c>
      <c r="W153" s="8">
        <v>0</v>
      </c>
      <c r="X153" s="8">
        <v>0</v>
      </c>
      <c r="Y153" s="8">
        <v>0</v>
      </c>
      <c r="Z153" s="8">
        <v>0</v>
      </c>
      <c r="AA153" s="8">
        <v>0</v>
      </c>
    </row>
    <row r="154" customHeight="1" spans="1:27">
      <c r="A154" s="7" t="s">
        <v>2870</v>
      </c>
      <c r="B154" s="7" t="s">
        <v>2871</v>
      </c>
      <c r="C154" s="7" t="s">
        <v>74</v>
      </c>
      <c r="D154" s="7" t="s">
        <v>2872</v>
      </c>
      <c r="E154" s="20">
        <v>0</v>
      </c>
      <c r="F154" s="21">
        <v>20</v>
      </c>
      <c r="G154" s="7" t="s">
        <v>2438</v>
      </c>
      <c r="H154" s="8">
        <v>0</v>
      </c>
      <c r="I154" s="8">
        <v>0</v>
      </c>
      <c r="J154" s="8">
        <v>0</v>
      </c>
      <c r="K154" s="8">
        <v>0</v>
      </c>
      <c r="L154" s="8">
        <v>0</v>
      </c>
      <c r="M154" s="8">
        <v>0</v>
      </c>
      <c r="N154" s="8">
        <v>0</v>
      </c>
      <c r="O154" s="8">
        <v>0</v>
      </c>
      <c r="P154" s="8">
        <v>0</v>
      </c>
      <c r="Q154" s="8">
        <v>0</v>
      </c>
      <c r="R154" s="8">
        <v>0</v>
      </c>
      <c r="S154" s="8">
        <v>0</v>
      </c>
      <c r="T154" s="8">
        <v>0</v>
      </c>
      <c r="U154" s="8">
        <v>0</v>
      </c>
      <c r="V154" s="8">
        <v>0</v>
      </c>
      <c r="W154" s="8">
        <v>0</v>
      </c>
      <c r="X154" s="8">
        <v>0</v>
      </c>
      <c r="Y154" s="8">
        <v>0</v>
      </c>
      <c r="Z154" s="8">
        <v>0</v>
      </c>
      <c r="AA154" s="8">
        <v>0</v>
      </c>
    </row>
    <row r="155" customHeight="1" spans="1:27">
      <c r="A155" s="7" t="s">
        <v>2873</v>
      </c>
      <c r="B155" s="7" t="s">
        <v>2874</v>
      </c>
      <c r="C155" s="7" t="s">
        <v>74</v>
      </c>
      <c r="D155" s="7" t="s">
        <v>2875</v>
      </c>
      <c r="E155" s="20">
        <v>0</v>
      </c>
      <c r="F155" s="21">
        <v>20</v>
      </c>
      <c r="G155" s="7" t="s">
        <v>2438</v>
      </c>
      <c r="H155" s="8">
        <v>0</v>
      </c>
      <c r="I155" s="8">
        <v>0</v>
      </c>
      <c r="J155" s="8">
        <v>0</v>
      </c>
      <c r="K155" s="8">
        <v>0</v>
      </c>
      <c r="L155" s="8">
        <v>0</v>
      </c>
      <c r="M155" s="8">
        <v>0</v>
      </c>
      <c r="N155" s="8">
        <v>0</v>
      </c>
      <c r="O155" s="8">
        <v>0</v>
      </c>
      <c r="P155" s="8">
        <v>0</v>
      </c>
      <c r="Q155" s="8">
        <v>0</v>
      </c>
      <c r="R155" s="8">
        <v>0</v>
      </c>
      <c r="S155" s="8">
        <v>0</v>
      </c>
      <c r="T155" s="8">
        <v>0</v>
      </c>
      <c r="U155" s="8">
        <v>0</v>
      </c>
      <c r="V155" s="8">
        <v>0</v>
      </c>
      <c r="W155" s="8">
        <v>0</v>
      </c>
      <c r="X155" s="8">
        <v>0</v>
      </c>
      <c r="Y155" s="8">
        <v>0</v>
      </c>
      <c r="Z155" s="8">
        <v>0</v>
      </c>
      <c r="AA155" s="8">
        <v>0</v>
      </c>
    </row>
    <row r="156" customHeight="1" spans="1:27">
      <c r="A156" s="7" t="s">
        <v>2876</v>
      </c>
      <c r="B156" s="7" t="s">
        <v>2877</v>
      </c>
      <c r="C156" s="7" t="s">
        <v>74</v>
      </c>
      <c r="D156" s="7" t="s">
        <v>2878</v>
      </c>
      <c r="E156" s="20">
        <v>0</v>
      </c>
      <c r="F156" s="21">
        <v>20</v>
      </c>
      <c r="G156" s="7" t="s">
        <v>2438</v>
      </c>
      <c r="H156" s="8">
        <v>0</v>
      </c>
      <c r="I156" s="8">
        <v>0</v>
      </c>
      <c r="J156" s="8">
        <v>0</v>
      </c>
      <c r="K156" s="8">
        <v>0</v>
      </c>
      <c r="L156" s="8">
        <v>0</v>
      </c>
      <c r="M156" s="8">
        <v>0</v>
      </c>
      <c r="N156" s="8">
        <v>0</v>
      </c>
      <c r="O156" s="8">
        <v>0</v>
      </c>
      <c r="P156" s="8">
        <v>0</v>
      </c>
      <c r="Q156" s="8">
        <v>0</v>
      </c>
      <c r="R156" s="8">
        <v>0</v>
      </c>
      <c r="S156" s="8">
        <v>0</v>
      </c>
      <c r="T156" s="8">
        <v>0</v>
      </c>
      <c r="U156" s="8">
        <v>0</v>
      </c>
      <c r="V156" s="8">
        <v>0</v>
      </c>
      <c r="W156" s="8">
        <v>0</v>
      </c>
      <c r="X156" s="8">
        <v>0</v>
      </c>
      <c r="Y156" s="8">
        <v>0</v>
      </c>
      <c r="Z156" s="8">
        <v>0</v>
      </c>
      <c r="AA156" s="8">
        <v>0</v>
      </c>
    </row>
    <row r="157" customHeight="1" spans="1:27">
      <c r="A157" s="7" t="s">
        <v>2879</v>
      </c>
      <c r="B157" s="7" t="s">
        <v>2880</v>
      </c>
      <c r="C157" s="7" t="s">
        <v>74</v>
      </c>
      <c r="D157" s="7" t="s">
        <v>2881</v>
      </c>
      <c r="E157" s="20">
        <v>0</v>
      </c>
      <c r="F157" s="21">
        <v>20</v>
      </c>
      <c r="G157" s="7" t="s">
        <v>2438</v>
      </c>
      <c r="H157" s="8">
        <v>0</v>
      </c>
      <c r="I157" s="8">
        <v>0</v>
      </c>
      <c r="J157" s="8">
        <v>0</v>
      </c>
      <c r="K157" s="8">
        <v>0</v>
      </c>
      <c r="L157" s="8">
        <v>0</v>
      </c>
      <c r="M157" s="8">
        <v>0</v>
      </c>
      <c r="N157" s="8">
        <v>0</v>
      </c>
      <c r="O157" s="8">
        <v>0</v>
      </c>
      <c r="P157" s="8">
        <v>0</v>
      </c>
      <c r="Q157" s="8">
        <v>0</v>
      </c>
      <c r="R157" s="8">
        <v>0</v>
      </c>
      <c r="S157" s="8">
        <v>0</v>
      </c>
      <c r="T157" s="8">
        <v>0</v>
      </c>
      <c r="U157" s="8">
        <v>0</v>
      </c>
      <c r="V157" s="8">
        <v>0</v>
      </c>
      <c r="W157" s="8">
        <v>0</v>
      </c>
      <c r="X157" s="8">
        <v>0</v>
      </c>
      <c r="Y157" s="8">
        <v>0</v>
      </c>
      <c r="Z157" s="8">
        <v>0</v>
      </c>
      <c r="AA157" s="8">
        <v>0</v>
      </c>
    </row>
    <row r="158" customHeight="1" spans="1:27">
      <c r="A158" s="7" t="s">
        <v>2882</v>
      </c>
      <c r="B158" s="7" t="s">
        <v>2883</v>
      </c>
      <c r="C158" s="7" t="s">
        <v>74</v>
      </c>
      <c r="D158" s="7" t="s">
        <v>2884</v>
      </c>
      <c r="E158" s="20">
        <v>0</v>
      </c>
      <c r="F158" s="21">
        <v>20</v>
      </c>
      <c r="G158" s="7" t="s">
        <v>2438</v>
      </c>
      <c r="H158" s="8">
        <v>0</v>
      </c>
      <c r="I158" s="8">
        <v>0</v>
      </c>
      <c r="J158" s="8">
        <v>0</v>
      </c>
      <c r="K158" s="8">
        <v>0</v>
      </c>
      <c r="L158" s="8">
        <v>0</v>
      </c>
      <c r="M158" s="8">
        <v>0</v>
      </c>
      <c r="N158" s="8">
        <v>0</v>
      </c>
      <c r="O158" s="8">
        <v>0</v>
      </c>
      <c r="P158" s="8">
        <v>0</v>
      </c>
      <c r="Q158" s="8">
        <v>0</v>
      </c>
      <c r="R158" s="8">
        <v>0</v>
      </c>
      <c r="S158" s="8">
        <v>0</v>
      </c>
      <c r="T158" s="8">
        <v>0</v>
      </c>
      <c r="U158" s="8">
        <v>0</v>
      </c>
      <c r="V158" s="8">
        <v>0</v>
      </c>
      <c r="W158" s="8">
        <v>0</v>
      </c>
      <c r="X158" s="8">
        <v>0</v>
      </c>
      <c r="Y158" s="8">
        <v>0</v>
      </c>
      <c r="Z158" s="8">
        <v>0</v>
      </c>
      <c r="AA158" s="8">
        <v>0</v>
      </c>
    </row>
    <row r="159" customHeight="1" spans="1:27">
      <c r="A159" s="7" t="s">
        <v>2885</v>
      </c>
      <c r="B159" s="7" t="s">
        <v>2886</v>
      </c>
      <c r="C159" s="7" t="s">
        <v>74</v>
      </c>
      <c r="D159" s="7" t="s">
        <v>2887</v>
      </c>
      <c r="E159" s="20">
        <v>0</v>
      </c>
      <c r="F159" s="21">
        <v>20</v>
      </c>
      <c r="G159" s="7" t="s">
        <v>2438</v>
      </c>
      <c r="H159" s="8">
        <v>0</v>
      </c>
      <c r="I159" s="8">
        <v>0</v>
      </c>
      <c r="J159" s="8">
        <v>0</v>
      </c>
      <c r="K159" s="8">
        <v>0</v>
      </c>
      <c r="L159" s="8">
        <v>0</v>
      </c>
      <c r="M159" s="8">
        <v>0</v>
      </c>
      <c r="N159" s="8">
        <v>0</v>
      </c>
      <c r="O159" s="8">
        <v>0</v>
      </c>
      <c r="P159" s="8">
        <v>0</v>
      </c>
      <c r="Q159" s="8">
        <v>0</v>
      </c>
      <c r="R159" s="8">
        <v>0</v>
      </c>
      <c r="S159" s="8">
        <v>0</v>
      </c>
      <c r="T159" s="8">
        <v>0</v>
      </c>
      <c r="U159" s="8">
        <v>0</v>
      </c>
      <c r="V159" s="8">
        <v>0</v>
      </c>
      <c r="W159" s="8">
        <v>0</v>
      </c>
      <c r="X159" s="8">
        <v>0</v>
      </c>
      <c r="Y159" s="8">
        <v>0</v>
      </c>
      <c r="Z159" s="8">
        <v>0</v>
      </c>
      <c r="AA159" s="8">
        <v>0</v>
      </c>
    </row>
    <row r="160" customHeight="1" spans="1:27">
      <c r="A160" s="7" t="s">
        <v>2888</v>
      </c>
      <c r="B160" s="7" t="s">
        <v>2889</v>
      </c>
      <c r="C160" s="7" t="s">
        <v>2669</v>
      </c>
      <c r="D160" s="7" t="s">
        <v>1660</v>
      </c>
      <c r="E160" s="20">
        <v>0</v>
      </c>
      <c r="F160" s="21">
        <v>1</v>
      </c>
      <c r="G160" s="7" t="s">
        <v>2438</v>
      </c>
      <c r="H160" s="8">
        <v>0</v>
      </c>
      <c r="I160" s="8">
        <v>0</v>
      </c>
      <c r="J160" s="8">
        <v>0</v>
      </c>
      <c r="K160" s="8">
        <v>0</v>
      </c>
      <c r="L160" s="8">
        <v>0</v>
      </c>
      <c r="M160" s="8">
        <v>0</v>
      </c>
      <c r="N160" s="8">
        <v>0</v>
      </c>
      <c r="O160" s="8">
        <v>0</v>
      </c>
      <c r="P160" s="8">
        <v>0</v>
      </c>
      <c r="Q160" s="8">
        <v>0</v>
      </c>
      <c r="R160" s="8">
        <v>0</v>
      </c>
      <c r="S160" s="8">
        <v>0</v>
      </c>
      <c r="T160" s="8">
        <v>0</v>
      </c>
      <c r="U160" s="8">
        <v>0</v>
      </c>
      <c r="V160" s="8">
        <v>0</v>
      </c>
      <c r="W160" s="8">
        <v>0</v>
      </c>
      <c r="X160" s="8">
        <v>0</v>
      </c>
      <c r="Y160" s="8">
        <v>0</v>
      </c>
      <c r="Z160" s="8">
        <v>0</v>
      </c>
      <c r="AA160" s="8">
        <v>0</v>
      </c>
    </row>
    <row r="161" customHeight="1" spans="1:27">
      <c r="A161" s="7" t="s">
        <v>2890</v>
      </c>
      <c r="B161" s="7" t="s">
        <v>2891</v>
      </c>
      <c r="C161" s="7" t="s">
        <v>2669</v>
      </c>
      <c r="D161" s="7" t="s">
        <v>1668</v>
      </c>
      <c r="E161" s="20">
        <v>0</v>
      </c>
      <c r="F161" s="21">
        <v>1</v>
      </c>
      <c r="G161" s="7" t="s">
        <v>2438</v>
      </c>
      <c r="H161" s="8">
        <v>0</v>
      </c>
      <c r="I161" s="8">
        <v>0</v>
      </c>
      <c r="J161" s="8">
        <v>0</v>
      </c>
      <c r="K161" s="8">
        <v>0</v>
      </c>
      <c r="L161" s="8">
        <v>0</v>
      </c>
      <c r="M161" s="8">
        <v>0</v>
      </c>
      <c r="N161" s="8">
        <v>0</v>
      </c>
      <c r="O161" s="8">
        <v>0</v>
      </c>
      <c r="P161" s="8">
        <v>0</v>
      </c>
      <c r="Q161" s="8">
        <v>0</v>
      </c>
      <c r="R161" s="8">
        <v>0</v>
      </c>
      <c r="S161" s="8">
        <v>0</v>
      </c>
      <c r="T161" s="8">
        <v>0</v>
      </c>
      <c r="U161" s="8">
        <v>0</v>
      </c>
      <c r="V161" s="8">
        <v>0</v>
      </c>
      <c r="W161" s="8">
        <v>0</v>
      </c>
      <c r="X161" s="8">
        <v>0</v>
      </c>
      <c r="Y161" s="8">
        <v>0</v>
      </c>
      <c r="Z161" s="8">
        <v>0</v>
      </c>
      <c r="AA161" s="8">
        <v>0</v>
      </c>
    </row>
    <row r="162" customHeight="1" spans="1:27">
      <c r="A162" s="7" t="s">
        <v>2892</v>
      </c>
      <c r="B162" s="7" t="s">
        <v>2893</v>
      </c>
      <c r="C162" s="7" t="s">
        <v>74</v>
      </c>
      <c r="D162" s="7" t="s">
        <v>2894</v>
      </c>
      <c r="E162" s="20">
        <v>0</v>
      </c>
      <c r="F162" s="21">
        <v>20</v>
      </c>
      <c r="G162" s="7" t="s">
        <v>2438</v>
      </c>
      <c r="H162" s="8">
        <v>0</v>
      </c>
      <c r="I162" s="8">
        <v>0</v>
      </c>
      <c r="J162" s="8">
        <v>0</v>
      </c>
      <c r="K162" s="8">
        <v>0</v>
      </c>
      <c r="L162" s="8">
        <v>0</v>
      </c>
      <c r="M162" s="8">
        <v>0</v>
      </c>
      <c r="N162" s="8">
        <v>0</v>
      </c>
      <c r="O162" s="8">
        <v>0</v>
      </c>
      <c r="P162" s="8">
        <v>0</v>
      </c>
      <c r="Q162" s="8">
        <v>0</v>
      </c>
      <c r="R162" s="8">
        <v>0</v>
      </c>
      <c r="S162" s="8">
        <v>0</v>
      </c>
      <c r="T162" s="8">
        <v>0</v>
      </c>
      <c r="U162" s="8">
        <v>0</v>
      </c>
      <c r="V162" s="8">
        <v>0</v>
      </c>
      <c r="W162" s="8">
        <v>0</v>
      </c>
      <c r="X162" s="8">
        <v>0</v>
      </c>
      <c r="Y162" s="8">
        <v>0</v>
      </c>
      <c r="Z162" s="8">
        <v>0</v>
      </c>
      <c r="AA162" s="8">
        <v>0</v>
      </c>
    </row>
    <row r="163" customHeight="1" spans="1:27">
      <c r="A163" s="7" t="s">
        <v>2895</v>
      </c>
      <c r="B163" s="7" t="s">
        <v>2896</v>
      </c>
      <c r="C163" s="7" t="s">
        <v>74</v>
      </c>
      <c r="D163" s="7" t="s">
        <v>2897</v>
      </c>
      <c r="E163" s="20">
        <v>0</v>
      </c>
      <c r="F163" s="21">
        <v>20</v>
      </c>
      <c r="G163" s="7" t="s">
        <v>2438</v>
      </c>
      <c r="H163" s="8">
        <v>0</v>
      </c>
      <c r="I163" s="8">
        <v>0</v>
      </c>
      <c r="J163" s="8">
        <v>0</v>
      </c>
      <c r="K163" s="8">
        <v>0</v>
      </c>
      <c r="L163" s="8">
        <v>0</v>
      </c>
      <c r="M163" s="8">
        <v>0</v>
      </c>
      <c r="N163" s="8">
        <v>0</v>
      </c>
      <c r="O163" s="8">
        <v>0</v>
      </c>
      <c r="P163" s="8">
        <v>0</v>
      </c>
      <c r="Q163" s="8">
        <v>0</v>
      </c>
      <c r="R163" s="8">
        <v>0</v>
      </c>
      <c r="S163" s="8">
        <v>0</v>
      </c>
      <c r="T163" s="8">
        <v>0</v>
      </c>
      <c r="U163" s="8">
        <v>0</v>
      </c>
      <c r="V163" s="8">
        <v>0</v>
      </c>
      <c r="W163" s="8">
        <v>0</v>
      </c>
      <c r="X163" s="8">
        <v>0</v>
      </c>
      <c r="Y163" s="8">
        <v>0</v>
      </c>
      <c r="Z163" s="8">
        <v>0</v>
      </c>
      <c r="AA163" s="8">
        <v>0</v>
      </c>
    </row>
    <row r="164" customHeight="1" spans="1:27">
      <c r="A164" s="7" t="s">
        <v>2898</v>
      </c>
      <c r="B164" s="7" t="s">
        <v>2899</v>
      </c>
      <c r="C164" s="7" t="s">
        <v>74</v>
      </c>
      <c r="D164" s="7" t="s">
        <v>2900</v>
      </c>
      <c r="E164" s="20">
        <v>0</v>
      </c>
      <c r="F164" s="21">
        <v>20</v>
      </c>
      <c r="G164" s="7" t="s">
        <v>2438</v>
      </c>
      <c r="H164" s="8">
        <v>0</v>
      </c>
      <c r="I164" s="8">
        <v>0</v>
      </c>
      <c r="J164" s="8">
        <v>0</v>
      </c>
      <c r="K164" s="8">
        <v>0</v>
      </c>
      <c r="L164" s="8">
        <v>0</v>
      </c>
      <c r="M164" s="8">
        <v>0</v>
      </c>
      <c r="N164" s="8">
        <v>0</v>
      </c>
      <c r="O164" s="8">
        <v>0</v>
      </c>
      <c r="P164" s="8">
        <v>0</v>
      </c>
      <c r="Q164" s="8">
        <v>0</v>
      </c>
      <c r="R164" s="8">
        <v>0</v>
      </c>
      <c r="S164" s="8">
        <v>0</v>
      </c>
      <c r="T164" s="8">
        <v>0</v>
      </c>
      <c r="U164" s="8">
        <v>0</v>
      </c>
      <c r="V164" s="8">
        <v>0</v>
      </c>
      <c r="W164" s="8">
        <v>0</v>
      </c>
      <c r="X164" s="8">
        <v>0</v>
      </c>
      <c r="Y164" s="8">
        <v>0</v>
      </c>
      <c r="Z164" s="8">
        <v>0</v>
      </c>
      <c r="AA164" s="8">
        <v>0</v>
      </c>
    </row>
    <row r="165" customHeight="1" spans="1:27">
      <c r="A165" s="7" t="s">
        <v>1701</v>
      </c>
      <c r="B165" s="7" t="s">
        <v>2901</v>
      </c>
      <c r="C165" s="7" t="s">
        <v>74</v>
      </c>
      <c r="D165" s="7" t="s">
        <v>2902</v>
      </c>
      <c r="E165" s="20">
        <v>0</v>
      </c>
      <c r="F165" s="21">
        <v>20</v>
      </c>
      <c r="G165" s="7" t="s">
        <v>2438</v>
      </c>
      <c r="H165" s="8">
        <v>0</v>
      </c>
      <c r="I165" s="8">
        <v>0</v>
      </c>
      <c r="J165" s="8">
        <v>0</v>
      </c>
      <c r="K165" s="8">
        <v>0</v>
      </c>
      <c r="L165" s="8">
        <v>0</v>
      </c>
      <c r="M165" s="8">
        <v>0</v>
      </c>
      <c r="N165" s="8">
        <v>0</v>
      </c>
      <c r="O165" s="8">
        <v>0</v>
      </c>
      <c r="P165" s="8">
        <v>0</v>
      </c>
      <c r="Q165" s="8">
        <v>0</v>
      </c>
      <c r="R165" s="8">
        <v>0</v>
      </c>
      <c r="S165" s="8">
        <v>0</v>
      </c>
      <c r="T165" s="8">
        <v>0</v>
      </c>
      <c r="U165" s="8">
        <v>0</v>
      </c>
      <c r="V165" s="8">
        <v>0</v>
      </c>
      <c r="W165" s="8">
        <v>0</v>
      </c>
      <c r="X165" s="8">
        <v>0</v>
      </c>
      <c r="Y165" s="8">
        <v>0</v>
      </c>
      <c r="Z165" s="8">
        <v>0</v>
      </c>
      <c r="AA165" s="8">
        <v>0</v>
      </c>
    </row>
    <row r="166" customHeight="1" spans="1:27">
      <c r="A166" s="7" t="s">
        <v>2903</v>
      </c>
      <c r="B166" s="7" t="s">
        <v>2904</v>
      </c>
      <c r="C166" s="7" t="s">
        <v>74</v>
      </c>
      <c r="D166" s="7" t="s">
        <v>2905</v>
      </c>
      <c r="E166" s="20">
        <v>0</v>
      </c>
      <c r="F166" s="21">
        <v>20</v>
      </c>
      <c r="G166" s="7" t="s">
        <v>2438</v>
      </c>
      <c r="H166" s="8">
        <v>0</v>
      </c>
      <c r="I166" s="8">
        <v>0</v>
      </c>
      <c r="J166" s="8">
        <v>0</v>
      </c>
      <c r="K166" s="8">
        <v>0</v>
      </c>
      <c r="L166" s="8">
        <v>0</v>
      </c>
      <c r="M166" s="8">
        <v>0</v>
      </c>
      <c r="N166" s="8">
        <v>0</v>
      </c>
      <c r="O166" s="8">
        <v>0</v>
      </c>
      <c r="P166" s="8">
        <v>0</v>
      </c>
      <c r="Q166" s="8">
        <v>0</v>
      </c>
      <c r="R166" s="8">
        <v>0</v>
      </c>
      <c r="S166" s="8">
        <v>0</v>
      </c>
      <c r="T166" s="8">
        <v>0</v>
      </c>
      <c r="U166" s="8">
        <v>0</v>
      </c>
      <c r="V166" s="8">
        <v>0</v>
      </c>
      <c r="W166" s="8">
        <v>0</v>
      </c>
      <c r="X166" s="8">
        <v>0</v>
      </c>
      <c r="Y166" s="8">
        <v>0</v>
      </c>
      <c r="Z166" s="8">
        <v>0</v>
      </c>
      <c r="AA166" s="8">
        <v>0</v>
      </c>
    </row>
    <row r="167" customHeight="1" spans="1:27">
      <c r="A167" s="7" t="s">
        <v>2906</v>
      </c>
      <c r="B167" s="7" t="s">
        <v>2907</v>
      </c>
      <c r="C167" s="7" t="s">
        <v>2669</v>
      </c>
      <c r="D167" s="7" t="s">
        <v>2908</v>
      </c>
      <c r="E167" s="20">
        <v>0</v>
      </c>
      <c r="F167" s="21">
        <v>1</v>
      </c>
      <c r="G167" s="7" t="s">
        <v>2438</v>
      </c>
      <c r="H167" s="8">
        <v>0</v>
      </c>
      <c r="I167" s="8">
        <v>0</v>
      </c>
      <c r="J167" s="8">
        <v>0</v>
      </c>
      <c r="K167" s="8">
        <v>0</v>
      </c>
      <c r="L167" s="8">
        <v>0</v>
      </c>
      <c r="M167" s="8">
        <v>0</v>
      </c>
      <c r="N167" s="8">
        <v>0</v>
      </c>
      <c r="O167" s="8">
        <v>0</v>
      </c>
      <c r="P167" s="8">
        <v>0</v>
      </c>
      <c r="Q167" s="8">
        <v>0</v>
      </c>
      <c r="R167" s="8">
        <v>0</v>
      </c>
      <c r="S167" s="8">
        <v>0</v>
      </c>
      <c r="T167" s="8">
        <v>0</v>
      </c>
      <c r="U167" s="8">
        <v>0</v>
      </c>
      <c r="V167" s="8">
        <v>0</v>
      </c>
      <c r="W167" s="8">
        <v>0</v>
      </c>
      <c r="X167" s="8">
        <v>0</v>
      </c>
      <c r="Y167" s="8">
        <v>0</v>
      </c>
      <c r="Z167" s="8">
        <v>0</v>
      </c>
      <c r="AA167" s="8">
        <v>0</v>
      </c>
    </row>
    <row r="168" customHeight="1" spans="1:27">
      <c r="A168" s="7" t="s">
        <v>2909</v>
      </c>
      <c r="B168" s="7" t="s">
        <v>2910</v>
      </c>
      <c r="C168" s="7" t="s">
        <v>2610</v>
      </c>
      <c r="D168" s="7" t="s">
        <v>2911</v>
      </c>
      <c r="E168" s="20">
        <v>0</v>
      </c>
      <c r="F168" s="21">
        <v>16</v>
      </c>
      <c r="G168" s="7" t="s">
        <v>2438</v>
      </c>
      <c r="H168" s="8">
        <v>0</v>
      </c>
      <c r="I168" s="8">
        <v>0</v>
      </c>
      <c r="J168" s="8">
        <v>0</v>
      </c>
      <c r="K168" s="8">
        <v>0</v>
      </c>
      <c r="L168" s="8">
        <v>0</v>
      </c>
      <c r="M168" s="8">
        <v>0</v>
      </c>
      <c r="N168" s="8">
        <v>0</v>
      </c>
      <c r="O168" s="8">
        <v>0</v>
      </c>
      <c r="P168" s="8">
        <v>0</v>
      </c>
      <c r="Q168" s="8">
        <v>0</v>
      </c>
      <c r="R168" s="8">
        <v>0</v>
      </c>
      <c r="S168" s="8">
        <v>0</v>
      </c>
      <c r="T168" s="8">
        <v>0</v>
      </c>
      <c r="U168" s="8">
        <v>0</v>
      </c>
      <c r="V168" s="8">
        <v>0</v>
      </c>
      <c r="W168" s="8">
        <v>0</v>
      </c>
      <c r="X168" s="8">
        <v>0</v>
      </c>
      <c r="Y168" s="8">
        <v>0</v>
      </c>
      <c r="Z168" s="8">
        <v>0</v>
      </c>
      <c r="AA168" s="8">
        <v>0</v>
      </c>
    </row>
    <row r="169" customHeight="1" spans="1:27">
      <c r="A169" s="7" t="s">
        <v>2912</v>
      </c>
      <c r="B169" s="7" t="s">
        <v>2913</v>
      </c>
      <c r="C169" s="7" t="s">
        <v>2781</v>
      </c>
      <c r="D169" s="7" t="s">
        <v>2914</v>
      </c>
      <c r="E169" s="20">
        <v>0</v>
      </c>
      <c r="F169" s="21">
        <v>1</v>
      </c>
      <c r="G169" s="7" t="s">
        <v>2438</v>
      </c>
      <c r="H169" s="8">
        <v>0</v>
      </c>
      <c r="I169" s="8">
        <v>0</v>
      </c>
      <c r="J169" s="8">
        <v>0</v>
      </c>
      <c r="K169" s="8">
        <v>0</v>
      </c>
      <c r="L169" s="8">
        <v>0</v>
      </c>
      <c r="M169" s="8">
        <v>0</v>
      </c>
      <c r="N169" s="8">
        <v>0</v>
      </c>
      <c r="O169" s="8">
        <v>0</v>
      </c>
      <c r="P169" s="8">
        <v>0</v>
      </c>
      <c r="Q169" s="8">
        <v>0</v>
      </c>
      <c r="R169" s="8">
        <v>0</v>
      </c>
      <c r="S169" s="8">
        <v>0</v>
      </c>
      <c r="T169" s="8">
        <v>0</v>
      </c>
      <c r="U169" s="8">
        <v>0</v>
      </c>
      <c r="V169" s="8">
        <v>0</v>
      </c>
      <c r="W169" s="8">
        <v>0</v>
      </c>
      <c r="X169" s="8">
        <v>0</v>
      </c>
      <c r="Y169" s="8">
        <v>0</v>
      </c>
      <c r="Z169" s="8">
        <v>0</v>
      </c>
      <c r="AA169" s="8">
        <v>0</v>
      </c>
    </row>
    <row r="170" customHeight="1" spans="1:27">
      <c r="A170" s="7" t="s">
        <v>2915</v>
      </c>
      <c r="B170" s="7" t="s">
        <v>2916</v>
      </c>
      <c r="C170" s="7" t="s">
        <v>2781</v>
      </c>
      <c r="D170" s="7" t="s">
        <v>2914</v>
      </c>
      <c r="E170" s="20">
        <v>0</v>
      </c>
      <c r="F170" s="21">
        <v>1</v>
      </c>
      <c r="G170" s="7" t="s">
        <v>2438</v>
      </c>
      <c r="H170" s="8">
        <v>0</v>
      </c>
      <c r="I170" s="8">
        <v>0</v>
      </c>
      <c r="J170" s="8">
        <v>0</v>
      </c>
      <c r="K170" s="8">
        <v>0</v>
      </c>
      <c r="L170" s="8">
        <v>0</v>
      </c>
      <c r="M170" s="8">
        <v>0</v>
      </c>
      <c r="N170" s="8">
        <v>0</v>
      </c>
      <c r="O170" s="8">
        <v>0</v>
      </c>
      <c r="P170" s="8">
        <v>0</v>
      </c>
      <c r="Q170" s="8">
        <v>0</v>
      </c>
      <c r="R170" s="8">
        <v>0</v>
      </c>
      <c r="S170" s="8">
        <v>0</v>
      </c>
      <c r="T170" s="8">
        <v>0</v>
      </c>
      <c r="U170" s="8">
        <v>0</v>
      </c>
      <c r="V170" s="8">
        <v>0</v>
      </c>
      <c r="W170" s="8">
        <v>0</v>
      </c>
      <c r="X170" s="8">
        <v>0</v>
      </c>
      <c r="Y170" s="8">
        <v>0</v>
      </c>
      <c r="Z170" s="8">
        <v>0</v>
      </c>
      <c r="AA170" s="8">
        <v>0</v>
      </c>
    </row>
    <row r="171" customHeight="1" spans="1:27">
      <c r="A171" s="7" t="s">
        <v>2917</v>
      </c>
      <c r="B171" s="7" t="s">
        <v>2918</v>
      </c>
      <c r="C171" s="7" t="s">
        <v>2919</v>
      </c>
      <c r="D171" s="7" t="s">
        <v>2920</v>
      </c>
      <c r="E171" s="20">
        <v>0</v>
      </c>
      <c r="F171" s="21">
        <v>1</v>
      </c>
      <c r="G171" s="7" t="s">
        <v>2438</v>
      </c>
      <c r="H171" s="8">
        <v>0</v>
      </c>
      <c r="I171" s="8">
        <v>0</v>
      </c>
      <c r="J171" s="8">
        <v>0</v>
      </c>
      <c r="K171" s="8">
        <v>0</v>
      </c>
      <c r="L171" s="8">
        <v>0</v>
      </c>
      <c r="M171" s="8">
        <v>0</v>
      </c>
      <c r="N171" s="8">
        <v>0</v>
      </c>
      <c r="O171" s="8">
        <v>0</v>
      </c>
      <c r="P171" s="8">
        <v>0</v>
      </c>
      <c r="Q171" s="8">
        <v>0</v>
      </c>
      <c r="R171" s="8">
        <v>0</v>
      </c>
      <c r="S171" s="8">
        <v>0</v>
      </c>
      <c r="T171" s="8">
        <v>0</v>
      </c>
      <c r="U171" s="8">
        <v>0</v>
      </c>
      <c r="V171" s="8">
        <v>0</v>
      </c>
      <c r="W171" s="8">
        <v>0</v>
      </c>
      <c r="X171" s="8">
        <v>0</v>
      </c>
      <c r="Y171" s="8">
        <v>0</v>
      </c>
      <c r="Z171" s="8">
        <v>0</v>
      </c>
      <c r="AA171" s="8">
        <v>0</v>
      </c>
    </row>
    <row r="172" customHeight="1" spans="1:27">
      <c r="A172" s="7" t="s">
        <v>2921</v>
      </c>
      <c r="B172" s="7" t="s">
        <v>2922</v>
      </c>
      <c r="C172" s="7" t="s">
        <v>2919</v>
      </c>
      <c r="D172" s="7" t="s">
        <v>2923</v>
      </c>
      <c r="E172" s="20">
        <v>0</v>
      </c>
      <c r="F172" s="21">
        <v>1</v>
      </c>
      <c r="G172" s="7" t="s">
        <v>2438</v>
      </c>
      <c r="H172" s="8">
        <v>0</v>
      </c>
      <c r="I172" s="8">
        <v>0</v>
      </c>
      <c r="J172" s="8">
        <v>0</v>
      </c>
      <c r="K172" s="8">
        <v>0</v>
      </c>
      <c r="L172" s="8">
        <v>0</v>
      </c>
      <c r="M172" s="8">
        <v>0</v>
      </c>
      <c r="N172" s="8">
        <v>0</v>
      </c>
      <c r="O172" s="8">
        <v>0</v>
      </c>
      <c r="P172" s="8">
        <v>0</v>
      </c>
      <c r="Q172" s="8">
        <v>0</v>
      </c>
      <c r="R172" s="8">
        <v>0</v>
      </c>
      <c r="S172" s="8">
        <v>0</v>
      </c>
      <c r="T172" s="8">
        <v>0</v>
      </c>
      <c r="U172" s="8">
        <v>0</v>
      </c>
      <c r="V172" s="8">
        <v>0</v>
      </c>
      <c r="W172" s="8">
        <v>0</v>
      </c>
      <c r="X172" s="8">
        <v>0</v>
      </c>
      <c r="Y172" s="8">
        <v>0</v>
      </c>
      <c r="Z172" s="8">
        <v>0</v>
      </c>
      <c r="AA172" s="8">
        <v>0</v>
      </c>
    </row>
    <row r="173" customHeight="1" spans="1:27">
      <c r="A173" s="7" t="s">
        <v>2924</v>
      </c>
      <c r="B173" s="7" t="s">
        <v>2925</v>
      </c>
      <c r="C173" s="7" t="s">
        <v>2919</v>
      </c>
      <c r="D173" s="7" t="s">
        <v>2926</v>
      </c>
      <c r="E173" s="20">
        <v>0</v>
      </c>
      <c r="F173" s="21">
        <v>1</v>
      </c>
      <c r="G173" s="7" t="s">
        <v>2438</v>
      </c>
      <c r="H173" s="8">
        <v>0</v>
      </c>
      <c r="I173" s="8">
        <v>0</v>
      </c>
      <c r="J173" s="8">
        <v>0</v>
      </c>
      <c r="K173" s="8">
        <v>0</v>
      </c>
      <c r="L173" s="8">
        <v>0</v>
      </c>
      <c r="M173" s="8">
        <v>0</v>
      </c>
      <c r="N173" s="8">
        <v>0</v>
      </c>
      <c r="O173" s="8">
        <v>0</v>
      </c>
      <c r="P173" s="8">
        <v>0</v>
      </c>
      <c r="Q173" s="8">
        <v>0</v>
      </c>
      <c r="R173" s="8">
        <v>0</v>
      </c>
      <c r="S173" s="8">
        <v>0</v>
      </c>
      <c r="T173" s="8">
        <v>0</v>
      </c>
      <c r="U173" s="8">
        <v>0</v>
      </c>
      <c r="V173" s="8">
        <v>0</v>
      </c>
      <c r="W173" s="8">
        <v>0</v>
      </c>
      <c r="X173" s="8">
        <v>0</v>
      </c>
      <c r="Y173" s="8">
        <v>0</v>
      </c>
      <c r="Z173" s="8">
        <v>0</v>
      </c>
      <c r="AA173" s="8">
        <v>0</v>
      </c>
    </row>
    <row r="174" customHeight="1" spans="1:27">
      <c r="A174" s="7" t="s">
        <v>2927</v>
      </c>
      <c r="B174" s="7" t="s">
        <v>2928</v>
      </c>
      <c r="C174" s="7" t="s">
        <v>2919</v>
      </c>
      <c r="D174" s="7" t="s">
        <v>2929</v>
      </c>
      <c r="E174" s="20">
        <v>0</v>
      </c>
      <c r="F174" s="21">
        <v>1</v>
      </c>
      <c r="G174" s="7" t="s">
        <v>2438</v>
      </c>
      <c r="H174" s="8">
        <v>0</v>
      </c>
      <c r="I174" s="8">
        <v>0</v>
      </c>
      <c r="J174" s="8">
        <v>0</v>
      </c>
      <c r="K174" s="8">
        <v>0</v>
      </c>
      <c r="L174" s="8">
        <v>0</v>
      </c>
      <c r="M174" s="8">
        <v>0</v>
      </c>
      <c r="N174" s="8">
        <v>0</v>
      </c>
      <c r="O174" s="8">
        <v>0</v>
      </c>
      <c r="P174" s="8">
        <v>0</v>
      </c>
      <c r="Q174" s="8">
        <v>0</v>
      </c>
      <c r="R174" s="8">
        <v>0</v>
      </c>
      <c r="S174" s="8">
        <v>0</v>
      </c>
      <c r="T174" s="8">
        <v>0</v>
      </c>
      <c r="U174" s="8">
        <v>0</v>
      </c>
      <c r="V174" s="8">
        <v>0</v>
      </c>
      <c r="W174" s="8">
        <v>0</v>
      </c>
      <c r="X174" s="8">
        <v>0</v>
      </c>
      <c r="Y174" s="8">
        <v>0</v>
      </c>
      <c r="Z174" s="8">
        <v>0</v>
      </c>
      <c r="AA174" s="8">
        <v>0</v>
      </c>
    </row>
    <row r="175" customHeight="1" spans="1:27">
      <c r="A175" s="7" t="s">
        <v>2930</v>
      </c>
      <c r="B175" s="7" t="s">
        <v>2931</v>
      </c>
      <c r="C175" s="7" t="s">
        <v>2919</v>
      </c>
      <c r="D175" s="7" t="s">
        <v>2932</v>
      </c>
      <c r="E175" s="20">
        <v>0</v>
      </c>
      <c r="F175" s="21">
        <v>1</v>
      </c>
      <c r="G175" s="7" t="s">
        <v>2438</v>
      </c>
      <c r="H175" s="8">
        <v>0</v>
      </c>
      <c r="I175" s="8">
        <v>0</v>
      </c>
      <c r="J175" s="8">
        <v>0</v>
      </c>
      <c r="K175" s="8">
        <v>0</v>
      </c>
      <c r="L175" s="8">
        <v>0</v>
      </c>
      <c r="M175" s="8">
        <v>0</v>
      </c>
      <c r="N175" s="8">
        <v>0</v>
      </c>
      <c r="O175" s="8">
        <v>0</v>
      </c>
      <c r="P175" s="8">
        <v>0</v>
      </c>
      <c r="Q175" s="8">
        <v>0</v>
      </c>
      <c r="R175" s="8">
        <v>0</v>
      </c>
      <c r="S175" s="8">
        <v>0</v>
      </c>
      <c r="T175" s="8">
        <v>0</v>
      </c>
      <c r="U175" s="8">
        <v>0</v>
      </c>
      <c r="V175" s="8">
        <v>0</v>
      </c>
      <c r="W175" s="8">
        <v>0</v>
      </c>
      <c r="X175" s="8">
        <v>0</v>
      </c>
      <c r="Y175" s="8">
        <v>0</v>
      </c>
      <c r="Z175" s="8">
        <v>0</v>
      </c>
      <c r="AA175" s="8">
        <v>0</v>
      </c>
    </row>
    <row r="176" customHeight="1" spans="1:27">
      <c r="A176" s="7" t="s">
        <v>2933</v>
      </c>
      <c r="B176" s="7" t="s">
        <v>2934</v>
      </c>
      <c r="C176" s="7" t="s">
        <v>2919</v>
      </c>
      <c r="D176" s="7" t="s">
        <v>2935</v>
      </c>
      <c r="E176" s="20">
        <v>0</v>
      </c>
      <c r="F176" s="21">
        <v>1</v>
      </c>
      <c r="G176" s="7" t="s">
        <v>2438</v>
      </c>
      <c r="H176" s="8">
        <v>0</v>
      </c>
      <c r="I176" s="8">
        <v>0</v>
      </c>
      <c r="J176" s="8">
        <v>0</v>
      </c>
      <c r="K176" s="8">
        <v>0</v>
      </c>
      <c r="L176" s="8">
        <v>0</v>
      </c>
      <c r="M176" s="8">
        <v>0</v>
      </c>
      <c r="N176" s="8">
        <v>0</v>
      </c>
      <c r="O176" s="8">
        <v>0</v>
      </c>
      <c r="P176" s="8">
        <v>0</v>
      </c>
      <c r="Q176" s="8">
        <v>0</v>
      </c>
      <c r="R176" s="8">
        <v>0</v>
      </c>
      <c r="S176" s="8">
        <v>0</v>
      </c>
      <c r="T176" s="8">
        <v>0</v>
      </c>
      <c r="U176" s="8">
        <v>0</v>
      </c>
      <c r="V176" s="8">
        <v>0</v>
      </c>
      <c r="W176" s="8">
        <v>0</v>
      </c>
      <c r="X176" s="8">
        <v>0</v>
      </c>
      <c r="Y176" s="8">
        <v>0</v>
      </c>
      <c r="Z176" s="8">
        <v>0</v>
      </c>
      <c r="AA176" s="8">
        <v>0</v>
      </c>
    </row>
    <row r="177" customHeight="1" spans="1:27">
      <c r="A177" s="7" t="s">
        <v>2936</v>
      </c>
      <c r="B177" s="7" t="s">
        <v>2937</v>
      </c>
      <c r="C177" s="7" t="s">
        <v>2919</v>
      </c>
      <c r="D177" s="7" t="s">
        <v>2938</v>
      </c>
      <c r="E177" s="20">
        <v>0</v>
      </c>
      <c r="F177" s="21">
        <v>1</v>
      </c>
      <c r="G177" s="7" t="s">
        <v>2438</v>
      </c>
      <c r="H177" s="8">
        <v>0</v>
      </c>
      <c r="I177" s="8">
        <v>0</v>
      </c>
      <c r="J177" s="8">
        <v>0</v>
      </c>
      <c r="K177" s="8">
        <v>0</v>
      </c>
      <c r="L177" s="8">
        <v>0</v>
      </c>
      <c r="M177" s="8">
        <v>0</v>
      </c>
      <c r="N177" s="8">
        <v>0</v>
      </c>
      <c r="O177" s="8">
        <v>0</v>
      </c>
      <c r="P177" s="8">
        <v>0</v>
      </c>
      <c r="Q177" s="8">
        <v>0</v>
      </c>
      <c r="R177" s="8">
        <v>0</v>
      </c>
      <c r="S177" s="8">
        <v>0</v>
      </c>
      <c r="T177" s="8">
        <v>0</v>
      </c>
      <c r="U177" s="8">
        <v>0</v>
      </c>
      <c r="V177" s="8">
        <v>0</v>
      </c>
      <c r="W177" s="8">
        <v>0</v>
      </c>
      <c r="X177" s="8">
        <v>0</v>
      </c>
      <c r="Y177" s="8">
        <v>0</v>
      </c>
      <c r="Z177" s="8">
        <v>0</v>
      </c>
      <c r="AA177" s="8">
        <v>0</v>
      </c>
    </row>
    <row r="178" customHeight="1" spans="1:27">
      <c r="A178" s="7" t="s">
        <v>2939</v>
      </c>
      <c r="B178" s="7" t="s">
        <v>2940</v>
      </c>
      <c r="C178" s="7" t="s">
        <v>2919</v>
      </c>
      <c r="D178" s="7" t="s">
        <v>2941</v>
      </c>
      <c r="E178" s="20">
        <v>0</v>
      </c>
      <c r="F178" s="21">
        <v>1</v>
      </c>
      <c r="G178" s="7" t="s">
        <v>2438</v>
      </c>
      <c r="H178" s="8">
        <v>0</v>
      </c>
      <c r="I178" s="8">
        <v>0</v>
      </c>
      <c r="J178" s="8">
        <v>0</v>
      </c>
      <c r="K178" s="8">
        <v>0</v>
      </c>
      <c r="L178" s="8">
        <v>0</v>
      </c>
      <c r="M178" s="8">
        <v>0</v>
      </c>
      <c r="N178" s="8">
        <v>0</v>
      </c>
      <c r="O178" s="8">
        <v>0</v>
      </c>
      <c r="P178" s="8">
        <v>0</v>
      </c>
      <c r="Q178" s="8">
        <v>0</v>
      </c>
      <c r="R178" s="8">
        <v>0</v>
      </c>
      <c r="S178" s="8">
        <v>0</v>
      </c>
      <c r="T178" s="8">
        <v>0</v>
      </c>
      <c r="U178" s="8">
        <v>0</v>
      </c>
      <c r="V178" s="8">
        <v>0</v>
      </c>
      <c r="W178" s="8">
        <v>0</v>
      </c>
      <c r="X178" s="8">
        <v>0</v>
      </c>
      <c r="Y178" s="8">
        <v>0</v>
      </c>
      <c r="Z178" s="8">
        <v>0</v>
      </c>
      <c r="AA178" s="8">
        <v>0</v>
      </c>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E699"/>
  </sheetPr>
  <dimension ref="A1:D28"/>
  <sheetViews>
    <sheetView workbookViewId="0">
      <selection activeCell="A2" sqref="A2"/>
    </sheetView>
  </sheetViews>
  <sheetFormatPr defaultColWidth="11" defaultRowHeight="24" customHeight="1" outlineLevelCol="3"/>
  <cols>
    <col min="1" max="4" width="11" style="1"/>
    <col min="5" max="16384" width="11" style="3"/>
  </cols>
  <sheetData>
    <row r="1" customHeight="1" spans="1:4">
      <c r="A1" s="5" t="s">
        <v>2942</v>
      </c>
      <c r="B1" s="5" t="s">
        <v>2</v>
      </c>
      <c r="C1" s="5" t="s">
        <v>2943</v>
      </c>
      <c r="D1" s="5" t="s">
        <v>2944</v>
      </c>
    </row>
    <row r="2" customHeight="1" spans="1:4">
      <c r="A2" s="7" t="s">
        <v>2945</v>
      </c>
      <c r="B2" s="7" t="s">
        <v>2946</v>
      </c>
      <c r="C2" s="7" t="s">
        <v>2947</v>
      </c>
      <c r="D2" s="7"/>
    </row>
    <row r="3" customHeight="1" spans="1:4">
      <c r="A3" s="7" t="s">
        <v>2945</v>
      </c>
      <c r="B3" s="7" t="s">
        <v>2946</v>
      </c>
      <c r="C3" s="7" t="s">
        <v>2948</v>
      </c>
      <c r="D3" s="7"/>
    </row>
    <row r="4" customHeight="1" spans="1:4">
      <c r="A4" s="7" t="s">
        <v>2945</v>
      </c>
      <c r="B4" s="7" t="s">
        <v>2946</v>
      </c>
      <c r="C4" s="7" t="s">
        <v>2949</v>
      </c>
      <c r="D4" s="7"/>
    </row>
    <row r="5" customHeight="1" spans="1:4">
      <c r="A5" s="7" t="s">
        <v>2945</v>
      </c>
      <c r="B5" s="7" t="s">
        <v>2946</v>
      </c>
      <c r="C5" s="7" t="s">
        <v>2950</v>
      </c>
      <c r="D5" s="7"/>
    </row>
    <row r="6" customHeight="1" spans="1:4">
      <c r="A6" s="7" t="s">
        <v>2945</v>
      </c>
      <c r="B6" s="7" t="s">
        <v>2946</v>
      </c>
      <c r="C6" s="7" t="s">
        <v>2951</v>
      </c>
      <c r="D6" s="7"/>
    </row>
    <row r="7" customHeight="1" spans="1:4">
      <c r="A7" s="7" t="s">
        <v>2952</v>
      </c>
      <c r="B7" s="9" t="s">
        <v>1530</v>
      </c>
      <c r="C7" s="7" t="s">
        <v>2953</v>
      </c>
      <c r="D7" s="7" t="s">
        <v>2954</v>
      </c>
    </row>
    <row r="8" customHeight="1" spans="1:4">
      <c r="A8" s="7" t="s">
        <v>2952</v>
      </c>
      <c r="B8" s="9" t="s">
        <v>1539</v>
      </c>
      <c r="C8" s="7" t="s">
        <v>2955</v>
      </c>
      <c r="D8" s="7" t="s">
        <v>2956</v>
      </c>
    </row>
    <row r="9" customHeight="1" spans="1:4">
      <c r="A9" s="10" t="s">
        <v>2952</v>
      </c>
      <c r="B9" s="11" t="s">
        <v>1548</v>
      </c>
      <c r="C9" s="7" t="s">
        <v>2957</v>
      </c>
      <c r="D9" s="7" t="s">
        <v>2958</v>
      </c>
    </row>
    <row r="10" customHeight="1" spans="1:4">
      <c r="A10" s="10" t="s">
        <v>2952</v>
      </c>
      <c r="B10" s="11" t="s">
        <v>1557</v>
      </c>
      <c r="C10" s="7" t="s">
        <v>2959</v>
      </c>
      <c r="D10" s="7" t="s">
        <v>2960</v>
      </c>
    </row>
    <row r="11" customHeight="1" spans="1:4">
      <c r="A11" s="7" t="s">
        <v>2952</v>
      </c>
      <c r="B11" s="9" t="s">
        <v>1565</v>
      </c>
      <c r="C11" s="7" t="s">
        <v>2961</v>
      </c>
      <c r="D11" s="7" t="s">
        <v>2962</v>
      </c>
    </row>
    <row r="12" customHeight="1" spans="1:4">
      <c r="A12" s="10" t="s">
        <v>2952</v>
      </c>
      <c r="B12" s="11" t="s">
        <v>1571</v>
      </c>
      <c r="C12" s="7" t="s">
        <v>2963</v>
      </c>
      <c r="D12" s="7" t="s">
        <v>2964</v>
      </c>
    </row>
    <row r="13" customHeight="1" spans="1:4">
      <c r="A13" s="7" t="s">
        <v>2952</v>
      </c>
      <c r="B13" s="9" t="s">
        <v>1578</v>
      </c>
      <c r="C13" s="7" t="s">
        <v>2965</v>
      </c>
      <c r="D13" s="7" t="s">
        <v>2966</v>
      </c>
    </row>
    <row r="14" customHeight="1" spans="1:4">
      <c r="A14" s="7" t="s">
        <v>2952</v>
      </c>
      <c r="B14" s="9" t="s">
        <v>1585</v>
      </c>
      <c r="C14" s="7" t="s">
        <v>2967</v>
      </c>
      <c r="D14" s="7" t="s">
        <v>2968</v>
      </c>
    </row>
    <row r="15" customHeight="1" spans="1:4">
      <c r="A15" s="7" t="s">
        <v>2969</v>
      </c>
      <c r="B15" s="12" t="s">
        <v>723</v>
      </c>
      <c r="C15" s="7" t="s">
        <v>2970</v>
      </c>
      <c r="D15" s="7"/>
    </row>
    <row r="16" customHeight="1" spans="1:4">
      <c r="A16" s="7" t="s">
        <v>2969</v>
      </c>
      <c r="B16" s="12" t="s">
        <v>670</v>
      </c>
      <c r="C16" s="7" t="s">
        <v>2971</v>
      </c>
      <c r="D16" s="7"/>
    </row>
    <row r="17" customHeight="1" spans="1:4">
      <c r="A17" s="7" t="s">
        <v>2969</v>
      </c>
      <c r="B17" s="12" t="s">
        <v>2972</v>
      </c>
      <c r="C17" s="7" t="s">
        <v>2973</v>
      </c>
      <c r="D17" s="7"/>
    </row>
    <row r="18" customHeight="1" spans="1:4">
      <c r="A18" s="7" t="s">
        <v>2969</v>
      </c>
      <c r="B18" s="12" t="s">
        <v>272</v>
      </c>
      <c r="C18" s="7" t="s">
        <v>2974</v>
      </c>
      <c r="D18" s="7"/>
    </row>
    <row r="19" customHeight="1" spans="1:4">
      <c r="A19" s="7" t="s">
        <v>2969</v>
      </c>
      <c r="B19" s="12" t="s">
        <v>383</v>
      </c>
      <c r="C19" s="7" t="s">
        <v>2975</v>
      </c>
      <c r="D19" s="7"/>
    </row>
    <row r="20" customHeight="1" spans="1:4">
      <c r="A20" s="7" t="s">
        <v>2969</v>
      </c>
      <c r="B20" s="12" t="s">
        <v>191</v>
      </c>
      <c r="C20" s="7" t="s">
        <v>2976</v>
      </c>
      <c r="D20" s="7"/>
    </row>
    <row r="21" customHeight="1" spans="1:4">
      <c r="A21" s="7" t="s">
        <v>2969</v>
      </c>
      <c r="B21" s="12" t="s">
        <v>412</v>
      </c>
      <c r="C21" s="7" t="s">
        <v>2977</v>
      </c>
      <c r="D21" s="7"/>
    </row>
    <row r="22" customHeight="1" spans="1:4">
      <c r="A22" s="7" t="s">
        <v>2969</v>
      </c>
      <c r="B22" s="12" t="s">
        <v>161</v>
      </c>
      <c r="C22" s="7" t="s">
        <v>2978</v>
      </c>
      <c r="D22" s="7"/>
    </row>
    <row r="23" customHeight="1" spans="1:4">
      <c r="A23" s="7" t="s">
        <v>2979</v>
      </c>
      <c r="B23" s="13" t="s">
        <v>1347</v>
      </c>
      <c r="C23" s="7" t="s">
        <v>2980</v>
      </c>
      <c r="D23" s="7"/>
    </row>
    <row r="24" customHeight="1" spans="1:4">
      <c r="A24" s="7" t="s">
        <v>2979</v>
      </c>
      <c r="B24" s="13" t="s">
        <v>1370</v>
      </c>
      <c r="C24" s="7" t="s">
        <v>2981</v>
      </c>
      <c r="D24" s="7"/>
    </row>
    <row r="25" customHeight="1" spans="1:4">
      <c r="A25" s="7" t="s">
        <v>2982</v>
      </c>
      <c r="B25" s="14" t="s">
        <v>1323</v>
      </c>
      <c r="C25" s="7" t="s">
        <v>2983</v>
      </c>
      <c r="D25" s="7"/>
    </row>
    <row r="26" customHeight="1" spans="1:4">
      <c r="A26" s="7" t="s">
        <v>2982</v>
      </c>
      <c r="B26" s="14" t="s">
        <v>1337</v>
      </c>
      <c r="C26" s="7" t="s">
        <v>2984</v>
      </c>
      <c r="D26" s="7"/>
    </row>
    <row r="27" customHeight="1" spans="1:4">
      <c r="A27" s="7" t="s">
        <v>2985</v>
      </c>
      <c r="B27" s="15" t="s">
        <v>1512</v>
      </c>
      <c r="C27" s="7" t="s">
        <v>2986</v>
      </c>
      <c r="D27" s="7"/>
    </row>
    <row r="28" customHeight="1" spans="1:4">
      <c r="A28" s="7" t="s">
        <v>2985</v>
      </c>
      <c r="B28" s="15" t="s">
        <v>1521</v>
      </c>
      <c r="C28" s="7" t="s">
        <v>2987</v>
      </c>
      <c r="D28" s="7"/>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E699"/>
  </sheetPr>
  <dimension ref="A1:C17"/>
  <sheetViews>
    <sheetView topLeftCell="I1975" workbookViewId="0">
      <selection activeCell="J341" sqref="J341:J1446"/>
    </sheetView>
  </sheetViews>
  <sheetFormatPr defaultColWidth="11" defaultRowHeight="24" customHeight="1" outlineLevelCol="2"/>
  <cols>
    <col min="1" max="3" width="11" style="1"/>
    <col min="4" max="16384" width="11" style="3"/>
  </cols>
  <sheetData>
    <row r="1" customHeight="1" spans="1:3">
      <c r="A1" s="5" t="s">
        <v>2988</v>
      </c>
      <c r="B1" s="5" t="s">
        <v>2989</v>
      </c>
      <c r="C1" s="5" t="s">
        <v>2943</v>
      </c>
    </row>
    <row r="2" customHeight="1" spans="1:3">
      <c r="A2" s="7" t="s">
        <v>2990</v>
      </c>
      <c r="B2" s="7" t="s">
        <v>2946</v>
      </c>
      <c r="C2" s="7" t="s">
        <v>2991</v>
      </c>
    </row>
    <row r="3" customHeight="1" spans="1:3">
      <c r="A3" s="7" t="s">
        <v>2990</v>
      </c>
      <c r="B3" s="7" t="s">
        <v>2946</v>
      </c>
      <c r="C3" s="7" t="s">
        <v>2992</v>
      </c>
    </row>
    <row r="4" customHeight="1" spans="1:3">
      <c r="A4" s="7" t="s">
        <v>2990</v>
      </c>
      <c r="B4" s="7" t="s">
        <v>2946</v>
      </c>
      <c r="C4" s="7" t="s">
        <v>2993</v>
      </c>
    </row>
    <row r="5" customHeight="1" spans="1:3">
      <c r="A5" s="7" t="s">
        <v>2994</v>
      </c>
      <c r="B5" s="7" t="s">
        <v>2995</v>
      </c>
      <c r="C5" s="7" t="s">
        <v>2996</v>
      </c>
    </row>
    <row r="6" customHeight="1" spans="1:3">
      <c r="A6" s="7" t="s">
        <v>2994</v>
      </c>
      <c r="B6" s="7" t="s">
        <v>2997</v>
      </c>
      <c r="C6" s="7" t="s">
        <v>2998</v>
      </c>
    </row>
    <row r="7" customHeight="1" spans="1:3">
      <c r="A7" s="7" t="s">
        <v>2994</v>
      </c>
      <c r="B7" s="7" t="s">
        <v>2999</v>
      </c>
      <c r="C7" s="7" t="s">
        <v>3000</v>
      </c>
    </row>
    <row r="8" customHeight="1" spans="1:3">
      <c r="A8" s="7" t="s">
        <v>2994</v>
      </c>
      <c r="B8" s="7" t="s">
        <v>3001</v>
      </c>
      <c r="C8" s="7" t="s">
        <v>3002</v>
      </c>
    </row>
    <row r="9" customHeight="1" spans="1:3">
      <c r="A9" s="7" t="s">
        <v>2994</v>
      </c>
      <c r="B9" s="7" t="s">
        <v>3003</v>
      </c>
      <c r="C9" s="7" t="s">
        <v>3004</v>
      </c>
    </row>
    <row r="10" customHeight="1" spans="1:3">
      <c r="A10" s="7" t="s">
        <v>2994</v>
      </c>
      <c r="B10" s="7" t="s">
        <v>3005</v>
      </c>
      <c r="C10" s="7" t="s">
        <v>3006</v>
      </c>
    </row>
    <row r="11" customHeight="1" spans="1:3">
      <c r="A11" s="7" t="s">
        <v>2994</v>
      </c>
      <c r="B11" s="7" t="s">
        <v>3007</v>
      </c>
      <c r="C11" s="7" t="s">
        <v>3008</v>
      </c>
    </row>
    <row r="12" customHeight="1" spans="1:3">
      <c r="A12" s="7" t="s">
        <v>2994</v>
      </c>
      <c r="B12" s="7" t="s">
        <v>3009</v>
      </c>
      <c r="C12" s="7" t="s">
        <v>3010</v>
      </c>
    </row>
    <row r="13" customHeight="1" spans="1:3">
      <c r="A13" s="7" t="s">
        <v>2994</v>
      </c>
      <c r="B13" s="7" t="s">
        <v>3011</v>
      </c>
      <c r="C13" s="7" t="s">
        <v>3012</v>
      </c>
    </row>
    <row r="14" customHeight="1" spans="1:3">
      <c r="A14" s="7" t="s">
        <v>2994</v>
      </c>
      <c r="B14" s="7" t="s">
        <v>3013</v>
      </c>
      <c r="C14" s="7" t="s">
        <v>3014</v>
      </c>
    </row>
    <row r="15" customHeight="1" spans="1:3">
      <c r="A15" s="7" t="s">
        <v>3015</v>
      </c>
      <c r="B15" s="7" t="s">
        <v>3016</v>
      </c>
      <c r="C15" s="7" t="s">
        <v>3017</v>
      </c>
    </row>
    <row r="16" customHeight="1" spans="1:3">
      <c r="A16" s="7" t="s">
        <v>3015</v>
      </c>
      <c r="B16" s="7" t="s">
        <v>3018</v>
      </c>
      <c r="C16" s="7" t="s">
        <v>3019</v>
      </c>
    </row>
    <row r="17" customHeight="1" spans="1:3">
      <c r="A17" s="7" t="s">
        <v>3015</v>
      </c>
      <c r="B17" s="7" t="s">
        <v>3020</v>
      </c>
      <c r="C17" s="7" t="s">
        <v>3021</v>
      </c>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7E6E6"/>
  </sheetPr>
  <dimension ref="A1:H256"/>
  <sheetViews>
    <sheetView workbookViewId="0">
      <selection activeCell="A2" sqref="A2"/>
    </sheetView>
  </sheetViews>
  <sheetFormatPr defaultColWidth="11" defaultRowHeight="24" customHeight="1" outlineLevelCol="7"/>
  <cols>
    <col min="1" max="5" width="11" style="1"/>
    <col min="6" max="7" width="11" style="2"/>
    <col min="8" max="8" width="11" style="1"/>
    <col min="9" max="16383" width="11" style="3"/>
    <col min="16384" max="16384" width="11" style="4"/>
  </cols>
  <sheetData>
    <row r="1" customHeight="1" spans="1:8">
      <c r="A1" s="5" t="s">
        <v>1</v>
      </c>
      <c r="B1" s="5" t="s">
        <v>2412</v>
      </c>
      <c r="C1" s="5" t="s">
        <v>3</v>
      </c>
      <c r="D1" s="5" t="s">
        <v>3022</v>
      </c>
      <c r="E1" s="5" t="s">
        <v>3023</v>
      </c>
      <c r="F1" s="6" t="s">
        <v>3024</v>
      </c>
      <c r="G1" s="6" t="s">
        <v>3025</v>
      </c>
      <c r="H1" s="5" t="s">
        <v>3026</v>
      </c>
    </row>
    <row r="2" customHeight="1" spans="1:8">
      <c r="A2" s="7" t="s">
        <v>11</v>
      </c>
      <c r="B2" s="7" t="s">
        <v>12</v>
      </c>
      <c r="C2" s="7" t="s">
        <v>13</v>
      </c>
      <c r="D2" s="7" t="s">
        <v>2946</v>
      </c>
      <c r="E2" s="7" t="s">
        <v>3027</v>
      </c>
      <c r="F2" s="8">
        <v>0</v>
      </c>
      <c r="G2" s="8">
        <v>0</v>
      </c>
      <c r="H2" s="7" t="s">
        <v>3028</v>
      </c>
    </row>
    <row r="3" customHeight="1" spans="1:8">
      <c r="A3" s="7" t="s">
        <v>2439</v>
      </c>
      <c r="B3" s="7" t="s">
        <v>2440</v>
      </c>
      <c r="C3" s="7" t="s">
        <v>33</v>
      </c>
      <c r="D3" s="7" t="s">
        <v>2946</v>
      </c>
      <c r="E3" s="7" t="s">
        <v>3029</v>
      </c>
      <c r="F3" s="8">
        <v>0</v>
      </c>
      <c r="G3" s="8">
        <v>0</v>
      </c>
      <c r="H3" s="7"/>
    </row>
    <row r="4" customHeight="1" spans="1:8">
      <c r="A4" s="7" t="s">
        <v>2443</v>
      </c>
      <c r="B4" s="7" t="s">
        <v>2444</v>
      </c>
      <c r="C4" s="7" t="s">
        <v>50</v>
      </c>
      <c r="D4" s="7" t="s">
        <v>2946</v>
      </c>
      <c r="E4" s="7" t="s">
        <v>3030</v>
      </c>
      <c r="F4" s="8">
        <v>0</v>
      </c>
      <c r="G4" s="8">
        <v>0</v>
      </c>
      <c r="H4" s="7"/>
    </row>
    <row r="5" customHeight="1" spans="1:8">
      <c r="A5" s="7" t="s">
        <v>2445</v>
      </c>
      <c r="B5" s="7" t="s">
        <v>2446</v>
      </c>
      <c r="C5" s="7" t="s">
        <v>61</v>
      </c>
      <c r="D5" s="7" t="s">
        <v>2946</v>
      </c>
      <c r="E5" s="7" t="s">
        <v>3031</v>
      </c>
      <c r="F5" s="8">
        <v>0</v>
      </c>
      <c r="G5" s="8">
        <v>0</v>
      </c>
      <c r="H5" s="7"/>
    </row>
    <row r="6" customHeight="1" spans="1:8">
      <c r="A6" s="7" t="s">
        <v>69</v>
      </c>
      <c r="B6" s="7" t="s">
        <v>2447</v>
      </c>
      <c r="C6" s="7" t="s">
        <v>71</v>
      </c>
      <c r="D6" s="7" t="s">
        <v>2274</v>
      </c>
      <c r="E6" s="7" t="s">
        <v>3032</v>
      </c>
      <c r="F6" s="8">
        <v>0</v>
      </c>
      <c r="G6" s="8">
        <v>0</v>
      </c>
      <c r="H6" s="7"/>
    </row>
    <row r="7" customHeight="1" spans="1:8">
      <c r="A7" s="7" t="s">
        <v>69</v>
      </c>
      <c r="B7" s="7" t="s">
        <v>2447</v>
      </c>
      <c r="C7" s="7" t="s">
        <v>71</v>
      </c>
      <c r="D7" s="7" t="s">
        <v>2278</v>
      </c>
      <c r="E7" s="7" t="s">
        <v>3032</v>
      </c>
      <c r="F7" s="8">
        <v>0</v>
      </c>
      <c r="G7" s="8">
        <v>0</v>
      </c>
      <c r="H7" s="7"/>
    </row>
    <row r="8" customHeight="1" spans="1:8">
      <c r="A8" s="7" t="s">
        <v>69</v>
      </c>
      <c r="B8" s="7" t="s">
        <v>2447</v>
      </c>
      <c r="C8" s="7" t="s">
        <v>71</v>
      </c>
      <c r="D8" s="7" t="s">
        <v>2281</v>
      </c>
      <c r="E8" s="7" t="s">
        <v>3032</v>
      </c>
      <c r="F8" s="8">
        <v>0</v>
      </c>
      <c r="G8" s="8">
        <v>0</v>
      </c>
      <c r="H8" s="7" t="s">
        <v>3033</v>
      </c>
    </row>
    <row r="9" customHeight="1" spans="1:8">
      <c r="A9" s="7" t="s">
        <v>69</v>
      </c>
      <c r="B9" s="7" t="s">
        <v>2447</v>
      </c>
      <c r="C9" s="7" t="s">
        <v>71</v>
      </c>
      <c r="D9" s="7" t="s">
        <v>2284</v>
      </c>
      <c r="E9" s="7" t="s">
        <v>3032</v>
      </c>
      <c r="F9" s="8">
        <v>0</v>
      </c>
      <c r="G9" s="8">
        <v>0</v>
      </c>
      <c r="H9" s="7" t="s">
        <v>3034</v>
      </c>
    </row>
    <row r="10" customHeight="1" spans="1:8">
      <c r="A10" s="7" t="s">
        <v>69</v>
      </c>
      <c r="B10" s="7" t="s">
        <v>2447</v>
      </c>
      <c r="C10" s="7" t="s">
        <v>71</v>
      </c>
      <c r="D10" s="7" t="s">
        <v>2286</v>
      </c>
      <c r="E10" s="7" t="s">
        <v>3032</v>
      </c>
      <c r="F10" s="8">
        <v>0</v>
      </c>
      <c r="G10" s="8">
        <v>0</v>
      </c>
      <c r="H10" s="7" t="s">
        <v>3035</v>
      </c>
    </row>
    <row r="11" customHeight="1" spans="1:8">
      <c r="A11" s="7" t="s">
        <v>69</v>
      </c>
      <c r="B11" s="7" t="s">
        <v>2447</v>
      </c>
      <c r="C11" s="7" t="s">
        <v>71</v>
      </c>
      <c r="D11" s="7" t="s">
        <v>2288</v>
      </c>
      <c r="E11" s="7" t="s">
        <v>3032</v>
      </c>
      <c r="F11" s="8">
        <v>0</v>
      </c>
      <c r="G11" s="8">
        <v>0</v>
      </c>
      <c r="H11" s="7" t="s">
        <v>3036</v>
      </c>
    </row>
    <row r="12" customHeight="1" spans="1:8">
      <c r="A12" s="7" t="s">
        <v>2449</v>
      </c>
      <c r="B12" s="7" t="s">
        <v>2450</v>
      </c>
      <c r="C12" s="7" t="s">
        <v>61</v>
      </c>
      <c r="D12" s="7" t="s">
        <v>2946</v>
      </c>
      <c r="E12" s="7" t="s">
        <v>3037</v>
      </c>
      <c r="F12" s="8">
        <v>0</v>
      </c>
      <c r="G12" s="8">
        <v>0</v>
      </c>
      <c r="H12" s="7" t="s">
        <v>3038</v>
      </c>
    </row>
    <row r="13" customHeight="1" spans="1:8">
      <c r="A13" s="7" t="s">
        <v>2452</v>
      </c>
      <c r="B13" s="7" t="s">
        <v>2453</v>
      </c>
      <c r="C13" s="7" t="s">
        <v>102</v>
      </c>
      <c r="D13" s="7" t="s">
        <v>2946</v>
      </c>
      <c r="E13" s="7" t="s">
        <v>3039</v>
      </c>
      <c r="F13" s="8">
        <v>0</v>
      </c>
      <c r="G13" s="8">
        <v>0</v>
      </c>
      <c r="H13" s="7" t="s">
        <v>3040</v>
      </c>
    </row>
    <row r="14" customHeight="1" spans="1:8">
      <c r="A14" s="7" t="s">
        <v>2455</v>
      </c>
      <c r="B14" s="7" t="s">
        <v>2456</v>
      </c>
      <c r="C14" s="7" t="s">
        <v>108</v>
      </c>
      <c r="D14" s="7" t="s">
        <v>2290</v>
      </c>
      <c r="E14" s="7" t="s">
        <v>3032</v>
      </c>
      <c r="F14" s="8">
        <v>0</v>
      </c>
      <c r="G14" s="8">
        <v>0</v>
      </c>
      <c r="H14" s="7" t="s">
        <v>3041</v>
      </c>
    </row>
    <row r="15" customHeight="1" spans="1:8">
      <c r="A15" s="7" t="s">
        <v>2455</v>
      </c>
      <c r="B15" s="7" t="s">
        <v>2456</v>
      </c>
      <c r="C15" s="7" t="s">
        <v>108</v>
      </c>
      <c r="D15" s="7" t="s">
        <v>2295</v>
      </c>
      <c r="E15" s="7" t="s">
        <v>3032</v>
      </c>
      <c r="F15" s="8">
        <v>0</v>
      </c>
      <c r="G15" s="8">
        <v>0</v>
      </c>
      <c r="H15" s="7" t="s">
        <v>3041</v>
      </c>
    </row>
    <row r="16" customHeight="1" spans="1:8">
      <c r="A16" s="7" t="s">
        <v>2455</v>
      </c>
      <c r="B16" s="7" t="s">
        <v>2456</v>
      </c>
      <c r="C16" s="7" t="s">
        <v>108</v>
      </c>
      <c r="D16" s="7" t="s">
        <v>2296</v>
      </c>
      <c r="E16" s="7" t="s">
        <v>3032</v>
      </c>
      <c r="F16" s="8">
        <v>0</v>
      </c>
      <c r="G16" s="8">
        <v>0</v>
      </c>
      <c r="H16" s="7" t="s">
        <v>3041</v>
      </c>
    </row>
    <row r="17" customHeight="1" spans="1:8">
      <c r="A17" s="7" t="s">
        <v>2455</v>
      </c>
      <c r="B17" s="7" t="s">
        <v>2456</v>
      </c>
      <c r="C17" s="7" t="s">
        <v>108</v>
      </c>
      <c r="D17" s="7" t="s">
        <v>2297</v>
      </c>
      <c r="E17" s="7" t="s">
        <v>3032</v>
      </c>
      <c r="F17" s="8">
        <v>0</v>
      </c>
      <c r="G17" s="8">
        <v>0</v>
      </c>
      <c r="H17" s="7" t="s">
        <v>3041</v>
      </c>
    </row>
    <row r="18" customHeight="1" spans="1:8">
      <c r="A18" s="7" t="s">
        <v>2458</v>
      </c>
      <c r="B18" s="7" t="s">
        <v>2459</v>
      </c>
      <c r="C18" s="7" t="s">
        <v>129</v>
      </c>
      <c r="D18" s="7" t="s">
        <v>2946</v>
      </c>
      <c r="E18" s="7" t="s">
        <v>3042</v>
      </c>
      <c r="F18" s="8">
        <v>0</v>
      </c>
      <c r="G18" s="8">
        <v>0</v>
      </c>
      <c r="H18" s="7" t="s">
        <v>3043</v>
      </c>
    </row>
    <row r="19" customHeight="1" spans="1:8">
      <c r="A19" s="7" t="s">
        <v>2461</v>
      </c>
      <c r="B19" s="7" t="s">
        <v>2462</v>
      </c>
      <c r="C19" s="7" t="s">
        <v>136</v>
      </c>
      <c r="D19" s="7" t="s">
        <v>2946</v>
      </c>
      <c r="E19" s="7" t="s">
        <v>3044</v>
      </c>
      <c r="F19" s="8">
        <v>0</v>
      </c>
      <c r="G19" s="8">
        <v>0</v>
      </c>
      <c r="H19" s="7" t="s">
        <v>3045</v>
      </c>
    </row>
    <row r="20" customHeight="1" spans="1:8">
      <c r="A20" s="7" t="s">
        <v>2464</v>
      </c>
      <c r="B20" s="7" t="s">
        <v>2465</v>
      </c>
      <c r="C20" s="7" t="s">
        <v>136</v>
      </c>
      <c r="D20" s="7" t="s">
        <v>2946</v>
      </c>
      <c r="E20" s="7" t="s">
        <v>3046</v>
      </c>
      <c r="F20" s="8">
        <v>0</v>
      </c>
      <c r="G20" s="8">
        <v>0</v>
      </c>
      <c r="H20" s="7" t="s">
        <v>27</v>
      </c>
    </row>
    <row r="21" customHeight="1" spans="1:8">
      <c r="A21" s="7" t="s">
        <v>2467</v>
      </c>
      <c r="B21" s="7" t="s">
        <v>2468</v>
      </c>
      <c r="C21" s="7" t="s">
        <v>162</v>
      </c>
      <c r="D21" s="7" t="s">
        <v>3047</v>
      </c>
      <c r="E21" s="7" t="s">
        <v>3048</v>
      </c>
      <c r="F21" s="8">
        <v>0</v>
      </c>
      <c r="G21" s="8">
        <v>0</v>
      </c>
      <c r="H21" s="7"/>
    </row>
    <row r="22" customHeight="1" spans="1:8">
      <c r="A22" s="7" t="s">
        <v>2467</v>
      </c>
      <c r="B22" s="7" t="s">
        <v>2468</v>
      </c>
      <c r="C22" s="7" t="s">
        <v>162</v>
      </c>
      <c r="D22" s="7" t="s">
        <v>170</v>
      </c>
      <c r="E22" s="7" t="s">
        <v>3048</v>
      </c>
      <c r="F22" s="8">
        <v>0</v>
      </c>
      <c r="G22" s="8">
        <v>0</v>
      </c>
      <c r="H22" s="7" t="s">
        <v>3049</v>
      </c>
    </row>
    <row r="23" customHeight="1" spans="1:8">
      <c r="A23" s="7" t="s">
        <v>2470</v>
      </c>
      <c r="B23" s="7" t="s">
        <v>2471</v>
      </c>
      <c r="C23" s="7" t="s">
        <v>177</v>
      </c>
      <c r="D23" s="7" t="s">
        <v>2946</v>
      </c>
      <c r="E23" s="7" t="s">
        <v>3050</v>
      </c>
      <c r="F23" s="8">
        <v>0</v>
      </c>
      <c r="G23" s="8">
        <v>0</v>
      </c>
      <c r="H23" s="7" t="s">
        <v>3051</v>
      </c>
    </row>
    <row r="24" customHeight="1" spans="1:8">
      <c r="A24" s="7" t="s">
        <v>190</v>
      </c>
      <c r="B24" s="7" t="s">
        <v>2473</v>
      </c>
      <c r="C24" s="7" t="s">
        <v>129</v>
      </c>
      <c r="D24" s="7" t="s">
        <v>3047</v>
      </c>
      <c r="E24" s="7" t="s">
        <v>3052</v>
      </c>
      <c r="F24" s="8">
        <v>0</v>
      </c>
      <c r="G24" s="8">
        <v>0</v>
      </c>
      <c r="H24" s="7"/>
    </row>
    <row r="25" customHeight="1" spans="1:8">
      <c r="A25" s="7" t="s">
        <v>190</v>
      </c>
      <c r="B25" s="7" t="s">
        <v>2473</v>
      </c>
      <c r="C25" s="7" t="s">
        <v>129</v>
      </c>
      <c r="D25" s="7" t="s">
        <v>170</v>
      </c>
      <c r="E25" s="7" t="s">
        <v>3052</v>
      </c>
      <c r="F25" s="8">
        <v>0</v>
      </c>
      <c r="G25" s="8">
        <v>0</v>
      </c>
      <c r="H25" s="7" t="s">
        <v>3049</v>
      </c>
    </row>
    <row r="26" customHeight="1" spans="1:8">
      <c r="A26" s="7" t="s">
        <v>2475</v>
      </c>
      <c r="B26" s="7" t="s">
        <v>2476</v>
      </c>
      <c r="C26" s="7" t="s">
        <v>198</v>
      </c>
      <c r="D26" s="7" t="s">
        <v>2946</v>
      </c>
      <c r="E26" s="7" t="s">
        <v>3053</v>
      </c>
      <c r="F26" s="8">
        <v>0</v>
      </c>
      <c r="G26" s="8">
        <v>0</v>
      </c>
      <c r="H26" s="7"/>
    </row>
    <row r="27" customHeight="1" spans="1:8">
      <c r="A27" s="7" t="s">
        <v>2478</v>
      </c>
      <c r="B27" s="7" t="s">
        <v>2479</v>
      </c>
      <c r="C27" s="7" t="s">
        <v>208</v>
      </c>
      <c r="D27" s="7" t="s">
        <v>2946</v>
      </c>
      <c r="E27" s="7" t="s">
        <v>3054</v>
      </c>
      <c r="F27" s="8">
        <v>0</v>
      </c>
      <c r="G27" s="8">
        <v>0</v>
      </c>
      <c r="H27" s="7" t="s">
        <v>3055</v>
      </c>
    </row>
    <row r="28" customHeight="1" spans="1:8">
      <c r="A28" s="7" t="s">
        <v>2481</v>
      </c>
      <c r="B28" s="7" t="s">
        <v>2482</v>
      </c>
      <c r="C28" s="7" t="s">
        <v>33</v>
      </c>
      <c r="D28" s="7" t="s">
        <v>3047</v>
      </c>
      <c r="E28" s="7" t="s">
        <v>3052</v>
      </c>
      <c r="F28" s="8">
        <v>0</v>
      </c>
      <c r="G28" s="8">
        <v>0</v>
      </c>
      <c r="H28" s="7"/>
    </row>
    <row r="29" customHeight="1" spans="1:8">
      <c r="A29" s="7" t="s">
        <v>2481</v>
      </c>
      <c r="B29" s="7" t="s">
        <v>2482</v>
      </c>
      <c r="C29" s="7" t="s">
        <v>33</v>
      </c>
      <c r="D29" s="7" t="s">
        <v>170</v>
      </c>
      <c r="E29" s="7" t="s">
        <v>3052</v>
      </c>
      <c r="F29" s="8">
        <v>0</v>
      </c>
      <c r="G29" s="8">
        <v>0</v>
      </c>
      <c r="H29" s="7" t="s">
        <v>3056</v>
      </c>
    </row>
    <row r="30" customHeight="1" spans="1:8">
      <c r="A30" s="7" t="s">
        <v>2484</v>
      </c>
      <c r="B30" s="7" t="s">
        <v>2485</v>
      </c>
      <c r="C30" s="7" t="s">
        <v>33</v>
      </c>
      <c r="D30" s="7" t="s">
        <v>2319</v>
      </c>
      <c r="E30" s="7" t="s">
        <v>3037</v>
      </c>
      <c r="F30" s="8">
        <v>0</v>
      </c>
      <c r="G30" s="8">
        <v>0</v>
      </c>
      <c r="H30" s="7"/>
    </row>
    <row r="31" customHeight="1" spans="1:8">
      <c r="A31" s="7" t="s">
        <v>2484</v>
      </c>
      <c r="B31" s="7" t="s">
        <v>2485</v>
      </c>
      <c r="C31" s="7" t="s">
        <v>33</v>
      </c>
      <c r="D31" s="7" t="s">
        <v>2321</v>
      </c>
      <c r="E31" s="7" t="s">
        <v>3037</v>
      </c>
      <c r="F31" s="8">
        <v>0</v>
      </c>
      <c r="G31" s="8">
        <v>0</v>
      </c>
      <c r="H31" s="7"/>
    </row>
    <row r="32" customHeight="1" spans="1:8">
      <c r="A32" s="7" t="s">
        <v>2484</v>
      </c>
      <c r="B32" s="7" t="s">
        <v>2485</v>
      </c>
      <c r="C32" s="7" t="s">
        <v>33</v>
      </c>
      <c r="D32" s="7" t="s">
        <v>2323</v>
      </c>
      <c r="E32" s="7" t="s">
        <v>3037</v>
      </c>
      <c r="F32" s="8">
        <v>0</v>
      </c>
      <c r="G32" s="8">
        <v>0</v>
      </c>
      <c r="H32" s="7"/>
    </row>
    <row r="33" customHeight="1" spans="1:8">
      <c r="A33" s="7" t="s">
        <v>2487</v>
      </c>
      <c r="B33" s="7" t="s">
        <v>2488</v>
      </c>
      <c r="C33" s="7" t="s">
        <v>50</v>
      </c>
      <c r="D33" s="7" t="s">
        <v>2946</v>
      </c>
      <c r="E33" s="7" t="s">
        <v>3039</v>
      </c>
      <c r="F33" s="8">
        <v>0</v>
      </c>
      <c r="G33" s="8">
        <v>0</v>
      </c>
      <c r="H33" s="7" t="s">
        <v>27</v>
      </c>
    </row>
    <row r="34" customHeight="1" spans="1:8">
      <c r="A34" s="7" t="s">
        <v>2490</v>
      </c>
      <c r="B34" s="7" t="s">
        <v>2491</v>
      </c>
      <c r="C34" s="7" t="s">
        <v>71</v>
      </c>
      <c r="D34" s="7" t="s">
        <v>2946</v>
      </c>
      <c r="E34" s="7" t="s">
        <v>3039</v>
      </c>
      <c r="F34" s="8">
        <v>0</v>
      </c>
      <c r="G34" s="8">
        <v>0</v>
      </c>
      <c r="H34" s="7"/>
    </row>
    <row r="35" customHeight="1" spans="1:8">
      <c r="A35" s="7" t="s">
        <v>2493</v>
      </c>
      <c r="B35" s="7" t="s">
        <v>2494</v>
      </c>
      <c r="C35" s="7" t="s">
        <v>268</v>
      </c>
      <c r="D35" s="7" t="s">
        <v>3047</v>
      </c>
      <c r="E35" s="7" t="s">
        <v>3057</v>
      </c>
      <c r="F35" s="8">
        <v>0</v>
      </c>
      <c r="G35" s="8">
        <v>0</v>
      </c>
      <c r="H35" s="7"/>
    </row>
    <row r="36" customHeight="1" spans="1:8">
      <c r="A36" s="7" t="s">
        <v>2493</v>
      </c>
      <c r="B36" s="7" t="s">
        <v>2494</v>
      </c>
      <c r="C36" s="7" t="s">
        <v>268</v>
      </c>
      <c r="D36" s="7" t="s">
        <v>170</v>
      </c>
      <c r="E36" s="7" t="s">
        <v>3057</v>
      </c>
      <c r="F36" s="8">
        <v>0</v>
      </c>
      <c r="G36" s="8">
        <v>0</v>
      </c>
      <c r="H36" s="7" t="s">
        <v>3049</v>
      </c>
    </row>
    <row r="37" customHeight="1" spans="1:8">
      <c r="A37" s="7" t="s">
        <v>2496</v>
      </c>
      <c r="B37" s="7" t="s">
        <v>2497</v>
      </c>
      <c r="C37" s="7" t="s">
        <v>97</v>
      </c>
      <c r="D37" s="7" t="s">
        <v>2946</v>
      </c>
      <c r="E37" s="7" t="s">
        <v>3031</v>
      </c>
      <c r="F37" s="8">
        <v>0</v>
      </c>
      <c r="G37" s="8">
        <v>0</v>
      </c>
      <c r="H37" s="7" t="s">
        <v>3058</v>
      </c>
    </row>
    <row r="38" customHeight="1" spans="1:8">
      <c r="A38" s="7" t="s">
        <v>2499</v>
      </c>
      <c r="B38" s="7" t="s">
        <v>2500</v>
      </c>
      <c r="C38" s="7" t="s">
        <v>97</v>
      </c>
      <c r="D38" s="7" t="s">
        <v>2946</v>
      </c>
      <c r="E38" s="7" t="s">
        <v>3059</v>
      </c>
      <c r="F38" s="8">
        <v>0</v>
      </c>
      <c r="G38" s="8">
        <v>0</v>
      </c>
      <c r="H38" s="7"/>
    </row>
    <row r="39" customHeight="1" spans="1:8">
      <c r="A39" s="7" t="s">
        <v>297</v>
      </c>
      <c r="B39" s="7" t="s">
        <v>2502</v>
      </c>
      <c r="C39" s="7" t="s">
        <v>299</v>
      </c>
      <c r="D39" s="7" t="s">
        <v>2946</v>
      </c>
      <c r="E39" s="7" t="s">
        <v>3052</v>
      </c>
      <c r="F39" s="8">
        <v>0</v>
      </c>
      <c r="G39" s="8">
        <v>0</v>
      </c>
      <c r="H39" s="7"/>
    </row>
    <row r="40" customHeight="1" spans="1:8">
      <c r="A40" s="7" t="s">
        <v>2504</v>
      </c>
      <c r="B40" s="7" t="s">
        <v>2505</v>
      </c>
      <c r="C40" s="7" t="s">
        <v>71</v>
      </c>
      <c r="D40" s="7" t="s">
        <v>2946</v>
      </c>
      <c r="E40" s="7" t="s">
        <v>3039</v>
      </c>
      <c r="F40" s="8">
        <v>0</v>
      </c>
      <c r="G40" s="8">
        <v>0</v>
      </c>
      <c r="H40" s="7"/>
    </row>
    <row r="41" customHeight="1" spans="1:8">
      <c r="A41" s="7" t="s">
        <v>2508</v>
      </c>
      <c r="B41" s="7" t="s">
        <v>2509</v>
      </c>
      <c r="C41" s="7" t="s">
        <v>318</v>
      </c>
      <c r="D41" s="7" t="s">
        <v>2334</v>
      </c>
      <c r="E41" s="7" t="s">
        <v>3052</v>
      </c>
      <c r="F41" s="8">
        <v>0</v>
      </c>
      <c r="G41" s="8">
        <v>0</v>
      </c>
      <c r="H41" s="7" t="s">
        <v>3060</v>
      </c>
    </row>
    <row r="42" customHeight="1" spans="1:8">
      <c r="A42" s="7" t="s">
        <v>2508</v>
      </c>
      <c r="B42" s="7" t="s">
        <v>2509</v>
      </c>
      <c r="C42" s="7" t="s">
        <v>318</v>
      </c>
      <c r="D42" s="7" t="s">
        <v>2337</v>
      </c>
      <c r="E42" s="7" t="s">
        <v>3052</v>
      </c>
      <c r="F42" s="8">
        <v>0</v>
      </c>
      <c r="G42" s="8">
        <v>0</v>
      </c>
      <c r="H42" s="7" t="s">
        <v>3060</v>
      </c>
    </row>
    <row r="43" customHeight="1" spans="1:8">
      <c r="A43" s="7" t="s">
        <v>2508</v>
      </c>
      <c r="B43" s="7" t="s">
        <v>2509</v>
      </c>
      <c r="C43" s="7" t="s">
        <v>318</v>
      </c>
      <c r="D43" s="7" t="s">
        <v>2338</v>
      </c>
      <c r="E43" s="7" t="s">
        <v>3052</v>
      </c>
      <c r="F43" s="8">
        <v>0</v>
      </c>
      <c r="G43" s="8">
        <v>0</v>
      </c>
      <c r="H43" s="7" t="s">
        <v>3060</v>
      </c>
    </row>
    <row r="44" customHeight="1" spans="1:8">
      <c r="A44" s="7" t="s">
        <v>2508</v>
      </c>
      <c r="B44" s="7" t="s">
        <v>2509</v>
      </c>
      <c r="C44" s="7" t="s">
        <v>318</v>
      </c>
      <c r="D44" s="7" t="s">
        <v>2340</v>
      </c>
      <c r="E44" s="7" t="s">
        <v>3052</v>
      </c>
      <c r="F44" s="8">
        <v>0</v>
      </c>
      <c r="G44" s="8">
        <v>0</v>
      </c>
      <c r="H44" s="7" t="s">
        <v>3060</v>
      </c>
    </row>
    <row r="45" customHeight="1" spans="1:8">
      <c r="A45" s="7" t="s">
        <v>2511</v>
      </c>
      <c r="B45" s="7" t="s">
        <v>2512</v>
      </c>
      <c r="C45" s="7" t="s">
        <v>332</v>
      </c>
      <c r="D45" s="7" t="s">
        <v>2946</v>
      </c>
      <c r="E45" s="7" t="s">
        <v>3039</v>
      </c>
      <c r="F45" s="8">
        <v>0</v>
      </c>
      <c r="G45" s="8">
        <v>0</v>
      </c>
      <c r="H45" s="7"/>
    </row>
    <row r="46" customHeight="1" spans="1:8">
      <c r="A46" s="7" t="s">
        <v>2514</v>
      </c>
      <c r="B46" s="7" t="s">
        <v>2515</v>
      </c>
      <c r="C46" s="7" t="s">
        <v>342</v>
      </c>
      <c r="D46" s="7" t="s">
        <v>2946</v>
      </c>
      <c r="E46" s="7" t="s">
        <v>3061</v>
      </c>
      <c r="F46" s="8">
        <v>0</v>
      </c>
      <c r="G46" s="8">
        <v>0</v>
      </c>
      <c r="H46" s="7"/>
    </row>
    <row r="47" customHeight="1" spans="1:8">
      <c r="A47" s="7" t="s">
        <v>2517</v>
      </c>
      <c r="B47" s="7" t="s">
        <v>2518</v>
      </c>
      <c r="C47" s="7" t="s">
        <v>33</v>
      </c>
      <c r="D47" s="7" t="s">
        <v>3047</v>
      </c>
      <c r="E47" s="7" t="s">
        <v>3062</v>
      </c>
      <c r="F47" s="8">
        <v>0</v>
      </c>
      <c r="G47" s="8">
        <v>0</v>
      </c>
      <c r="H47" s="7"/>
    </row>
    <row r="48" customHeight="1" spans="1:8">
      <c r="A48" s="7" t="s">
        <v>2517</v>
      </c>
      <c r="B48" s="7" t="s">
        <v>2518</v>
      </c>
      <c r="C48" s="7" t="s">
        <v>33</v>
      </c>
      <c r="D48" s="7" t="s">
        <v>170</v>
      </c>
      <c r="E48" s="7" t="s">
        <v>3062</v>
      </c>
      <c r="F48" s="8">
        <v>0</v>
      </c>
      <c r="G48" s="8">
        <v>0</v>
      </c>
      <c r="H48" s="7" t="s">
        <v>3063</v>
      </c>
    </row>
    <row r="49" customHeight="1" spans="1:8">
      <c r="A49" s="7" t="s">
        <v>2520</v>
      </c>
      <c r="B49" s="7" t="s">
        <v>2521</v>
      </c>
      <c r="C49" s="7" t="s">
        <v>362</v>
      </c>
      <c r="D49" s="7" t="s">
        <v>2946</v>
      </c>
      <c r="E49" s="7" t="s">
        <v>3064</v>
      </c>
      <c r="F49" s="8">
        <v>0</v>
      </c>
      <c r="G49" s="8">
        <v>0</v>
      </c>
      <c r="H49" s="7" t="s">
        <v>3065</v>
      </c>
    </row>
    <row r="50" customHeight="1" spans="1:8">
      <c r="A50" s="7" t="s">
        <v>2523</v>
      </c>
      <c r="B50" s="7" t="s">
        <v>2524</v>
      </c>
      <c r="C50" s="7" t="s">
        <v>370</v>
      </c>
      <c r="D50" s="7" t="s">
        <v>3066</v>
      </c>
      <c r="E50" s="7" t="s">
        <v>3067</v>
      </c>
      <c r="F50" s="8">
        <v>0</v>
      </c>
      <c r="G50" s="8">
        <v>0</v>
      </c>
      <c r="H50" s="7" t="s">
        <v>27</v>
      </c>
    </row>
    <row r="51" customHeight="1" spans="1:8">
      <c r="A51" s="7" t="s">
        <v>2523</v>
      </c>
      <c r="B51" s="7" t="s">
        <v>2524</v>
      </c>
      <c r="C51" s="7" t="s">
        <v>370</v>
      </c>
      <c r="D51" s="7" t="s">
        <v>3068</v>
      </c>
      <c r="E51" s="7" t="s">
        <v>3067</v>
      </c>
      <c r="F51" s="8">
        <v>0</v>
      </c>
      <c r="G51" s="8">
        <v>0</v>
      </c>
      <c r="H51" s="7" t="s">
        <v>27</v>
      </c>
    </row>
    <row r="52" customHeight="1" spans="1:8">
      <c r="A52" s="7" t="s">
        <v>382</v>
      </c>
      <c r="B52" s="7" t="s">
        <v>2526</v>
      </c>
      <c r="C52" s="7" t="s">
        <v>384</v>
      </c>
      <c r="D52" s="7" t="s">
        <v>3047</v>
      </c>
      <c r="E52" s="7" t="s">
        <v>3052</v>
      </c>
      <c r="F52" s="8">
        <v>0</v>
      </c>
      <c r="G52" s="8">
        <v>0</v>
      </c>
      <c r="H52" s="7"/>
    </row>
    <row r="53" customHeight="1" spans="1:8">
      <c r="A53" s="7" t="s">
        <v>382</v>
      </c>
      <c r="B53" s="7" t="s">
        <v>2526</v>
      </c>
      <c r="C53" s="7" t="s">
        <v>384</v>
      </c>
      <c r="D53" s="7" t="s">
        <v>170</v>
      </c>
      <c r="E53" s="7" t="s">
        <v>3052</v>
      </c>
      <c r="F53" s="8">
        <v>0</v>
      </c>
      <c r="G53" s="8">
        <v>0</v>
      </c>
      <c r="H53" s="7" t="s">
        <v>173</v>
      </c>
    </row>
    <row r="54" customHeight="1" spans="1:8">
      <c r="A54" s="7" t="s">
        <v>2528</v>
      </c>
      <c r="B54" s="7" t="s">
        <v>2529</v>
      </c>
      <c r="C54" s="7" t="s">
        <v>332</v>
      </c>
      <c r="D54" s="7" t="s">
        <v>2346</v>
      </c>
      <c r="E54" s="7" t="s">
        <v>3039</v>
      </c>
      <c r="F54" s="8">
        <v>0</v>
      </c>
      <c r="G54" s="8">
        <v>0</v>
      </c>
      <c r="H54" s="7"/>
    </row>
    <row r="55" customHeight="1" spans="1:8">
      <c r="A55" s="7" t="s">
        <v>2528</v>
      </c>
      <c r="B55" s="7" t="s">
        <v>2529</v>
      </c>
      <c r="C55" s="7" t="s">
        <v>332</v>
      </c>
      <c r="D55" s="7" t="s">
        <v>2348</v>
      </c>
      <c r="E55" s="7" t="s">
        <v>3039</v>
      </c>
      <c r="F55" s="8">
        <v>0</v>
      </c>
      <c r="G55" s="8">
        <v>0</v>
      </c>
      <c r="H55" s="7"/>
    </row>
    <row r="56" customHeight="1" spans="1:8">
      <c r="A56" s="7" t="s">
        <v>2531</v>
      </c>
      <c r="B56" s="7" t="s">
        <v>2532</v>
      </c>
      <c r="C56" s="7" t="s">
        <v>399</v>
      </c>
      <c r="D56" s="7" t="s">
        <v>2946</v>
      </c>
      <c r="E56" s="7" t="s">
        <v>3069</v>
      </c>
      <c r="F56" s="8">
        <v>0</v>
      </c>
      <c r="G56" s="8">
        <v>0</v>
      </c>
      <c r="H56" s="7" t="s">
        <v>27</v>
      </c>
    </row>
    <row r="57" customHeight="1" spans="1:8">
      <c r="A57" s="7" t="s">
        <v>2534</v>
      </c>
      <c r="B57" s="7" t="s">
        <v>2535</v>
      </c>
      <c r="C57" s="7" t="s">
        <v>413</v>
      </c>
      <c r="D57" s="7" t="s">
        <v>3047</v>
      </c>
      <c r="E57" s="7" t="s">
        <v>3070</v>
      </c>
      <c r="F57" s="8">
        <v>0</v>
      </c>
      <c r="G57" s="8">
        <v>0</v>
      </c>
      <c r="H57" s="7"/>
    </row>
    <row r="58" customHeight="1" spans="1:8">
      <c r="A58" s="7" t="s">
        <v>2534</v>
      </c>
      <c r="B58" s="7" t="s">
        <v>2535</v>
      </c>
      <c r="C58" s="7" t="s">
        <v>413</v>
      </c>
      <c r="D58" s="7" t="s">
        <v>170</v>
      </c>
      <c r="E58" s="7" t="s">
        <v>3070</v>
      </c>
      <c r="F58" s="8">
        <v>0</v>
      </c>
      <c r="G58" s="8">
        <v>0</v>
      </c>
      <c r="H58" s="7" t="s">
        <v>3049</v>
      </c>
    </row>
    <row r="59" customHeight="1" spans="1:8">
      <c r="A59" s="7" t="s">
        <v>2537</v>
      </c>
      <c r="B59" s="7" t="s">
        <v>2538</v>
      </c>
      <c r="C59" s="7" t="s">
        <v>3071</v>
      </c>
      <c r="D59" s="7" t="s">
        <v>2946</v>
      </c>
      <c r="E59" s="7" t="s">
        <v>3072</v>
      </c>
      <c r="F59" s="8">
        <v>0</v>
      </c>
      <c r="G59" s="8">
        <v>0</v>
      </c>
      <c r="H59" s="7" t="s">
        <v>3073</v>
      </c>
    </row>
    <row r="60" customHeight="1" spans="1:8">
      <c r="A60" s="7" t="s">
        <v>441</v>
      </c>
      <c r="B60" s="7" t="s">
        <v>2540</v>
      </c>
      <c r="C60" s="7" t="s">
        <v>426</v>
      </c>
      <c r="D60" s="7" t="s">
        <v>2946</v>
      </c>
      <c r="E60" s="7" t="s">
        <v>3072</v>
      </c>
      <c r="F60" s="8">
        <v>0</v>
      </c>
      <c r="G60" s="8">
        <v>0</v>
      </c>
      <c r="H60" s="7"/>
    </row>
    <row r="61" customHeight="1" spans="1:8">
      <c r="A61" s="7" t="s">
        <v>2542</v>
      </c>
      <c r="B61" s="7" t="s">
        <v>2543</v>
      </c>
      <c r="C61" s="7" t="s">
        <v>448</v>
      </c>
      <c r="D61" s="7" t="s">
        <v>2946</v>
      </c>
      <c r="E61" s="7" t="s">
        <v>3070</v>
      </c>
      <c r="F61" s="8">
        <v>0</v>
      </c>
      <c r="G61" s="8">
        <v>0</v>
      </c>
      <c r="H61" s="7"/>
    </row>
    <row r="62" customHeight="1" spans="1:8">
      <c r="A62" s="7" t="s">
        <v>456</v>
      </c>
      <c r="B62" s="7" t="s">
        <v>2545</v>
      </c>
      <c r="C62" s="7" t="s">
        <v>136</v>
      </c>
      <c r="D62" s="7" t="s">
        <v>2946</v>
      </c>
      <c r="E62" s="7" t="s">
        <v>3074</v>
      </c>
      <c r="F62" s="8">
        <v>0</v>
      </c>
      <c r="G62" s="8">
        <v>0</v>
      </c>
      <c r="H62" s="7" t="s">
        <v>3075</v>
      </c>
    </row>
    <row r="63" customHeight="1" spans="1:8">
      <c r="A63" s="7" t="s">
        <v>2547</v>
      </c>
      <c r="B63" s="7" t="s">
        <v>2548</v>
      </c>
      <c r="C63" s="7" t="s">
        <v>464</v>
      </c>
      <c r="D63" s="7" t="s">
        <v>2946</v>
      </c>
      <c r="E63" s="7" t="s">
        <v>3032</v>
      </c>
      <c r="F63" s="8">
        <v>0</v>
      </c>
      <c r="G63" s="8">
        <v>0</v>
      </c>
      <c r="H63" s="7"/>
    </row>
    <row r="64" customHeight="1" spans="1:8">
      <c r="A64" s="7" t="s">
        <v>2549</v>
      </c>
      <c r="B64" s="7" t="s">
        <v>2550</v>
      </c>
      <c r="C64" s="7" t="s">
        <v>475</v>
      </c>
      <c r="D64" s="7" t="s">
        <v>3047</v>
      </c>
      <c r="E64" s="7" t="s">
        <v>3076</v>
      </c>
      <c r="F64" s="8">
        <v>0</v>
      </c>
      <c r="G64" s="8">
        <v>0</v>
      </c>
      <c r="H64" s="7"/>
    </row>
    <row r="65" customHeight="1" spans="1:8">
      <c r="A65" s="7" t="s">
        <v>2549</v>
      </c>
      <c r="B65" s="7" t="s">
        <v>2550</v>
      </c>
      <c r="C65" s="7" t="s">
        <v>475</v>
      </c>
      <c r="D65" s="7" t="s">
        <v>170</v>
      </c>
      <c r="E65" s="7" t="s">
        <v>3076</v>
      </c>
      <c r="F65" s="8">
        <v>0</v>
      </c>
      <c r="G65" s="8">
        <v>0</v>
      </c>
      <c r="H65" s="7" t="s">
        <v>3063</v>
      </c>
    </row>
    <row r="66" customHeight="1" spans="1:8">
      <c r="A66" s="7" t="s">
        <v>2552</v>
      </c>
      <c r="B66" s="7" t="s">
        <v>2553</v>
      </c>
      <c r="C66" s="7" t="s">
        <v>487</v>
      </c>
      <c r="D66" s="7" t="s">
        <v>2946</v>
      </c>
      <c r="E66" s="7" t="s">
        <v>3077</v>
      </c>
      <c r="F66" s="8">
        <v>0</v>
      </c>
      <c r="G66" s="8">
        <v>0</v>
      </c>
      <c r="H66" s="7"/>
    </row>
    <row r="67" customHeight="1" spans="1:8">
      <c r="A67" s="7" t="s">
        <v>2555</v>
      </c>
      <c r="B67" s="7" t="s">
        <v>2556</v>
      </c>
      <c r="C67" s="7" t="s">
        <v>504</v>
      </c>
      <c r="D67" s="7" t="s">
        <v>2946</v>
      </c>
      <c r="E67" s="7" t="s">
        <v>3046</v>
      </c>
      <c r="F67" s="8">
        <v>0</v>
      </c>
      <c r="G67" s="8">
        <v>0</v>
      </c>
      <c r="H67" s="7" t="s">
        <v>3078</v>
      </c>
    </row>
    <row r="68" customHeight="1" spans="1:8">
      <c r="A68" s="7" t="s">
        <v>2558</v>
      </c>
      <c r="B68" s="7" t="s">
        <v>2559</v>
      </c>
      <c r="C68" s="7" t="s">
        <v>512</v>
      </c>
      <c r="D68" s="7" t="s">
        <v>2946</v>
      </c>
      <c r="E68" s="7" t="s">
        <v>3079</v>
      </c>
      <c r="F68" s="8">
        <v>0</v>
      </c>
      <c r="G68" s="8">
        <v>0</v>
      </c>
      <c r="H68" s="7"/>
    </row>
    <row r="69" customHeight="1" spans="1:8">
      <c r="A69" s="7" t="s">
        <v>2561</v>
      </c>
      <c r="B69" s="7" t="s">
        <v>2562</v>
      </c>
      <c r="C69" s="7" t="s">
        <v>526</v>
      </c>
      <c r="D69" s="7" t="s">
        <v>2946</v>
      </c>
      <c r="E69" s="7" t="s">
        <v>3080</v>
      </c>
      <c r="F69" s="8">
        <v>0</v>
      </c>
      <c r="G69" s="8">
        <v>0</v>
      </c>
      <c r="H69" s="7" t="s">
        <v>3081</v>
      </c>
    </row>
    <row r="70" customHeight="1" spans="1:8">
      <c r="A70" s="7" t="s">
        <v>2564</v>
      </c>
      <c r="B70" s="7" t="s">
        <v>2565</v>
      </c>
      <c r="C70" s="7" t="s">
        <v>532</v>
      </c>
      <c r="D70" s="7" t="s">
        <v>2946</v>
      </c>
      <c r="E70" s="7" t="s">
        <v>3057</v>
      </c>
      <c r="F70" s="8">
        <v>0</v>
      </c>
      <c r="G70" s="8">
        <v>0</v>
      </c>
      <c r="H70" s="7"/>
    </row>
    <row r="71" customHeight="1" spans="1:8">
      <c r="A71" s="7" t="s">
        <v>2567</v>
      </c>
      <c r="B71" s="7" t="s">
        <v>2568</v>
      </c>
      <c r="C71" s="7" t="s">
        <v>13</v>
      </c>
      <c r="D71" s="7" t="s">
        <v>3047</v>
      </c>
      <c r="E71" s="7" t="s">
        <v>3082</v>
      </c>
      <c r="F71" s="8">
        <v>0</v>
      </c>
      <c r="G71" s="8">
        <v>0</v>
      </c>
      <c r="H71" s="7"/>
    </row>
    <row r="72" customHeight="1" spans="1:8">
      <c r="A72" s="7" t="s">
        <v>2567</v>
      </c>
      <c r="B72" s="7" t="s">
        <v>2568</v>
      </c>
      <c r="C72" s="7" t="s">
        <v>13</v>
      </c>
      <c r="D72" s="7" t="s">
        <v>170</v>
      </c>
      <c r="E72" s="7" t="s">
        <v>3082</v>
      </c>
      <c r="F72" s="8">
        <v>0</v>
      </c>
      <c r="G72" s="8">
        <v>0</v>
      </c>
      <c r="H72" s="7" t="s">
        <v>3049</v>
      </c>
    </row>
    <row r="73" customHeight="1" spans="1:8">
      <c r="A73" s="7" t="s">
        <v>2570</v>
      </c>
      <c r="B73" s="7" t="s">
        <v>2571</v>
      </c>
      <c r="C73" s="7" t="s">
        <v>553</v>
      </c>
      <c r="D73" s="7" t="s">
        <v>2350</v>
      </c>
      <c r="E73" s="7" t="s">
        <v>3083</v>
      </c>
      <c r="F73" s="8">
        <v>0</v>
      </c>
      <c r="G73" s="8">
        <v>0</v>
      </c>
      <c r="H73" s="7"/>
    </row>
    <row r="74" customHeight="1" spans="1:8">
      <c r="A74" s="7" t="s">
        <v>2570</v>
      </c>
      <c r="B74" s="7" t="s">
        <v>2571</v>
      </c>
      <c r="C74" s="7" t="s">
        <v>553</v>
      </c>
      <c r="D74" s="7" t="s">
        <v>2352</v>
      </c>
      <c r="E74" s="7" t="s">
        <v>3083</v>
      </c>
      <c r="F74" s="8">
        <v>0</v>
      </c>
      <c r="G74" s="8">
        <v>0</v>
      </c>
      <c r="H74" s="7" t="s">
        <v>27</v>
      </c>
    </row>
    <row r="75" customHeight="1" spans="1:8">
      <c r="A75" s="7" t="s">
        <v>2573</v>
      </c>
      <c r="B75" s="7" t="s">
        <v>2574</v>
      </c>
      <c r="C75" s="7" t="s">
        <v>71</v>
      </c>
      <c r="D75" s="7" t="s">
        <v>2946</v>
      </c>
      <c r="E75" s="7" t="s">
        <v>3084</v>
      </c>
      <c r="F75" s="8">
        <v>0</v>
      </c>
      <c r="G75" s="8">
        <v>0</v>
      </c>
      <c r="H75" s="7"/>
    </row>
    <row r="76" customHeight="1" spans="1:8">
      <c r="A76" s="7" t="s">
        <v>2576</v>
      </c>
      <c r="B76" s="7" t="s">
        <v>2577</v>
      </c>
      <c r="C76" s="7" t="s">
        <v>578</v>
      </c>
      <c r="D76" s="7" t="s">
        <v>2946</v>
      </c>
      <c r="E76" s="7" t="s">
        <v>3085</v>
      </c>
      <c r="F76" s="8">
        <v>0</v>
      </c>
      <c r="G76" s="8">
        <v>0</v>
      </c>
      <c r="H76" s="7"/>
    </row>
    <row r="77" customHeight="1" spans="1:8">
      <c r="A77" s="7" t="s">
        <v>2579</v>
      </c>
      <c r="B77" s="7" t="s">
        <v>2580</v>
      </c>
      <c r="C77" s="7" t="s">
        <v>587</v>
      </c>
      <c r="D77" s="7" t="s">
        <v>2946</v>
      </c>
      <c r="E77" s="7" t="s">
        <v>3085</v>
      </c>
      <c r="F77" s="8">
        <v>0</v>
      </c>
      <c r="G77" s="8">
        <v>0</v>
      </c>
      <c r="H77" s="7"/>
    </row>
    <row r="78" customHeight="1" spans="1:8">
      <c r="A78" s="7" t="s">
        <v>2582</v>
      </c>
      <c r="B78" s="7" t="s">
        <v>2583</v>
      </c>
      <c r="C78" s="7" t="s">
        <v>597</v>
      </c>
      <c r="D78" s="7" t="s">
        <v>2946</v>
      </c>
      <c r="E78" s="7" t="s">
        <v>3052</v>
      </c>
      <c r="F78" s="8">
        <v>0</v>
      </c>
      <c r="G78" s="8">
        <v>0</v>
      </c>
      <c r="H78" s="7"/>
    </row>
    <row r="79" customHeight="1" spans="1:8">
      <c r="A79" s="7" t="s">
        <v>606</v>
      </c>
      <c r="B79" s="7" t="s">
        <v>2585</v>
      </c>
      <c r="C79" s="7" t="s">
        <v>413</v>
      </c>
      <c r="D79" s="7" t="s">
        <v>3047</v>
      </c>
      <c r="E79" s="7" t="s">
        <v>3039</v>
      </c>
      <c r="F79" s="8">
        <v>0</v>
      </c>
      <c r="G79" s="8">
        <v>0</v>
      </c>
      <c r="H79" s="7" t="s">
        <v>27</v>
      </c>
    </row>
    <row r="80" customHeight="1" spans="1:8">
      <c r="A80" s="7" t="s">
        <v>606</v>
      </c>
      <c r="B80" s="7" t="s">
        <v>2585</v>
      </c>
      <c r="C80" s="7" t="s">
        <v>413</v>
      </c>
      <c r="D80" s="7" t="s">
        <v>170</v>
      </c>
      <c r="E80" s="7" t="s">
        <v>3039</v>
      </c>
      <c r="F80" s="8">
        <v>0</v>
      </c>
      <c r="G80" s="8">
        <v>0</v>
      </c>
      <c r="H80" s="7" t="s">
        <v>3056</v>
      </c>
    </row>
    <row r="81" customHeight="1" spans="1:8">
      <c r="A81" s="7" t="s">
        <v>2587</v>
      </c>
      <c r="B81" s="7" t="s">
        <v>2588</v>
      </c>
      <c r="C81" s="7" t="s">
        <v>615</v>
      </c>
      <c r="D81" s="7" t="s">
        <v>2946</v>
      </c>
      <c r="E81" s="7" t="s">
        <v>3032</v>
      </c>
      <c r="F81" s="8">
        <v>0</v>
      </c>
      <c r="G81" s="8">
        <v>0</v>
      </c>
      <c r="H81" s="7"/>
    </row>
    <row r="82" customHeight="1" spans="1:8">
      <c r="A82" s="7" t="s">
        <v>2590</v>
      </c>
      <c r="B82" s="7" t="s">
        <v>2591</v>
      </c>
      <c r="C82" s="7" t="s">
        <v>622</v>
      </c>
      <c r="D82" s="7" t="s">
        <v>2946</v>
      </c>
      <c r="E82" s="7" t="s">
        <v>3064</v>
      </c>
      <c r="F82" s="8">
        <v>0</v>
      </c>
      <c r="G82" s="8">
        <v>0</v>
      </c>
      <c r="H82" s="7" t="s">
        <v>3075</v>
      </c>
    </row>
    <row r="83" customHeight="1" spans="1:8">
      <c r="A83" s="7" t="s">
        <v>2593</v>
      </c>
      <c r="B83" s="7" t="s">
        <v>2594</v>
      </c>
      <c r="C83" s="7" t="s">
        <v>633</v>
      </c>
      <c r="D83" s="7" t="s">
        <v>3047</v>
      </c>
      <c r="E83" s="7" t="s">
        <v>3039</v>
      </c>
      <c r="F83" s="8">
        <v>0</v>
      </c>
      <c r="G83" s="8">
        <v>0</v>
      </c>
      <c r="H83" s="7"/>
    </row>
    <row r="84" customHeight="1" spans="1:8">
      <c r="A84" s="7" t="s">
        <v>2593</v>
      </c>
      <c r="B84" s="7" t="s">
        <v>2594</v>
      </c>
      <c r="C84" s="7" t="s">
        <v>633</v>
      </c>
      <c r="D84" s="7" t="s">
        <v>170</v>
      </c>
      <c r="E84" s="7" t="s">
        <v>3039</v>
      </c>
      <c r="F84" s="8">
        <v>0</v>
      </c>
      <c r="G84" s="8">
        <v>0</v>
      </c>
      <c r="H84" s="7" t="s">
        <v>3056</v>
      </c>
    </row>
    <row r="85" customHeight="1" spans="1:8">
      <c r="A85" s="7" t="s">
        <v>2596</v>
      </c>
      <c r="B85" s="7" t="s">
        <v>2597</v>
      </c>
      <c r="C85" s="7" t="s">
        <v>622</v>
      </c>
      <c r="D85" s="7" t="s">
        <v>2946</v>
      </c>
      <c r="E85" s="7" t="s">
        <v>3048</v>
      </c>
      <c r="F85" s="8">
        <v>0</v>
      </c>
      <c r="G85" s="8">
        <v>0</v>
      </c>
      <c r="H85" s="7"/>
    </row>
    <row r="86" customHeight="1" spans="1:8">
      <c r="A86" s="7" t="s">
        <v>2599</v>
      </c>
      <c r="B86" s="7" t="s">
        <v>2600</v>
      </c>
      <c r="C86" s="7" t="s">
        <v>652</v>
      </c>
      <c r="D86" s="7" t="s">
        <v>3047</v>
      </c>
      <c r="E86" s="7" t="s">
        <v>3070</v>
      </c>
      <c r="F86" s="8">
        <v>0</v>
      </c>
      <c r="G86" s="8">
        <v>0</v>
      </c>
      <c r="H86" s="7"/>
    </row>
    <row r="87" customHeight="1" spans="1:8">
      <c r="A87" s="7" t="s">
        <v>2599</v>
      </c>
      <c r="B87" s="7" t="s">
        <v>2600</v>
      </c>
      <c r="C87" s="7" t="s">
        <v>652</v>
      </c>
      <c r="D87" s="7" t="s">
        <v>170</v>
      </c>
      <c r="E87" s="7" t="s">
        <v>3070</v>
      </c>
      <c r="F87" s="8">
        <v>0</v>
      </c>
      <c r="G87" s="8">
        <v>0</v>
      </c>
      <c r="H87" s="7" t="s">
        <v>3056</v>
      </c>
    </row>
    <row r="88" customHeight="1" spans="1:8">
      <c r="A88" s="7" t="s">
        <v>2602</v>
      </c>
      <c r="B88" s="7" t="s">
        <v>2603</v>
      </c>
      <c r="C88" s="7" t="s">
        <v>664</v>
      </c>
      <c r="D88" s="7" t="s">
        <v>2946</v>
      </c>
      <c r="E88" s="7" t="s">
        <v>3086</v>
      </c>
      <c r="F88" s="8">
        <v>0</v>
      </c>
      <c r="G88" s="8">
        <v>0</v>
      </c>
      <c r="H88" s="7"/>
    </row>
    <row r="89" customHeight="1" spans="1:8">
      <c r="A89" s="7" t="s">
        <v>2605</v>
      </c>
      <c r="B89" s="7" t="s">
        <v>2606</v>
      </c>
      <c r="C89" s="7" t="s">
        <v>671</v>
      </c>
      <c r="D89" s="7" t="s">
        <v>3047</v>
      </c>
      <c r="E89" s="7" t="s">
        <v>3039</v>
      </c>
      <c r="F89" s="8">
        <v>0</v>
      </c>
      <c r="G89" s="8">
        <v>0</v>
      </c>
      <c r="H89" s="7" t="s">
        <v>3075</v>
      </c>
    </row>
    <row r="90" customHeight="1" spans="1:8">
      <c r="A90" s="7" t="s">
        <v>2605</v>
      </c>
      <c r="B90" s="7" t="s">
        <v>2606</v>
      </c>
      <c r="C90" s="7" t="s">
        <v>671</v>
      </c>
      <c r="D90" s="7" t="s">
        <v>170</v>
      </c>
      <c r="E90" s="7" t="s">
        <v>3039</v>
      </c>
      <c r="F90" s="8">
        <v>0</v>
      </c>
      <c r="G90" s="8">
        <v>0</v>
      </c>
      <c r="H90" s="7" t="s">
        <v>3049</v>
      </c>
    </row>
    <row r="91" customHeight="1" spans="1:8">
      <c r="A91" s="7" t="s">
        <v>2608</v>
      </c>
      <c r="B91" s="7" t="s">
        <v>2609</v>
      </c>
      <c r="C91" s="7" t="s">
        <v>108</v>
      </c>
      <c r="D91" s="7" t="s">
        <v>2946</v>
      </c>
      <c r="E91" s="7" t="s">
        <v>3027</v>
      </c>
      <c r="F91" s="8">
        <v>0</v>
      </c>
      <c r="G91" s="8">
        <v>0</v>
      </c>
      <c r="H91" s="7"/>
    </row>
    <row r="92" customHeight="1" spans="1:8">
      <c r="A92" s="7" t="s">
        <v>2612</v>
      </c>
      <c r="B92" s="7" t="s">
        <v>2613</v>
      </c>
      <c r="C92" s="7" t="s">
        <v>696</v>
      </c>
      <c r="D92" s="7" t="s">
        <v>2946</v>
      </c>
      <c r="E92" s="7" t="s">
        <v>3039</v>
      </c>
      <c r="F92" s="8">
        <v>0</v>
      </c>
      <c r="G92" s="8">
        <v>0</v>
      </c>
      <c r="H92" s="7"/>
    </row>
    <row r="93" customHeight="1" spans="1:8">
      <c r="A93" s="7" t="s">
        <v>2616</v>
      </c>
      <c r="B93" s="7" t="s">
        <v>2617</v>
      </c>
      <c r="C93" s="7" t="s">
        <v>706</v>
      </c>
      <c r="D93" s="7" t="s">
        <v>2946</v>
      </c>
      <c r="E93" s="7" t="s">
        <v>3039</v>
      </c>
      <c r="F93" s="8">
        <v>0</v>
      </c>
      <c r="G93" s="8">
        <v>0</v>
      </c>
      <c r="H93" s="7"/>
    </row>
    <row r="94" customHeight="1" spans="1:8">
      <c r="A94" s="7" t="s">
        <v>2618</v>
      </c>
      <c r="B94" s="7" t="s">
        <v>2619</v>
      </c>
      <c r="C94" s="7" t="s">
        <v>715</v>
      </c>
      <c r="D94" s="7" t="s">
        <v>2946</v>
      </c>
      <c r="E94" s="7" t="s">
        <v>3087</v>
      </c>
      <c r="F94" s="8">
        <v>0</v>
      </c>
      <c r="G94" s="8">
        <v>0</v>
      </c>
      <c r="H94" s="7"/>
    </row>
    <row r="95" customHeight="1" spans="1:8">
      <c r="A95" s="7" t="s">
        <v>722</v>
      </c>
      <c r="B95" s="7" t="s">
        <v>2620</v>
      </c>
      <c r="C95" s="7" t="s">
        <v>71</v>
      </c>
      <c r="D95" s="7" t="s">
        <v>3047</v>
      </c>
      <c r="E95" s="7" t="s">
        <v>3032</v>
      </c>
      <c r="F95" s="8">
        <v>0</v>
      </c>
      <c r="G95" s="8">
        <v>0</v>
      </c>
      <c r="H95" s="7"/>
    </row>
    <row r="96" customHeight="1" spans="1:8">
      <c r="A96" s="7" t="s">
        <v>722</v>
      </c>
      <c r="B96" s="7" t="s">
        <v>2620</v>
      </c>
      <c r="C96" s="7" t="s">
        <v>71</v>
      </c>
      <c r="D96" s="7" t="s">
        <v>170</v>
      </c>
      <c r="E96" s="7" t="s">
        <v>3032</v>
      </c>
      <c r="F96" s="8">
        <v>0</v>
      </c>
      <c r="G96" s="8">
        <v>0</v>
      </c>
      <c r="H96" s="7" t="s">
        <v>3049</v>
      </c>
    </row>
    <row r="97" customHeight="1" spans="1:8">
      <c r="A97" s="7" t="s">
        <v>2622</v>
      </c>
      <c r="B97" s="7" t="s">
        <v>2623</v>
      </c>
      <c r="C97" s="7" t="s">
        <v>729</v>
      </c>
      <c r="D97" s="7" t="s">
        <v>2946</v>
      </c>
      <c r="E97" s="7" t="s">
        <v>3029</v>
      </c>
      <c r="F97" s="8">
        <v>0</v>
      </c>
      <c r="G97" s="8">
        <v>0</v>
      </c>
      <c r="H97" s="7"/>
    </row>
    <row r="98" customHeight="1" spans="1:8">
      <c r="A98" s="7" t="s">
        <v>2625</v>
      </c>
      <c r="B98" s="7" t="s">
        <v>2626</v>
      </c>
      <c r="C98" s="7" t="s">
        <v>108</v>
      </c>
      <c r="D98" s="7" t="s">
        <v>2354</v>
      </c>
      <c r="E98" s="7" t="s">
        <v>3088</v>
      </c>
      <c r="F98" s="8">
        <v>0</v>
      </c>
      <c r="G98" s="8">
        <v>0</v>
      </c>
      <c r="H98" s="7"/>
    </row>
    <row r="99" customHeight="1" spans="1:8">
      <c r="A99" s="7" t="s">
        <v>2625</v>
      </c>
      <c r="B99" s="7" t="s">
        <v>2626</v>
      </c>
      <c r="C99" s="7" t="s">
        <v>108</v>
      </c>
      <c r="D99" s="7" t="s">
        <v>2356</v>
      </c>
      <c r="E99" s="7" t="s">
        <v>3088</v>
      </c>
      <c r="F99" s="8">
        <v>0</v>
      </c>
      <c r="G99" s="8">
        <v>0</v>
      </c>
      <c r="H99" s="7"/>
    </row>
    <row r="100" customHeight="1" spans="1:8">
      <c r="A100" s="7" t="s">
        <v>2628</v>
      </c>
      <c r="B100" s="7" t="s">
        <v>2629</v>
      </c>
      <c r="C100" s="7" t="s">
        <v>756</v>
      </c>
      <c r="D100" s="7" t="s">
        <v>2946</v>
      </c>
      <c r="E100" s="7" t="s">
        <v>3089</v>
      </c>
      <c r="F100" s="8">
        <v>0</v>
      </c>
      <c r="G100" s="8">
        <v>0</v>
      </c>
      <c r="H100" s="7" t="s">
        <v>3090</v>
      </c>
    </row>
    <row r="101" customHeight="1" spans="1:8">
      <c r="A101" s="7" t="s">
        <v>2631</v>
      </c>
      <c r="B101" s="7" t="s">
        <v>2632</v>
      </c>
      <c r="C101" s="7" t="s">
        <v>763</v>
      </c>
      <c r="D101" s="7" t="s">
        <v>2358</v>
      </c>
      <c r="E101" s="7" t="s">
        <v>3044</v>
      </c>
      <c r="F101" s="8">
        <v>0</v>
      </c>
      <c r="G101" s="8">
        <v>0</v>
      </c>
      <c r="H101" s="7"/>
    </row>
    <row r="102" customHeight="1" spans="1:8">
      <c r="A102" s="7" t="s">
        <v>2631</v>
      </c>
      <c r="B102" s="7" t="s">
        <v>2632</v>
      </c>
      <c r="C102" s="7" t="s">
        <v>763</v>
      </c>
      <c r="D102" s="7" t="s">
        <v>2360</v>
      </c>
      <c r="E102" s="7" t="s">
        <v>3044</v>
      </c>
      <c r="F102" s="8">
        <v>0</v>
      </c>
      <c r="G102" s="8">
        <v>0</v>
      </c>
      <c r="H102" s="7"/>
    </row>
    <row r="103" customHeight="1" spans="1:8">
      <c r="A103" s="7" t="s">
        <v>2634</v>
      </c>
      <c r="B103" s="7" t="s">
        <v>2635</v>
      </c>
      <c r="C103" s="7" t="s">
        <v>778</v>
      </c>
      <c r="D103" s="7" t="s">
        <v>2946</v>
      </c>
      <c r="E103" s="7" t="s">
        <v>3052</v>
      </c>
      <c r="F103" s="8">
        <v>0</v>
      </c>
      <c r="G103" s="8">
        <v>0</v>
      </c>
      <c r="H103" s="7"/>
    </row>
    <row r="104" customHeight="1" spans="1:8">
      <c r="A104" s="7" t="s">
        <v>2637</v>
      </c>
      <c r="B104" s="7" t="s">
        <v>2638</v>
      </c>
      <c r="C104" s="7" t="s">
        <v>108</v>
      </c>
      <c r="D104" s="7" t="s">
        <v>3047</v>
      </c>
      <c r="E104" s="7" t="s">
        <v>3032</v>
      </c>
      <c r="F104" s="8">
        <v>0</v>
      </c>
      <c r="G104" s="8">
        <v>0</v>
      </c>
      <c r="H104" s="7"/>
    </row>
    <row r="105" customHeight="1" spans="1:8">
      <c r="A105" s="7" t="s">
        <v>2637</v>
      </c>
      <c r="B105" s="7" t="s">
        <v>2638</v>
      </c>
      <c r="C105" s="7" t="s">
        <v>108</v>
      </c>
      <c r="D105" s="7" t="s">
        <v>170</v>
      </c>
      <c r="E105" s="7" t="s">
        <v>3032</v>
      </c>
      <c r="F105" s="8">
        <v>0</v>
      </c>
      <c r="G105" s="8">
        <v>0</v>
      </c>
      <c r="H105" s="7" t="s">
        <v>3063</v>
      </c>
    </row>
    <row r="106" customHeight="1" spans="1:8">
      <c r="A106" s="7" t="s">
        <v>2640</v>
      </c>
      <c r="B106" s="7" t="s">
        <v>2641</v>
      </c>
      <c r="C106" s="7" t="s">
        <v>696</v>
      </c>
      <c r="D106" s="7" t="s">
        <v>2946</v>
      </c>
      <c r="E106" s="7" t="s">
        <v>3072</v>
      </c>
      <c r="F106" s="8">
        <v>0</v>
      </c>
      <c r="G106" s="8">
        <v>0</v>
      </c>
      <c r="H106" s="7" t="s">
        <v>3091</v>
      </c>
    </row>
    <row r="107" customHeight="1" spans="1:8">
      <c r="A107" s="7" t="s">
        <v>2643</v>
      </c>
      <c r="B107" s="7" t="s">
        <v>2644</v>
      </c>
      <c r="C107" s="7" t="s">
        <v>806</v>
      </c>
      <c r="D107" s="7" t="s">
        <v>2946</v>
      </c>
      <c r="E107" s="7" t="s">
        <v>3053</v>
      </c>
      <c r="F107" s="8">
        <v>0</v>
      </c>
      <c r="G107" s="8">
        <v>0</v>
      </c>
      <c r="H107" s="7"/>
    </row>
    <row r="108" customHeight="1" spans="1:8">
      <c r="A108" s="7" t="s">
        <v>2646</v>
      </c>
      <c r="B108" s="7" t="s">
        <v>2647</v>
      </c>
      <c r="C108" s="7" t="s">
        <v>61</v>
      </c>
      <c r="D108" s="7" t="s">
        <v>2946</v>
      </c>
      <c r="E108" s="7" t="s">
        <v>3092</v>
      </c>
      <c r="F108" s="8">
        <v>0</v>
      </c>
      <c r="G108" s="8">
        <v>0</v>
      </c>
      <c r="H108" s="7" t="s">
        <v>3075</v>
      </c>
    </row>
    <row r="109" customHeight="1" spans="1:8">
      <c r="A109" s="7" t="s">
        <v>2649</v>
      </c>
      <c r="B109" s="7" t="s">
        <v>2650</v>
      </c>
      <c r="C109" s="7" t="s">
        <v>821</v>
      </c>
      <c r="D109" s="7" t="s">
        <v>2946</v>
      </c>
      <c r="E109" s="7" t="s">
        <v>3093</v>
      </c>
      <c r="F109" s="8">
        <v>0</v>
      </c>
      <c r="G109" s="8">
        <v>0</v>
      </c>
      <c r="H109" s="7"/>
    </row>
    <row r="110" customHeight="1" spans="1:8">
      <c r="A110" s="7" t="s">
        <v>2652</v>
      </c>
      <c r="B110" s="7" t="s">
        <v>2653</v>
      </c>
      <c r="C110" s="7" t="s">
        <v>831</v>
      </c>
      <c r="D110" s="7" t="s">
        <v>2362</v>
      </c>
      <c r="E110" s="7" t="s">
        <v>3048</v>
      </c>
      <c r="F110" s="8">
        <v>0</v>
      </c>
      <c r="G110" s="8">
        <v>0</v>
      </c>
      <c r="H110" s="7" t="s">
        <v>3060</v>
      </c>
    </row>
    <row r="111" customHeight="1" spans="1:8">
      <c r="A111" s="7" t="s">
        <v>2652</v>
      </c>
      <c r="B111" s="7" t="s">
        <v>2653</v>
      </c>
      <c r="C111" s="7" t="s">
        <v>831</v>
      </c>
      <c r="D111" s="7" t="s">
        <v>2365</v>
      </c>
      <c r="E111" s="7" t="s">
        <v>3048</v>
      </c>
      <c r="F111" s="8">
        <v>0</v>
      </c>
      <c r="G111" s="8">
        <v>0</v>
      </c>
      <c r="H111" s="7" t="s">
        <v>3060</v>
      </c>
    </row>
    <row r="112" customHeight="1" spans="1:8">
      <c r="A112" s="7" t="s">
        <v>2655</v>
      </c>
      <c r="B112" s="7" t="s">
        <v>2656</v>
      </c>
      <c r="C112" s="7" t="s">
        <v>136</v>
      </c>
      <c r="D112" s="7" t="s">
        <v>2946</v>
      </c>
      <c r="E112" s="7" t="s">
        <v>3029</v>
      </c>
      <c r="F112" s="8">
        <v>0</v>
      </c>
      <c r="G112" s="8">
        <v>0</v>
      </c>
      <c r="H112" s="7"/>
    </row>
    <row r="113" customHeight="1" spans="1:8">
      <c r="A113" s="7" t="s">
        <v>2658</v>
      </c>
      <c r="B113" s="7" t="s">
        <v>2659</v>
      </c>
      <c r="C113" s="7" t="s">
        <v>342</v>
      </c>
      <c r="D113" s="7" t="s">
        <v>2946</v>
      </c>
      <c r="E113" s="7" t="s">
        <v>3029</v>
      </c>
      <c r="F113" s="8">
        <v>0</v>
      </c>
      <c r="G113" s="8">
        <v>0</v>
      </c>
      <c r="H113" s="7"/>
    </row>
    <row r="114" customHeight="1" spans="1:8">
      <c r="A114" s="7" t="s">
        <v>2661</v>
      </c>
      <c r="B114" s="7" t="s">
        <v>2662</v>
      </c>
      <c r="C114" s="7" t="s">
        <v>384</v>
      </c>
      <c r="D114" s="7" t="s">
        <v>2946</v>
      </c>
      <c r="E114" s="7" t="s">
        <v>3082</v>
      </c>
      <c r="F114" s="8">
        <v>0</v>
      </c>
      <c r="G114" s="8">
        <v>0</v>
      </c>
      <c r="H114" s="7" t="s">
        <v>27</v>
      </c>
    </row>
    <row r="115" customHeight="1" spans="1:8">
      <c r="A115" s="7" t="s">
        <v>2664</v>
      </c>
      <c r="B115" s="7" t="s">
        <v>2665</v>
      </c>
      <c r="C115" s="7" t="s">
        <v>778</v>
      </c>
      <c r="D115" s="7" t="s">
        <v>2946</v>
      </c>
      <c r="E115" s="7" t="s">
        <v>3094</v>
      </c>
      <c r="F115" s="8">
        <v>0</v>
      </c>
      <c r="G115" s="8">
        <v>0</v>
      </c>
      <c r="H115" s="7"/>
    </row>
    <row r="116" customHeight="1" spans="1:8">
      <c r="A116" s="7" t="s">
        <v>2667</v>
      </c>
      <c r="B116" s="7" t="s">
        <v>2668</v>
      </c>
      <c r="C116" s="7" t="s">
        <v>902</v>
      </c>
      <c r="D116" s="7" t="s">
        <v>2946</v>
      </c>
      <c r="E116" s="7" t="s">
        <v>3095</v>
      </c>
      <c r="F116" s="8">
        <v>0</v>
      </c>
      <c r="G116" s="8">
        <v>0</v>
      </c>
      <c r="H116" s="7" t="s">
        <v>27</v>
      </c>
    </row>
    <row r="117" customHeight="1" spans="1:8">
      <c r="A117" s="7" t="s">
        <v>2671</v>
      </c>
      <c r="B117" s="7" t="s">
        <v>2672</v>
      </c>
      <c r="C117" s="7" t="s">
        <v>332</v>
      </c>
      <c r="D117" s="7" t="s">
        <v>3047</v>
      </c>
      <c r="E117" s="7" t="s">
        <v>3048</v>
      </c>
      <c r="F117" s="8">
        <v>0</v>
      </c>
      <c r="G117" s="8">
        <v>0</v>
      </c>
      <c r="H117" s="7"/>
    </row>
    <row r="118" customHeight="1" spans="1:8">
      <c r="A118" s="7" t="s">
        <v>2671</v>
      </c>
      <c r="B118" s="7" t="s">
        <v>2672</v>
      </c>
      <c r="C118" s="7" t="s">
        <v>332</v>
      </c>
      <c r="D118" s="7" t="s">
        <v>170</v>
      </c>
      <c r="E118" s="7" t="s">
        <v>3048</v>
      </c>
      <c r="F118" s="8">
        <v>0</v>
      </c>
      <c r="G118" s="8">
        <v>0</v>
      </c>
      <c r="H118" s="7" t="s">
        <v>3056</v>
      </c>
    </row>
    <row r="119" customHeight="1" spans="1:8">
      <c r="A119" s="7" t="s">
        <v>2674</v>
      </c>
      <c r="B119" s="7" t="s">
        <v>2675</v>
      </c>
      <c r="C119" s="7" t="s">
        <v>332</v>
      </c>
      <c r="D119" s="7" t="s">
        <v>2946</v>
      </c>
      <c r="E119" s="7" t="s">
        <v>3031</v>
      </c>
      <c r="F119" s="8">
        <v>0</v>
      </c>
      <c r="G119" s="8">
        <v>0</v>
      </c>
      <c r="H119" s="7"/>
    </row>
    <row r="120" customHeight="1" spans="1:8">
      <c r="A120" s="7" t="s">
        <v>2677</v>
      </c>
      <c r="B120" s="7" t="s">
        <v>2678</v>
      </c>
      <c r="C120" s="7" t="s">
        <v>931</v>
      </c>
      <c r="D120" s="7" t="s">
        <v>2946</v>
      </c>
      <c r="E120" s="7" t="s">
        <v>3096</v>
      </c>
      <c r="F120" s="8">
        <v>0</v>
      </c>
      <c r="G120" s="8">
        <v>0</v>
      </c>
      <c r="H120" s="7" t="s">
        <v>3075</v>
      </c>
    </row>
    <row r="121" customHeight="1" spans="1:8">
      <c r="A121" s="7" t="s">
        <v>2680</v>
      </c>
      <c r="B121" s="7" t="s">
        <v>2681</v>
      </c>
      <c r="C121" s="7" t="s">
        <v>940</v>
      </c>
      <c r="D121" s="7" t="s">
        <v>2946</v>
      </c>
      <c r="E121" s="7" t="s">
        <v>3053</v>
      </c>
      <c r="F121" s="8">
        <v>0</v>
      </c>
      <c r="G121" s="8">
        <v>0</v>
      </c>
      <c r="H121" s="7"/>
    </row>
    <row r="122" customHeight="1" spans="1:8">
      <c r="A122" s="7" t="s">
        <v>2683</v>
      </c>
      <c r="B122" s="7" t="s">
        <v>2684</v>
      </c>
      <c r="C122" s="7" t="s">
        <v>949</v>
      </c>
      <c r="D122" s="7" t="s">
        <v>2946</v>
      </c>
      <c r="E122" s="7" t="s">
        <v>3097</v>
      </c>
      <c r="F122" s="8">
        <v>0</v>
      </c>
      <c r="G122" s="8">
        <v>0</v>
      </c>
      <c r="H122" s="7" t="s">
        <v>3098</v>
      </c>
    </row>
    <row r="123" customHeight="1" spans="1:8">
      <c r="A123" s="7" t="s">
        <v>2686</v>
      </c>
      <c r="B123" s="7" t="s">
        <v>2687</v>
      </c>
      <c r="C123" s="7" t="s">
        <v>50</v>
      </c>
      <c r="D123" s="7" t="s">
        <v>2946</v>
      </c>
      <c r="E123" s="7" t="s">
        <v>3099</v>
      </c>
      <c r="F123" s="8">
        <v>0</v>
      </c>
      <c r="G123" s="8">
        <v>0</v>
      </c>
      <c r="H123" s="7"/>
    </row>
    <row r="124" customHeight="1" spans="1:8">
      <c r="A124" s="7" t="s">
        <v>961</v>
      </c>
      <c r="B124" s="7" t="s">
        <v>2689</v>
      </c>
      <c r="C124" s="7" t="s">
        <v>61</v>
      </c>
      <c r="D124" s="7" t="s">
        <v>2946</v>
      </c>
      <c r="E124" s="7" t="s">
        <v>3092</v>
      </c>
      <c r="F124" s="8">
        <v>0</v>
      </c>
      <c r="G124" s="8">
        <v>0</v>
      </c>
      <c r="H124" s="7"/>
    </row>
    <row r="125" customHeight="1" spans="1:8">
      <c r="A125" s="7" t="s">
        <v>966</v>
      </c>
      <c r="B125" s="7" t="s">
        <v>2691</v>
      </c>
      <c r="C125" s="7" t="s">
        <v>968</v>
      </c>
      <c r="D125" s="7" t="s">
        <v>2376</v>
      </c>
      <c r="E125" s="7" t="s">
        <v>3100</v>
      </c>
      <c r="F125" s="8">
        <v>0</v>
      </c>
      <c r="G125" s="8">
        <v>0</v>
      </c>
      <c r="H125" s="7"/>
    </row>
    <row r="126" customHeight="1" spans="1:8">
      <c r="A126" s="7" t="s">
        <v>966</v>
      </c>
      <c r="B126" s="7" t="s">
        <v>2691</v>
      </c>
      <c r="C126" s="7" t="s">
        <v>968</v>
      </c>
      <c r="D126" s="7" t="s">
        <v>2378</v>
      </c>
      <c r="E126" s="7" t="s">
        <v>3100</v>
      </c>
      <c r="F126" s="8">
        <v>0</v>
      </c>
      <c r="G126" s="8">
        <v>0</v>
      </c>
      <c r="H126" s="7"/>
    </row>
    <row r="127" customHeight="1" spans="1:8">
      <c r="A127" s="7" t="s">
        <v>966</v>
      </c>
      <c r="B127" s="7" t="s">
        <v>2691</v>
      </c>
      <c r="C127" s="7" t="s">
        <v>968</v>
      </c>
      <c r="D127" s="7" t="s">
        <v>2380</v>
      </c>
      <c r="E127" s="7" t="s">
        <v>3100</v>
      </c>
      <c r="F127" s="8">
        <v>0</v>
      </c>
      <c r="G127" s="8">
        <v>0</v>
      </c>
      <c r="H127" s="7"/>
    </row>
    <row r="128" customHeight="1" spans="1:8">
      <c r="A128" s="7" t="s">
        <v>966</v>
      </c>
      <c r="B128" s="7" t="s">
        <v>2691</v>
      </c>
      <c r="C128" s="7" t="s">
        <v>968</v>
      </c>
      <c r="D128" s="7" t="s">
        <v>2381</v>
      </c>
      <c r="E128" s="7" t="s">
        <v>3100</v>
      </c>
      <c r="F128" s="8">
        <v>0</v>
      </c>
      <c r="G128" s="8">
        <v>0</v>
      </c>
      <c r="H128" s="7"/>
    </row>
    <row r="129" customHeight="1" spans="1:8">
      <c r="A129" s="7" t="s">
        <v>2693</v>
      </c>
      <c r="B129" s="7" t="s">
        <v>2694</v>
      </c>
      <c r="C129" s="7" t="s">
        <v>976</v>
      </c>
      <c r="D129" s="7" t="s">
        <v>2946</v>
      </c>
      <c r="E129" s="7" t="s">
        <v>3101</v>
      </c>
      <c r="F129" s="8">
        <v>0</v>
      </c>
      <c r="G129" s="8">
        <v>0</v>
      </c>
      <c r="H129" s="7"/>
    </row>
    <row r="130" customHeight="1" spans="1:8">
      <c r="A130" s="7" t="s">
        <v>2695</v>
      </c>
      <c r="B130" s="7" t="s">
        <v>2696</v>
      </c>
      <c r="C130" s="7" t="s">
        <v>987</v>
      </c>
      <c r="D130" s="7" t="s">
        <v>2946</v>
      </c>
      <c r="E130" s="7" t="s">
        <v>3102</v>
      </c>
      <c r="F130" s="8">
        <v>0</v>
      </c>
      <c r="G130" s="8">
        <v>0</v>
      </c>
      <c r="H130" s="7"/>
    </row>
    <row r="131" customHeight="1" spans="1:8">
      <c r="A131" s="7" t="s">
        <v>2697</v>
      </c>
      <c r="B131" s="7" t="s">
        <v>2698</v>
      </c>
      <c r="C131" s="7" t="s">
        <v>332</v>
      </c>
      <c r="D131" s="7" t="s">
        <v>2946</v>
      </c>
      <c r="E131" s="7" t="s">
        <v>3039</v>
      </c>
      <c r="F131" s="8">
        <v>0</v>
      </c>
      <c r="G131" s="8">
        <v>0</v>
      </c>
      <c r="H131" s="7" t="s">
        <v>27</v>
      </c>
    </row>
    <row r="132" customHeight="1" spans="1:8">
      <c r="A132" s="7" t="s">
        <v>2700</v>
      </c>
      <c r="B132" s="7" t="s">
        <v>2701</v>
      </c>
      <c r="C132" s="7" t="s">
        <v>664</v>
      </c>
      <c r="D132" s="7" t="s">
        <v>2946</v>
      </c>
      <c r="E132" s="7" t="s">
        <v>3086</v>
      </c>
      <c r="F132" s="8">
        <v>0</v>
      </c>
      <c r="G132" s="8">
        <v>0</v>
      </c>
      <c r="H132" s="7"/>
    </row>
    <row r="133" customHeight="1" spans="1:8">
      <c r="A133" s="7" t="s">
        <v>2703</v>
      </c>
      <c r="B133" s="7" t="s">
        <v>2704</v>
      </c>
      <c r="C133" s="7" t="s">
        <v>108</v>
      </c>
      <c r="D133" s="7" t="s">
        <v>3047</v>
      </c>
      <c r="E133" s="7" t="s">
        <v>3032</v>
      </c>
      <c r="F133" s="8">
        <v>0</v>
      </c>
      <c r="G133" s="8">
        <v>0</v>
      </c>
      <c r="H133" s="7"/>
    </row>
    <row r="134" customHeight="1" spans="1:8">
      <c r="A134" s="7" t="s">
        <v>2703</v>
      </c>
      <c r="B134" s="7" t="s">
        <v>2704</v>
      </c>
      <c r="C134" s="7" t="s">
        <v>108</v>
      </c>
      <c r="D134" s="7" t="s">
        <v>170</v>
      </c>
      <c r="E134" s="7" t="s">
        <v>3032</v>
      </c>
      <c r="F134" s="8">
        <v>0</v>
      </c>
      <c r="G134" s="8">
        <v>0</v>
      </c>
      <c r="H134" s="7"/>
    </row>
    <row r="135" customHeight="1" spans="1:8">
      <c r="A135" s="7" t="s">
        <v>2706</v>
      </c>
      <c r="B135" s="7" t="s">
        <v>2707</v>
      </c>
      <c r="C135" s="7" t="s">
        <v>622</v>
      </c>
      <c r="D135" s="7" t="s">
        <v>2946</v>
      </c>
      <c r="E135" s="7" t="s">
        <v>3103</v>
      </c>
      <c r="F135" s="8">
        <v>0</v>
      </c>
      <c r="G135" s="8">
        <v>0</v>
      </c>
      <c r="H135" s="7" t="s">
        <v>3104</v>
      </c>
    </row>
    <row r="136" customHeight="1" spans="1:8">
      <c r="A136" s="7" t="s">
        <v>2709</v>
      </c>
      <c r="B136" s="7" t="s">
        <v>2710</v>
      </c>
      <c r="C136" s="7" t="s">
        <v>1040</v>
      </c>
      <c r="D136" s="7" t="s">
        <v>2397</v>
      </c>
      <c r="E136" s="7" t="s">
        <v>3105</v>
      </c>
      <c r="F136" s="8">
        <v>0</v>
      </c>
      <c r="G136" s="8">
        <v>0</v>
      </c>
      <c r="H136" s="7"/>
    </row>
    <row r="137" customHeight="1" spans="1:8">
      <c r="A137" s="7" t="s">
        <v>2709</v>
      </c>
      <c r="B137" s="7" t="s">
        <v>2710</v>
      </c>
      <c r="C137" s="7" t="s">
        <v>1040</v>
      </c>
      <c r="D137" s="7" t="s">
        <v>2398</v>
      </c>
      <c r="E137" s="7" t="s">
        <v>3105</v>
      </c>
      <c r="F137" s="8">
        <v>0</v>
      </c>
      <c r="G137" s="8">
        <v>0</v>
      </c>
      <c r="H137" s="7"/>
    </row>
    <row r="138" customHeight="1" spans="1:8">
      <c r="A138" s="7" t="s">
        <v>2712</v>
      </c>
      <c r="B138" s="7" t="s">
        <v>2713</v>
      </c>
      <c r="C138" s="7" t="s">
        <v>1051</v>
      </c>
      <c r="D138" s="7" t="s">
        <v>3047</v>
      </c>
      <c r="E138" s="7" t="s">
        <v>3106</v>
      </c>
      <c r="F138" s="8">
        <v>0</v>
      </c>
      <c r="G138" s="8">
        <v>0</v>
      </c>
      <c r="H138" s="7"/>
    </row>
    <row r="139" customHeight="1" spans="1:8">
      <c r="A139" s="7" t="s">
        <v>2712</v>
      </c>
      <c r="B139" s="7" t="s">
        <v>2713</v>
      </c>
      <c r="C139" s="7" t="s">
        <v>1051</v>
      </c>
      <c r="D139" s="7" t="s">
        <v>170</v>
      </c>
      <c r="E139" s="7" t="s">
        <v>3106</v>
      </c>
      <c r="F139" s="8">
        <v>0</v>
      </c>
      <c r="G139" s="8">
        <v>0</v>
      </c>
      <c r="H139" s="7" t="s">
        <v>3063</v>
      </c>
    </row>
    <row r="140" customHeight="1" spans="1:8">
      <c r="A140" s="7" t="s">
        <v>2715</v>
      </c>
      <c r="B140" s="7" t="s">
        <v>2716</v>
      </c>
      <c r="C140" s="7" t="s">
        <v>1061</v>
      </c>
      <c r="D140" s="7" t="s">
        <v>2946</v>
      </c>
      <c r="E140" s="7" t="s">
        <v>3105</v>
      </c>
      <c r="F140" s="8">
        <v>0</v>
      </c>
      <c r="G140" s="8">
        <v>0</v>
      </c>
      <c r="H140" s="7"/>
    </row>
    <row r="141" customHeight="1" spans="1:8">
      <c r="A141" s="7" t="s">
        <v>2718</v>
      </c>
      <c r="B141" s="7" t="s">
        <v>2719</v>
      </c>
      <c r="C141" s="7" t="s">
        <v>370</v>
      </c>
      <c r="D141" s="7" t="s">
        <v>2946</v>
      </c>
      <c r="E141" s="7" t="s">
        <v>3107</v>
      </c>
      <c r="F141" s="8">
        <v>0</v>
      </c>
      <c r="G141" s="8">
        <v>0</v>
      </c>
      <c r="H141" s="7"/>
    </row>
    <row r="142" customHeight="1" spans="1:8">
      <c r="A142" s="7" t="s">
        <v>2721</v>
      </c>
      <c r="B142" s="7" t="s">
        <v>2722</v>
      </c>
      <c r="C142" s="7" t="s">
        <v>268</v>
      </c>
      <c r="D142" s="7" t="s">
        <v>2946</v>
      </c>
      <c r="E142" s="7" t="s">
        <v>3084</v>
      </c>
      <c r="F142" s="8">
        <v>0</v>
      </c>
      <c r="G142" s="8">
        <v>0</v>
      </c>
      <c r="H142" s="7"/>
    </row>
    <row r="143" customHeight="1" spans="1:8">
      <c r="A143" s="7" t="s">
        <v>2723</v>
      </c>
      <c r="B143" s="7" t="s">
        <v>2724</v>
      </c>
      <c r="C143" s="7" t="s">
        <v>50</v>
      </c>
      <c r="D143" s="7" t="s">
        <v>2946</v>
      </c>
      <c r="E143" s="7" t="s">
        <v>3064</v>
      </c>
      <c r="F143" s="8">
        <v>0</v>
      </c>
      <c r="G143" s="8">
        <v>0</v>
      </c>
      <c r="H143" s="7"/>
    </row>
    <row r="144" customHeight="1" spans="1:8">
      <c r="A144" s="7" t="s">
        <v>2725</v>
      </c>
      <c r="B144" s="7" t="s">
        <v>2726</v>
      </c>
      <c r="C144" s="7" t="s">
        <v>622</v>
      </c>
      <c r="D144" s="7" t="s">
        <v>2946</v>
      </c>
      <c r="E144" s="7" t="s">
        <v>3107</v>
      </c>
      <c r="F144" s="8">
        <v>0</v>
      </c>
      <c r="G144" s="8">
        <v>0</v>
      </c>
      <c r="H144" s="7"/>
    </row>
    <row r="145" customHeight="1" spans="1:8">
      <c r="A145" s="7" t="s">
        <v>2727</v>
      </c>
      <c r="B145" s="7" t="s">
        <v>2728</v>
      </c>
      <c r="C145" s="7" t="s">
        <v>1103</v>
      </c>
      <c r="D145" s="7" t="s">
        <v>3047</v>
      </c>
      <c r="E145" s="7" t="s">
        <v>3084</v>
      </c>
      <c r="F145" s="8">
        <v>0</v>
      </c>
      <c r="G145" s="8">
        <v>0</v>
      </c>
      <c r="H145" s="7"/>
    </row>
    <row r="146" customHeight="1" spans="1:8">
      <c r="A146" s="7" t="s">
        <v>2727</v>
      </c>
      <c r="B146" s="7" t="s">
        <v>2728</v>
      </c>
      <c r="C146" s="7" t="s">
        <v>1103</v>
      </c>
      <c r="D146" s="7" t="s">
        <v>170</v>
      </c>
      <c r="E146" s="7" t="s">
        <v>3084</v>
      </c>
      <c r="F146" s="8">
        <v>0</v>
      </c>
      <c r="G146" s="8">
        <v>0</v>
      </c>
      <c r="H146" s="7" t="s">
        <v>3056</v>
      </c>
    </row>
    <row r="147" customHeight="1" spans="1:8">
      <c r="A147" s="7" t="s">
        <v>2730</v>
      </c>
      <c r="B147" s="7" t="s">
        <v>2731</v>
      </c>
      <c r="C147" s="7" t="s">
        <v>1113</v>
      </c>
      <c r="D147" s="7" t="s">
        <v>2399</v>
      </c>
      <c r="E147" s="7" t="s">
        <v>3099</v>
      </c>
      <c r="F147" s="8">
        <v>0</v>
      </c>
      <c r="G147" s="8">
        <v>0</v>
      </c>
      <c r="H147" s="7"/>
    </row>
    <row r="148" customHeight="1" spans="1:8">
      <c r="A148" s="7" t="s">
        <v>2730</v>
      </c>
      <c r="B148" s="7" t="s">
        <v>2731</v>
      </c>
      <c r="C148" s="7" t="s">
        <v>1113</v>
      </c>
      <c r="D148" s="7" t="s">
        <v>2401</v>
      </c>
      <c r="E148" s="7" t="s">
        <v>3099</v>
      </c>
      <c r="F148" s="8">
        <v>0</v>
      </c>
      <c r="G148" s="8">
        <v>0</v>
      </c>
      <c r="H148" s="7"/>
    </row>
    <row r="149" customHeight="1" spans="1:8">
      <c r="A149" s="7" t="s">
        <v>2733</v>
      </c>
      <c r="B149" s="7" t="s">
        <v>2734</v>
      </c>
      <c r="C149" s="7" t="s">
        <v>1128</v>
      </c>
      <c r="D149" s="7" t="s">
        <v>2946</v>
      </c>
      <c r="E149" s="7" t="s">
        <v>3108</v>
      </c>
      <c r="F149" s="8">
        <v>0</v>
      </c>
      <c r="G149" s="8">
        <v>0</v>
      </c>
      <c r="H149" s="7" t="s">
        <v>3075</v>
      </c>
    </row>
    <row r="150" customHeight="1" spans="1:8">
      <c r="A150" s="7" t="s">
        <v>2736</v>
      </c>
      <c r="B150" s="7" t="s">
        <v>2737</v>
      </c>
      <c r="C150" s="7" t="s">
        <v>664</v>
      </c>
      <c r="D150" s="7" t="s">
        <v>3047</v>
      </c>
      <c r="E150" s="7" t="s">
        <v>3109</v>
      </c>
      <c r="F150" s="8">
        <v>0</v>
      </c>
      <c r="G150" s="8">
        <v>0</v>
      </c>
      <c r="H150" s="7"/>
    </row>
    <row r="151" customHeight="1" spans="1:8">
      <c r="A151" s="7" t="s">
        <v>2736</v>
      </c>
      <c r="B151" s="7" t="s">
        <v>2737</v>
      </c>
      <c r="C151" s="7" t="s">
        <v>664</v>
      </c>
      <c r="D151" s="7" t="s">
        <v>170</v>
      </c>
      <c r="E151" s="7" t="s">
        <v>3109</v>
      </c>
      <c r="F151" s="8">
        <v>0</v>
      </c>
      <c r="G151" s="8">
        <v>0</v>
      </c>
      <c r="H151" s="7" t="s">
        <v>3056</v>
      </c>
    </row>
    <row r="152" customHeight="1" spans="1:8">
      <c r="A152" s="7" t="s">
        <v>2738</v>
      </c>
      <c r="B152" s="7" t="s">
        <v>2739</v>
      </c>
      <c r="C152" s="7" t="s">
        <v>706</v>
      </c>
      <c r="D152" s="7" t="s">
        <v>3047</v>
      </c>
      <c r="E152" s="7" t="s">
        <v>3110</v>
      </c>
      <c r="F152" s="8">
        <v>0</v>
      </c>
      <c r="G152" s="8">
        <v>0</v>
      </c>
      <c r="H152" s="7" t="s">
        <v>3111</v>
      </c>
    </row>
    <row r="153" customHeight="1" spans="1:8">
      <c r="A153" s="7" t="s">
        <v>2738</v>
      </c>
      <c r="B153" s="7" t="s">
        <v>2739</v>
      </c>
      <c r="C153" s="7" t="s">
        <v>706</v>
      </c>
      <c r="D153" s="7" t="s">
        <v>170</v>
      </c>
      <c r="E153" s="7" t="s">
        <v>3110</v>
      </c>
      <c r="F153" s="8">
        <v>0</v>
      </c>
      <c r="G153" s="8">
        <v>0</v>
      </c>
      <c r="H153" s="7" t="s">
        <v>3063</v>
      </c>
    </row>
    <row r="154" customHeight="1" spans="1:8">
      <c r="A154" s="7" t="s">
        <v>2741</v>
      </c>
      <c r="B154" s="7" t="s">
        <v>2742</v>
      </c>
      <c r="C154" s="7" t="s">
        <v>1163</v>
      </c>
      <c r="D154" s="7" t="s">
        <v>2946</v>
      </c>
      <c r="E154" s="7" t="s">
        <v>3039</v>
      </c>
      <c r="F154" s="8">
        <v>0</v>
      </c>
      <c r="G154" s="8">
        <v>0</v>
      </c>
      <c r="H154" s="7"/>
    </row>
    <row r="155" customHeight="1" spans="1:8">
      <c r="A155" s="7" t="s">
        <v>1169</v>
      </c>
      <c r="B155" s="7" t="s">
        <v>2744</v>
      </c>
      <c r="C155" s="7" t="s">
        <v>1171</v>
      </c>
      <c r="D155" s="7" t="s">
        <v>2946</v>
      </c>
      <c r="E155" s="7" t="s">
        <v>3112</v>
      </c>
      <c r="F155" s="8">
        <v>0</v>
      </c>
      <c r="G155" s="8">
        <v>0</v>
      </c>
      <c r="H155" s="7"/>
    </row>
    <row r="156" customHeight="1" spans="1:8">
      <c r="A156" s="7" t="s">
        <v>1175</v>
      </c>
      <c r="B156" s="7" t="s">
        <v>2745</v>
      </c>
      <c r="C156" s="7" t="s">
        <v>61</v>
      </c>
      <c r="D156" s="7" t="s">
        <v>2946</v>
      </c>
      <c r="E156" s="7" t="s">
        <v>3067</v>
      </c>
      <c r="F156" s="8">
        <v>0</v>
      </c>
      <c r="G156" s="8">
        <v>0</v>
      </c>
      <c r="H156" s="7"/>
    </row>
    <row r="157" customHeight="1" spans="1:8">
      <c r="A157" s="7" t="s">
        <v>2746</v>
      </c>
      <c r="B157" s="7" t="s">
        <v>2747</v>
      </c>
      <c r="C157" s="7" t="s">
        <v>33</v>
      </c>
      <c r="D157" s="7" t="s">
        <v>3047</v>
      </c>
      <c r="E157" s="7" t="s">
        <v>3113</v>
      </c>
      <c r="F157" s="8">
        <v>0</v>
      </c>
      <c r="G157" s="8">
        <v>0</v>
      </c>
      <c r="H157" s="7"/>
    </row>
    <row r="158" customHeight="1" spans="1:8">
      <c r="A158" s="7" t="s">
        <v>2746</v>
      </c>
      <c r="B158" s="7" t="s">
        <v>2747</v>
      </c>
      <c r="C158" s="7" t="s">
        <v>33</v>
      </c>
      <c r="D158" s="7" t="s">
        <v>170</v>
      </c>
      <c r="E158" s="7" t="s">
        <v>3113</v>
      </c>
      <c r="F158" s="8">
        <v>0</v>
      </c>
      <c r="G158" s="8">
        <v>0</v>
      </c>
      <c r="H158" s="7" t="s">
        <v>3056</v>
      </c>
    </row>
    <row r="159" customHeight="1" spans="1:8">
      <c r="A159" s="7" t="s">
        <v>2749</v>
      </c>
      <c r="B159" s="7" t="s">
        <v>2750</v>
      </c>
      <c r="C159" s="7" t="s">
        <v>136</v>
      </c>
      <c r="D159" s="7" t="s">
        <v>3114</v>
      </c>
      <c r="E159" s="7" t="s">
        <v>3039</v>
      </c>
      <c r="F159" s="8">
        <v>0</v>
      </c>
      <c r="G159" s="8">
        <v>0</v>
      </c>
      <c r="H159" s="7"/>
    </row>
    <row r="160" customHeight="1" spans="1:8">
      <c r="A160" s="7" t="s">
        <v>2749</v>
      </c>
      <c r="B160" s="7" t="s">
        <v>2750</v>
      </c>
      <c r="C160" s="7" t="s">
        <v>136</v>
      </c>
      <c r="D160" s="7" t="s">
        <v>3115</v>
      </c>
      <c r="E160" s="7" t="s">
        <v>3039</v>
      </c>
      <c r="F160" s="8">
        <v>0</v>
      </c>
      <c r="G160" s="8">
        <v>0</v>
      </c>
      <c r="H160" s="7"/>
    </row>
    <row r="161" customHeight="1" spans="1:8">
      <c r="A161" s="7" t="s">
        <v>2749</v>
      </c>
      <c r="B161" s="7" t="s">
        <v>2750</v>
      </c>
      <c r="C161" s="7" t="s">
        <v>136</v>
      </c>
      <c r="D161" s="7" t="s">
        <v>3116</v>
      </c>
      <c r="E161" s="7" t="s">
        <v>3039</v>
      </c>
      <c r="F161" s="8">
        <v>0</v>
      </c>
      <c r="G161" s="8">
        <v>0</v>
      </c>
      <c r="H161" s="7" t="s">
        <v>3063</v>
      </c>
    </row>
    <row r="162" customHeight="1" spans="1:8">
      <c r="A162" s="7" t="s">
        <v>2749</v>
      </c>
      <c r="B162" s="7" t="s">
        <v>2750</v>
      </c>
      <c r="C162" s="7" t="s">
        <v>136</v>
      </c>
      <c r="D162" s="7" t="s">
        <v>3116</v>
      </c>
      <c r="E162" s="7" t="s">
        <v>3039</v>
      </c>
      <c r="F162" s="8">
        <v>0</v>
      </c>
      <c r="G162" s="8">
        <v>0</v>
      </c>
      <c r="H162" s="7" t="s">
        <v>3063</v>
      </c>
    </row>
    <row r="163" customHeight="1" spans="1:8">
      <c r="A163" s="7" t="s">
        <v>2752</v>
      </c>
      <c r="B163" s="7" t="s">
        <v>2753</v>
      </c>
      <c r="C163" s="7" t="s">
        <v>3117</v>
      </c>
      <c r="D163" s="7" t="s">
        <v>2946</v>
      </c>
      <c r="E163" s="7" t="s">
        <v>3107</v>
      </c>
      <c r="F163" s="8">
        <v>0</v>
      </c>
      <c r="G163" s="8">
        <v>0</v>
      </c>
      <c r="H163" s="7" t="s">
        <v>3118</v>
      </c>
    </row>
    <row r="164" customHeight="1" spans="1:8">
      <c r="A164" s="7" t="s">
        <v>2754</v>
      </c>
      <c r="B164" s="7" t="s">
        <v>2755</v>
      </c>
      <c r="C164" s="7" t="s">
        <v>752</v>
      </c>
      <c r="D164" s="7" t="s">
        <v>2946</v>
      </c>
      <c r="E164" s="7" t="s">
        <v>3069</v>
      </c>
      <c r="F164" s="8">
        <v>0</v>
      </c>
      <c r="G164" s="8">
        <v>0</v>
      </c>
      <c r="H164" s="7"/>
    </row>
    <row r="165" customHeight="1" spans="1:8">
      <c r="A165" s="7" t="s">
        <v>2757</v>
      </c>
      <c r="B165" s="7" t="s">
        <v>2758</v>
      </c>
      <c r="C165" s="7" t="s">
        <v>664</v>
      </c>
      <c r="D165" s="7" t="s">
        <v>2946</v>
      </c>
      <c r="E165" s="7" t="s">
        <v>3101</v>
      </c>
      <c r="F165" s="8">
        <v>0</v>
      </c>
      <c r="G165" s="8">
        <v>0</v>
      </c>
      <c r="H165" s="7"/>
    </row>
    <row r="166" customHeight="1" spans="1:8">
      <c r="A166" s="7" t="s">
        <v>2759</v>
      </c>
      <c r="B166" s="7" t="s">
        <v>2760</v>
      </c>
      <c r="C166" s="7" t="s">
        <v>1234</v>
      </c>
      <c r="D166" s="7" t="s">
        <v>2946</v>
      </c>
      <c r="E166" s="7" t="s">
        <v>3072</v>
      </c>
      <c r="F166" s="8">
        <v>0</v>
      </c>
      <c r="G166" s="8">
        <v>0</v>
      </c>
      <c r="H166" s="7" t="s">
        <v>27</v>
      </c>
    </row>
    <row r="167" customHeight="1" spans="1:8">
      <c r="A167" s="7" t="s">
        <v>2762</v>
      </c>
      <c r="B167" s="7" t="s">
        <v>2763</v>
      </c>
      <c r="C167" s="7" t="s">
        <v>1242</v>
      </c>
      <c r="D167" s="7" t="s">
        <v>2946</v>
      </c>
      <c r="E167" s="7" t="s">
        <v>3119</v>
      </c>
      <c r="F167" s="8">
        <v>0</v>
      </c>
      <c r="G167" s="8">
        <v>0</v>
      </c>
      <c r="H167" s="7"/>
    </row>
    <row r="168" customHeight="1" spans="1:8">
      <c r="A168" s="7" t="s">
        <v>2765</v>
      </c>
      <c r="B168" s="7" t="s">
        <v>2766</v>
      </c>
      <c r="C168" s="7" t="s">
        <v>1250</v>
      </c>
      <c r="D168" s="7" t="s">
        <v>2946</v>
      </c>
      <c r="E168" s="7" t="s">
        <v>3110</v>
      </c>
      <c r="F168" s="8">
        <v>0</v>
      </c>
      <c r="G168" s="8">
        <v>0</v>
      </c>
      <c r="H168" s="7"/>
    </row>
    <row r="169" customHeight="1" spans="1:8">
      <c r="A169" s="7" t="s">
        <v>2767</v>
      </c>
      <c r="B169" s="7" t="s">
        <v>2768</v>
      </c>
      <c r="C169" s="7" t="s">
        <v>413</v>
      </c>
      <c r="D169" s="7" t="s">
        <v>2946</v>
      </c>
      <c r="E169" s="7" t="s">
        <v>3027</v>
      </c>
      <c r="F169" s="8">
        <v>0</v>
      </c>
      <c r="G169" s="8">
        <v>0</v>
      </c>
      <c r="H169" s="7"/>
    </row>
    <row r="170" customHeight="1" spans="1:8">
      <c r="A170" s="7" t="s">
        <v>2770</v>
      </c>
      <c r="B170" s="7" t="s">
        <v>2771</v>
      </c>
      <c r="C170" s="7" t="s">
        <v>1270</v>
      </c>
      <c r="D170" s="7" t="s">
        <v>2946</v>
      </c>
      <c r="E170" s="7" t="s">
        <v>3120</v>
      </c>
      <c r="F170" s="8">
        <v>0</v>
      </c>
      <c r="G170" s="8">
        <v>0</v>
      </c>
      <c r="H170" s="7"/>
    </row>
    <row r="171" customHeight="1" spans="1:8">
      <c r="A171" s="7" t="s">
        <v>2773</v>
      </c>
      <c r="B171" s="7" t="s">
        <v>2774</v>
      </c>
      <c r="C171" s="7" t="s">
        <v>3121</v>
      </c>
      <c r="D171" s="7" t="s">
        <v>2946</v>
      </c>
      <c r="E171" s="7" t="s">
        <v>3122</v>
      </c>
      <c r="F171" s="8">
        <v>0</v>
      </c>
      <c r="G171" s="8">
        <v>0</v>
      </c>
      <c r="H171" s="7" t="s">
        <v>3123</v>
      </c>
    </row>
    <row r="172" customHeight="1" spans="1:8">
      <c r="A172" s="7" t="s">
        <v>2776</v>
      </c>
      <c r="B172" s="7" t="s">
        <v>2777</v>
      </c>
      <c r="C172" s="7" t="s">
        <v>3121</v>
      </c>
      <c r="D172" s="7" t="s">
        <v>2946</v>
      </c>
      <c r="E172" s="7" t="s">
        <v>3122</v>
      </c>
      <c r="F172" s="8">
        <v>0</v>
      </c>
      <c r="G172" s="8">
        <v>0</v>
      </c>
      <c r="H172" s="7" t="s">
        <v>3124</v>
      </c>
    </row>
    <row r="173" customHeight="1" spans="1:8">
      <c r="A173" s="7" t="s">
        <v>2779</v>
      </c>
      <c r="B173" s="7" t="s">
        <v>2780</v>
      </c>
      <c r="C173" s="7" t="s">
        <v>1324</v>
      </c>
      <c r="D173" s="7" t="s">
        <v>3047</v>
      </c>
      <c r="E173" s="7" t="s">
        <v>3027</v>
      </c>
      <c r="F173" s="8">
        <v>0</v>
      </c>
      <c r="G173" s="8">
        <v>0</v>
      </c>
      <c r="H173" s="7"/>
    </row>
    <row r="174" customHeight="1" spans="1:8">
      <c r="A174" s="7" t="s">
        <v>2779</v>
      </c>
      <c r="B174" s="7" t="s">
        <v>2780</v>
      </c>
      <c r="C174" s="7" t="s">
        <v>1324</v>
      </c>
      <c r="D174" s="7" t="s">
        <v>170</v>
      </c>
      <c r="E174" s="7" t="s">
        <v>3027</v>
      </c>
      <c r="F174" s="8">
        <v>0</v>
      </c>
      <c r="G174" s="8">
        <v>0</v>
      </c>
      <c r="H174" s="7" t="s">
        <v>3125</v>
      </c>
    </row>
    <row r="175" customHeight="1" spans="1:8">
      <c r="A175" s="7" t="s">
        <v>2783</v>
      </c>
      <c r="B175" s="7" t="s">
        <v>2784</v>
      </c>
      <c r="C175" s="7" t="s">
        <v>13</v>
      </c>
      <c r="D175" s="7" t="s">
        <v>3047</v>
      </c>
      <c r="E175" s="7" t="s">
        <v>3027</v>
      </c>
      <c r="F175" s="8">
        <v>0</v>
      </c>
      <c r="G175" s="8">
        <v>0</v>
      </c>
      <c r="H175" s="7"/>
    </row>
    <row r="176" customHeight="1" spans="1:8">
      <c r="A176" s="7" t="s">
        <v>2783</v>
      </c>
      <c r="B176" s="7" t="s">
        <v>2784</v>
      </c>
      <c r="C176" s="7" t="s">
        <v>13</v>
      </c>
      <c r="D176" s="7" t="s">
        <v>170</v>
      </c>
      <c r="E176" s="7" t="s">
        <v>3027</v>
      </c>
      <c r="F176" s="8">
        <v>0</v>
      </c>
      <c r="G176" s="8">
        <v>0</v>
      </c>
      <c r="H176" s="7" t="s">
        <v>3125</v>
      </c>
    </row>
    <row r="177" customHeight="1" spans="1:8">
      <c r="A177" s="7" t="s">
        <v>2785</v>
      </c>
      <c r="B177" s="7" t="s">
        <v>2786</v>
      </c>
      <c r="C177" s="7" t="s">
        <v>3126</v>
      </c>
      <c r="D177" s="7" t="s">
        <v>2946</v>
      </c>
      <c r="E177" s="7" t="s">
        <v>3127</v>
      </c>
      <c r="F177" s="8">
        <v>0</v>
      </c>
      <c r="G177" s="8">
        <v>0</v>
      </c>
      <c r="H177" s="7" t="s">
        <v>3128</v>
      </c>
    </row>
    <row r="178" customHeight="1" spans="1:8">
      <c r="A178" s="7" t="s">
        <v>2789</v>
      </c>
      <c r="B178" s="7" t="s">
        <v>2790</v>
      </c>
      <c r="C178" s="7" t="s">
        <v>752</v>
      </c>
      <c r="D178" s="7" t="s">
        <v>2946</v>
      </c>
      <c r="E178" s="7" t="s">
        <v>3089</v>
      </c>
      <c r="F178" s="8">
        <v>0</v>
      </c>
      <c r="G178" s="8">
        <v>0</v>
      </c>
      <c r="H178" s="7"/>
    </row>
    <row r="179" customHeight="1" spans="1:8">
      <c r="A179" s="7" t="s">
        <v>2791</v>
      </c>
      <c r="B179" s="7" t="s">
        <v>2792</v>
      </c>
      <c r="C179" s="7" t="s">
        <v>1383</v>
      </c>
      <c r="D179" s="7" t="s">
        <v>3047</v>
      </c>
      <c r="E179" s="7" t="s">
        <v>3105</v>
      </c>
      <c r="F179" s="8">
        <v>0</v>
      </c>
      <c r="G179" s="8">
        <v>0</v>
      </c>
      <c r="H179" s="7"/>
    </row>
    <row r="180" customHeight="1" spans="1:8">
      <c r="A180" s="7" t="s">
        <v>2791</v>
      </c>
      <c r="B180" s="7" t="s">
        <v>2792</v>
      </c>
      <c r="C180" s="7" t="s">
        <v>1383</v>
      </c>
      <c r="D180" s="7" t="s">
        <v>170</v>
      </c>
      <c r="E180" s="7" t="s">
        <v>3105</v>
      </c>
      <c r="F180" s="8">
        <v>0</v>
      </c>
      <c r="G180" s="8">
        <v>0</v>
      </c>
      <c r="H180" s="7" t="s">
        <v>3056</v>
      </c>
    </row>
    <row r="181" customHeight="1" spans="1:8">
      <c r="A181" s="7" t="s">
        <v>1389</v>
      </c>
      <c r="B181" s="7" t="s">
        <v>2795</v>
      </c>
      <c r="C181" s="7" t="s">
        <v>1391</v>
      </c>
      <c r="D181" s="7" t="s">
        <v>3047</v>
      </c>
      <c r="E181" s="7" t="s">
        <v>3082</v>
      </c>
      <c r="F181" s="8">
        <v>0</v>
      </c>
      <c r="G181" s="8">
        <v>0</v>
      </c>
      <c r="H181" s="7"/>
    </row>
    <row r="182" customHeight="1" spans="1:8">
      <c r="A182" s="7" t="s">
        <v>1389</v>
      </c>
      <c r="B182" s="7" t="s">
        <v>2795</v>
      </c>
      <c r="C182" s="7" t="s">
        <v>1391</v>
      </c>
      <c r="D182" s="7" t="s">
        <v>170</v>
      </c>
      <c r="E182" s="7" t="s">
        <v>3082</v>
      </c>
      <c r="F182" s="8">
        <v>0</v>
      </c>
      <c r="G182" s="8">
        <v>0</v>
      </c>
      <c r="H182" s="7" t="s">
        <v>3056</v>
      </c>
    </row>
    <row r="183" customHeight="1" spans="1:8">
      <c r="A183" s="7" t="s">
        <v>2797</v>
      </c>
      <c r="B183" s="7" t="s">
        <v>2798</v>
      </c>
      <c r="C183" s="7" t="s">
        <v>1397</v>
      </c>
      <c r="D183" s="7" t="s">
        <v>3047</v>
      </c>
      <c r="E183" s="7" t="s">
        <v>3089</v>
      </c>
      <c r="F183" s="8">
        <v>0</v>
      </c>
      <c r="G183" s="8">
        <v>0</v>
      </c>
      <c r="H183" s="7"/>
    </row>
    <row r="184" customHeight="1" spans="1:8">
      <c r="A184" s="7" t="s">
        <v>2797</v>
      </c>
      <c r="B184" s="7" t="s">
        <v>2798</v>
      </c>
      <c r="C184" s="7" t="s">
        <v>1397</v>
      </c>
      <c r="D184" s="7" t="s">
        <v>170</v>
      </c>
      <c r="E184" s="7" t="s">
        <v>3089</v>
      </c>
      <c r="F184" s="8">
        <v>0</v>
      </c>
      <c r="G184" s="8">
        <v>0</v>
      </c>
      <c r="H184" s="7" t="s">
        <v>3056</v>
      </c>
    </row>
    <row r="185" customHeight="1" spans="1:8">
      <c r="A185" s="7" t="s">
        <v>2800</v>
      </c>
      <c r="B185" s="7" t="s">
        <v>2801</v>
      </c>
      <c r="C185" s="7" t="s">
        <v>1406</v>
      </c>
      <c r="D185" s="7" t="s">
        <v>3047</v>
      </c>
      <c r="E185" s="7" t="s">
        <v>3083</v>
      </c>
      <c r="F185" s="8">
        <v>0</v>
      </c>
      <c r="G185" s="8">
        <v>0</v>
      </c>
      <c r="H185" s="7"/>
    </row>
    <row r="186" customHeight="1" spans="1:8">
      <c r="A186" s="7" t="s">
        <v>2800</v>
      </c>
      <c r="B186" s="7" t="s">
        <v>2801</v>
      </c>
      <c r="C186" s="7" t="s">
        <v>1406</v>
      </c>
      <c r="D186" s="7" t="s">
        <v>170</v>
      </c>
      <c r="E186" s="7" t="s">
        <v>3083</v>
      </c>
      <c r="F186" s="8">
        <v>0</v>
      </c>
      <c r="G186" s="8">
        <v>0</v>
      </c>
      <c r="H186" s="7" t="s">
        <v>3056</v>
      </c>
    </row>
    <row r="187" customHeight="1" spans="1:8">
      <c r="A187" s="7" t="s">
        <v>2803</v>
      </c>
      <c r="B187" s="7" t="s">
        <v>2804</v>
      </c>
      <c r="C187" s="7" t="s">
        <v>97</v>
      </c>
      <c r="D187" s="7" t="s">
        <v>3047</v>
      </c>
      <c r="E187" s="7" t="s">
        <v>3030</v>
      </c>
      <c r="F187" s="8">
        <v>0</v>
      </c>
      <c r="G187" s="8">
        <v>0</v>
      </c>
      <c r="H187" s="7" t="s">
        <v>27</v>
      </c>
    </row>
    <row r="188" customHeight="1" spans="1:8">
      <c r="A188" s="7" t="s">
        <v>2803</v>
      </c>
      <c r="B188" s="7" t="s">
        <v>2804</v>
      </c>
      <c r="C188" s="7" t="s">
        <v>97</v>
      </c>
      <c r="D188" s="7" t="s">
        <v>170</v>
      </c>
      <c r="E188" s="7" t="s">
        <v>3030</v>
      </c>
      <c r="F188" s="8">
        <v>0</v>
      </c>
      <c r="G188" s="8">
        <v>0</v>
      </c>
      <c r="H188" s="7" t="s">
        <v>3129</v>
      </c>
    </row>
    <row r="189" customHeight="1" spans="1:8">
      <c r="A189" s="7" t="s">
        <v>2806</v>
      </c>
      <c r="B189" s="7" t="s">
        <v>2807</v>
      </c>
      <c r="C189" s="7" t="s">
        <v>1425</v>
      </c>
      <c r="D189" s="7" t="s">
        <v>3047</v>
      </c>
      <c r="E189" s="7" t="s">
        <v>3093</v>
      </c>
      <c r="F189" s="8">
        <v>0</v>
      </c>
      <c r="G189" s="8">
        <v>0</v>
      </c>
      <c r="H189" s="7"/>
    </row>
    <row r="190" customHeight="1" spans="1:8">
      <c r="A190" s="7" t="s">
        <v>2806</v>
      </c>
      <c r="B190" s="7" t="s">
        <v>2807</v>
      </c>
      <c r="C190" s="7" t="s">
        <v>1425</v>
      </c>
      <c r="D190" s="7" t="s">
        <v>170</v>
      </c>
      <c r="E190" s="7" t="s">
        <v>3093</v>
      </c>
      <c r="F190" s="8">
        <v>0</v>
      </c>
      <c r="G190" s="8">
        <v>0</v>
      </c>
      <c r="H190" s="7" t="s">
        <v>3056</v>
      </c>
    </row>
    <row r="191" customHeight="1" spans="1:8">
      <c r="A191" s="7" t="s">
        <v>2809</v>
      </c>
      <c r="B191" s="7" t="s">
        <v>2810</v>
      </c>
      <c r="C191" s="7" t="s">
        <v>1432</v>
      </c>
      <c r="D191" s="7" t="s">
        <v>3047</v>
      </c>
      <c r="E191" s="7" t="s">
        <v>3086</v>
      </c>
      <c r="F191" s="8">
        <v>0</v>
      </c>
      <c r="G191" s="8">
        <v>0</v>
      </c>
      <c r="H191" s="7"/>
    </row>
    <row r="192" customHeight="1" spans="1:8">
      <c r="A192" s="7" t="s">
        <v>2809</v>
      </c>
      <c r="B192" s="7" t="s">
        <v>2810</v>
      </c>
      <c r="C192" s="7" t="s">
        <v>1432</v>
      </c>
      <c r="D192" s="7" t="s">
        <v>170</v>
      </c>
      <c r="E192" s="7" t="s">
        <v>3086</v>
      </c>
      <c r="F192" s="8">
        <v>0</v>
      </c>
      <c r="G192" s="8">
        <v>0</v>
      </c>
      <c r="H192" s="7" t="s">
        <v>3056</v>
      </c>
    </row>
    <row r="193" customHeight="1" spans="1:8">
      <c r="A193" s="7" t="s">
        <v>2812</v>
      </c>
      <c r="B193" s="7" t="s">
        <v>2813</v>
      </c>
      <c r="C193" s="7" t="s">
        <v>1450</v>
      </c>
      <c r="D193" s="7" t="s">
        <v>3047</v>
      </c>
      <c r="E193" s="7" t="s">
        <v>3077</v>
      </c>
      <c r="F193" s="8">
        <v>0</v>
      </c>
      <c r="G193" s="8">
        <v>0</v>
      </c>
      <c r="H193" s="7" t="s">
        <v>3130</v>
      </c>
    </row>
    <row r="194" customHeight="1" spans="1:8">
      <c r="A194" s="7" t="s">
        <v>2812</v>
      </c>
      <c r="B194" s="7" t="s">
        <v>2813</v>
      </c>
      <c r="C194" s="7" t="s">
        <v>1450</v>
      </c>
      <c r="D194" s="7" t="s">
        <v>170</v>
      </c>
      <c r="E194" s="7" t="s">
        <v>3077</v>
      </c>
      <c r="F194" s="8">
        <v>0</v>
      </c>
      <c r="G194" s="8">
        <v>0</v>
      </c>
      <c r="H194" s="7" t="s">
        <v>3056</v>
      </c>
    </row>
    <row r="195" customHeight="1" spans="1:8">
      <c r="A195" s="7" t="s">
        <v>2815</v>
      </c>
      <c r="B195" s="7" t="s">
        <v>2816</v>
      </c>
      <c r="C195" s="7" t="s">
        <v>597</v>
      </c>
      <c r="D195" s="7" t="s">
        <v>2946</v>
      </c>
      <c r="E195" s="7" t="s">
        <v>3037</v>
      </c>
      <c r="F195" s="8">
        <v>0</v>
      </c>
      <c r="G195" s="8">
        <v>0</v>
      </c>
      <c r="H195" s="7"/>
    </row>
    <row r="196" customHeight="1" spans="1:8">
      <c r="A196" s="7" t="s">
        <v>2819</v>
      </c>
      <c r="B196" s="7" t="s">
        <v>2820</v>
      </c>
      <c r="C196" s="7" t="s">
        <v>50</v>
      </c>
      <c r="D196" s="7" t="s">
        <v>3047</v>
      </c>
      <c r="E196" s="7" t="s">
        <v>3039</v>
      </c>
      <c r="F196" s="8">
        <v>0</v>
      </c>
      <c r="G196" s="8">
        <v>0</v>
      </c>
      <c r="H196" s="7"/>
    </row>
    <row r="197" customHeight="1" spans="1:8">
      <c r="A197" s="7" t="s">
        <v>2819</v>
      </c>
      <c r="B197" s="7" t="s">
        <v>2820</v>
      </c>
      <c r="C197" s="7" t="s">
        <v>50</v>
      </c>
      <c r="D197" s="7" t="s">
        <v>170</v>
      </c>
      <c r="E197" s="7" t="s">
        <v>3039</v>
      </c>
      <c r="F197" s="8">
        <v>0</v>
      </c>
      <c r="G197" s="8">
        <v>0</v>
      </c>
      <c r="H197" s="7" t="s">
        <v>3056</v>
      </c>
    </row>
    <row r="198" customHeight="1" spans="1:8">
      <c r="A198" s="7" t="s">
        <v>2822</v>
      </c>
      <c r="B198" s="7" t="s">
        <v>2823</v>
      </c>
      <c r="C198" s="7" t="s">
        <v>33</v>
      </c>
      <c r="D198" s="7" t="s">
        <v>2946</v>
      </c>
      <c r="E198" s="7" t="s">
        <v>3084</v>
      </c>
      <c r="F198" s="8">
        <v>0</v>
      </c>
      <c r="G198" s="8">
        <v>0</v>
      </c>
      <c r="H198" s="7" t="s">
        <v>3131</v>
      </c>
    </row>
    <row r="199" customHeight="1" spans="1:8">
      <c r="A199" s="7" t="s">
        <v>2826</v>
      </c>
      <c r="B199" s="7" t="s">
        <v>2827</v>
      </c>
      <c r="C199" s="7" t="s">
        <v>1484</v>
      </c>
      <c r="D199" s="7" t="s">
        <v>2946</v>
      </c>
      <c r="E199" s="7" t="s">
        <v>3122</v>
      </c>
      <c r="F199" s="8">
        <v>0</v>
      </c>
      <c r="G199" s="8">
        <v>0</v>
      </c>
      <c r="H199" s="7" t="s">
        <v>3132</v>
      </c>
    </row>
    <row r="200" customHeight="1" spans="1:8">
      <c r="A200" s="7" t="s">
        <v>2829</v>
      </c>
      <c r="B200" s="7" t="s">
        <v>2830</v>
      </c>
      <c r="C200" s="7" t="s">
        <v>664</v>
      </c>
      <c r="D200" s="7" t="s">
        <v>2946</v>
      </c>
      <c r="E200" s="7" t="s">
        <v>3027</v>
      </c>
      <c r="F200" s="8">
        <v>0</v>
      </c>
      <c r="G200" s="8">
        <v>0</v>
      </c>
      <c r="H200" s="7"/>
    </row>
    <row r="201" customHeight="1" spans="1:8">
      <c r="A201" s="7" t="s">
        <v>2832</v>
      </c>
      <c r="B201" s="7" t="s">
        <v>2833</v>
      </c>
      <c r="C201" s="7" t="s">
        <v>108</v>
      </c>
      <c r="D201" s="7" t="s">
        <v>2946</v>
      </c>
      <c r="E201" s="7" t="s">
        <v>3027</v>
      </c>
      <c r="F201" s="8">
        <v>0</v>
      </c>
      <c r="G201" s="8">
        <v>0</v>
      </c>
      <c r="H201" s="7"/>
    </row>
    <row r="202" customHeight="1" spans="1:8">
      <c r="A202" s="7" t="s">
        <v>2835</v>
      </c>
      <c r="B202" s="7" t="s">
        <v>2836</v>
      </c>
      <c r="C202" s="7" t="s">
        <v>622</v>
      </c>
      <c r="D202" s="7" t="s">
        <v>3047</v>
      </c>
      <c r="E202" s="7" t="s">
        <v>3027</v>
      </c>
      <c r="F202" s="8">
        <v>0</v>
      </c>
      <c r="G202" s="8">
        <v>0</v>
      </c>
      <c r="H202" s="7"/>
    </row>
    <row r="203" customHeight="1" spans="1:8">
      <c r="A203" s="7" t="s">
        <v>2835</v>
      </c>
      <c r="B203" s="7" t="s">
        <v>2836</v>
      </c>
      <c r="C203" s="7" t="s">
        <v>622</v>
      </c>
      <c r="D203" s="7" t="s">
        <v>170</v>
      </c>
      <c r="E203" s="7" t="s">
        <v>3027</v>
      </c>
      <c r="F203" s="8">
        <v>0</v>
      </c>
      <c r="G203" s="8">
        <v>0</v>
      </c>
      <c r="H203" s="7" t="s">
        <v>3133</v>
      </c>
    </row>
    <row r="204" customHeight="1" spans="1:8">
      <c r="A204" s="7" t="s">
        <v>2838</v>
      </c>
      <c r="B204" s="7" t="s">
        <v>2839</v>
      </c>
      <c r="C204" s="7" t="s">
        <v>1522</v>
      </c>
      <c r="D204" s="7" t="s">
        <v>3047</v>
      </c>
      <c r="E204" s="7" t="s">
        <v>3027</v>
      </c>
      <c r="F204" s="8">
        <v>0</v>
      </c>
      <c r="G204" s="8">
        <v>0</v>
      </c>
      <c r="H204" s="7"/>
    </row>
    <row r="205" customHeight="1" spans="1:8">
      <c r="A205" s="7" t="s">
        <v>2838</v>
      </c>
      <c r="B205" s="7" t="s">
        <v>2839</v>
      </c>
      <c r="C205" s="7" t="s">
        <v>1522</v>
      </c>
      <c r="D205" s="7" t="s">
        <v>170</v>
      </c>
      <c r="E205" s="7" t="s">
        <v>3027</v>
      </c>
      <c r="F205" s="8">
        <v>0</v>
      </c>
      <c r="G205" s="8">
        <v>0</v>
      </c>
      <c r="H205" s="7" t="s">
        <v>3133</v>
      </c>
    </row>
    <row r="206" customHeight="1" spans="1:8">
      <c r="A206" s="7" t="s">
        <v>2840</v>
      </c>
      <c r="B206" s="7" t="s">
        <v>2841</v>
      </c>
      <c r="C206" s="7" t="s">
        <v>1531</v>
      </c>
      <c r="D206" s="7" t="s">
        <v>3047</v>
      </c>
      <c r="E206" s="7" t="s">
        <v>3134</v>
      </c>
      <c r="F206" s="8">
        <v>0</v>
      </c>
      <c r="G206" s="8">
        <v>0</v>
      </c>
      <c r="H206" s="7"/>
    </row>
    <row r="207" customHeight="1" spans="1:8">
      <c r="A207" s="7" t="s">
        <v>2840</v>
      </c>
      <c r="B207" s="7" t="s">
        <v>2841</v>
      </c>
      <c r="C207" s="7" t="s">
        <v>1531</v>
      </c>
      <c r="D207" s="7" t="s">
        <v>170</v>
      </c>
      <c r="E207" s="7" t="s">
        <v>3134</v>
      </c>
      <c r="F207" s="8">
        <v>0</v>
      </c>
      <c r="G207" s="8">
        <v>0</v>
      </c>
      <c r="H207" s="7" t="s">
        <v>3049</v>
      </c>
    </row>
    <row r="208" customHeight="1" spans="1:8">
      <c r="A208" s="7" t="s">
        <v>2844</v>
      </c>
      <c r="B208" s="7" t="s">
        <v>2845</v>
      </c>
      <c r="C208" s="7" t="s">
        <v>821</v>
      </c>
      <c r="D208" s="7" t="s">
        <v>3047</v>
      </c>
      <c r="E208" s="7" t="s">
        <v>3087</v>
      </c>
      <c r="F208" s="8">
        <v>0</v>
      </c>
      <c r="G208" s="8">
        <v>0</v>
      </c>
      <c r="H208" s="7"/>
    </row>
    <row r="209" customHeight="1" spans="1:8">
      <c r="A209" s="7" t="s">
        <v>2844</v>
      </c>
      <c r="B209" s="7" t="s">
        <v>2845</v>
      </c>
      <c r="C209" s="7" t="s">
        <v>821</v>
      </c>
      <c r="D209" s="7" t="s">
        <v>170</v>
      </c>
      <c r="E209" s="7" t="s">
        <v>3087</v>
      </c>
      <c r="F209" s="8">
        <v>0</v>
      </c>
      <c r="G209" s="8">
        <v>0</v>
      </c>
      <c r="H209" s="7" t="s">
        <v>3049</v>
      </c>
    </row>
    <row r="210" customHeight="1" spans="1:8">
      <c r="A210" s="7" t="s">
        <v>2847</v>
      </c>
      <c r="B210" s="7" t="s">
        <v>2848</v>
      </c>
      <c r="C210" s="7" t="s">
        <v>413</v>
      </c>
      <c r="D210" s="7" t="s">
        <v>3047</v>
      </c>
      <c r="E210" s="7" t="s">
        <v>3070</v>
      </c>
      <c r="F210" s="8">
        <v>0</v>
      </c>
      <c r="G210" s="8">
        <v>0</v>
      </c>
      <c r="H210" s="7"/>
    </row>
    <row r="211" customHeight="1" spans="1:8">
      <c r="A211" s="7" t="s">
        <v>2847</v>
      </c>
      <c r="B211" s="7" t="s">
        <v>2848</v>
      </c>
      <c r="C211" s="7" t="s">
        <v>413</v>
      </c>
      <c r="D211" s="7" t="s">
        <v>170</v>
      </c>
      <c r="E211" s="7" t="s">
        <v>3070</v>
      </c>
      <c r="F211" s="8">
        <v>0</v>
      </c>
      <c r="G211" s="8">
        <v>0</v>
      </c>
      <c r="H211" s="7" t="s">
        <v>3049</v>
      </c>
    </row>
    <row r="212" customHeight="1" spans="1:8">
      <c r="A212" s="7" t="s">
        <v>2850</v>
      </c>
      <c r="B212" s="7" t="s">
        <v>2851</v>
      </c>
      <c r="C212" s="7" t="s">
        <v>1558</v>
      </c>
      <c r="D212" s="7" t="s">
        <v>3047</v>
      </c>
      <c r="E212" s="7" t="s">
        <v>3135</v>
      </c>
      <c r="F212" s="8">
        <v>0</v>
      </c>
      <c r="G212" s="8">
        <v>0</v>
      </c>
      <c r="H212" s="7"/>
    </row>
    <row r="213" customHeight="1" spans="1:8">
      <c r="A213" s="7" t="s">
        <v>2850</v>
      </c>
      <c r="B213" s="7" t="s">
        <v>2851</v>
      </c>
      <c r="C213" s="7" t="s">
        <v>1558</v>
      </c>
      <c r="D213" s="7" t="s">
        <v>170</v>
      </c>
      <c r="E213" s="7" t="s">
        <v>3135</v>
      </c>
      <c r="F213" s="8">
        <v>0</v>
      </c>
      <c r="G213" s="8">
        <v>0</v>
      </c>
      <c r="H213" s="7" t="s">
        <v>3049</v>
      </c>
    </row>
    <row r="214" customHeight="1" spans="1:8">
      <c r="A214" s="7" t="s">
        <v>3136</v>
      </c>
      <c r="B214" s="7" t="s">
        <v>2854</v>
      </c>
      <c r="C214" s="7" t="s">
        <v>97</v>
      </c>
      <c r="D214" s="7" t="s">
        <v>3047</v>
      </c>
      <c r="E214" s="7" t="s">
        <v>3048</v>
      </c>
      <c r="F214" s="8">
        <v>0</v>
      </c>
      <c r="G214" s="8">
        <v>0</v>
      </c>
      <c r="H214" s="7"/>
    </row>
    <row r="215" customHeight="1" spans="1:8">
      <c r="A215" s="7" t="s">
        <v>3136</v>
      </c>
      <c r="B215" s="7" t="s">
        <v>2854</v>
      </c>
      <c r="C215" s="7" t="s">
        <v>97</v>
      </c>
      <c r="D215" s="7" t="s">
        <v>170</v>
      </c>
      <c r="E215" s="7" t="s">
        <v>3048</v>
      </c>
      <c r="F215" s="8">
        <v>0</v>
      </c>
      <c r="G215" s="8">
        <v>0</v>
      </c>
      <c r="H215" s="7" t="s">
        <v>3049</v>
      </c>
    </row>
    <row r="216" customHeight="1" spans="1:8">
      <c r="A216" s="7" t="s">
        <v>2856</v>
      </c>
      <c r="B216" s="7" t="s">
        <v>2857</v>
      </c>
      <c r="C216" s="7" t="s">
        <v>1572</v>
      </c>
      <c r="D216" s="7" t="s">
        <v>3047</v>
      </c>
      <c r="E216" s="7" t="s">
        <v>3137</v>
      </c>
      <c r="F216" s="8">
        <v>0</v>
      </c>
      <c r="G216" s="8">
        <v>0</v>
      </c>
      <c r="H216" s="7"/>
    </row>
    <row r="217" customHeight="1" spans="1:8">
      <c r="A217" s="7" t="s">
        <v>2856</v>
      </c>
      <c r="B217" s="7" t="s">
        <v>2857</v>
      </c>
      <c r="C217" s="7" t="s">
        <v>1572</v>
      </c>
      <c r="D217" s="7" t="s">
        <v>170</v>
      </c>
      <c r="E217" s="7" t="s">
        <v>3137</v>
      </c>
      <c r="F217" s="8">
        <v>0</v>
      </c>
      <c r="G217" s="8">
        <v>0</v>
      </c>
      <c r="H217" s="7" t="s">
        <v>3049</v>
      </c>
    </row>
    <row r="218" customHeight="1" spans="1:8">
      <c r="A218" s="7" t="s">
        <v>2859</v>
      </c>
      <c r="B218" s="7" t="s">
        <v>2860</v>
      </c>
      <c r="C218" s="7" t="s">
        <v>664</v>
      </c>
      <c r="D218" s="7" t="s">
        <v>3047</v>
      </c>
      <c r="E218" s="7" t="s">
        <v>3134</v>
      </c>
      <c r="F218" s="8">
        <v>0</v>
      </c>
      <c r="G218" s="8">
        <v>0</v>
      </c>
      <c r="H218" s="7"/>
    </row>
    <row r="219" customHeight="1" spans="1:8">
      <c r="A219" s="7" t="s">
        <v>2859</v>
      </c>
      <c r="B219" s="7" t="s">
        <v>2860</v>
      </c>
      <c r="C219" s="7" t="s">
        <v>664</v>
      </c>
      <c r="D219" s="7" t="s">
        <v>170</v>
      </c>
      <c r="E219" s="7" t="s">
        <v>3134</v>
      </c>
      <c r="F219" s="8">
        <v>0</v>
      </c>
      <c r="G219" s="8">
        <v>0</v>
      </c>
      <c r="H219" s="7" t="s">
        <v>3049</v>
      </c>
    </row>
    <row r="220" customHeight="1" spans="1:8">
      <c r="A220" s="7" t="s">
        <v>2862</v>
      </c>
      <c r="B220" s="7" t="s">
        <v>2863</v>
      </c>
      <c r="C220" s="7" t="s">
        <v>597</v>
      </c>
      <c r="D220" s="7" t="s">
        <v>3047</v>
      </c>
      <c r="E220" s="7" t="s">
        <v>3070</v>
      </c>
      <c r="F220" s="8">
        <v>0</v>
      </c>
      <c r="G220" s="8">
        <v>0</v>
      </c>
      <c r="H220" s="7"/>
    </row>
    <row r="221" customHeight="1" spans="1:8">
      <c r="A221" s="7" t="s">
        <v>2862</v>
      </c>
      <c r="B221" s="7" t="s">
        <v>2863</v>
      </c>
      <c r="C221" s="7" t="s">
        <v>597</v>
      </c>
      <c r="D221" s="7" t="s">
        <v>170</v>
      </c>
      <c r="E221" s="7" t="s">
        <v>3070</v>
      </c>
      <c r="F221" s="8">
        <v>0</v>
      </c>
      <c r="G221" s="8">
        <v>0</v>
      </c>
      <c r="H221" s="7" t="s">
        <v>3049</v>
      </c>
    </row>
    <row r="222" customHeight="1" spans="1:8">
      <c r="A222" s="7" t="s">
        <v>1590</v>
      </c>
      <c r="B222" s="7" t="s">
        <v>2865</v>
      </c>
      <c r="C222" s="7" t="s">
        <v>729</v>
      </c>
      <c r="D222" s="7" t="s">
        <v>2946</v>
      </c>
      <c r="E222" s="7" t="s">
        <v>3027</v>
      </c>
      <c r="F222" s="8">
        <v>0</v>
      </c>
      <c r="G222" s="8">
        <v>0</v>
      </c>
      <c r="H222" s="7" t="s">
        <v>1592</v>
      </c>
    </row>
    <row r="223" customHeight="1" spans="1:8">
      <c r="A223" s="7" t="s">
        <v>2867</v>
      </c>
      <c r="B223" s="7" t="s">
        <v>2868</v>
      </c>
      <c r="C223" s="7" t="s">
        <v>1596</v>
      </c>
      <c r="D223" s="7" t="s">
        <v>2946</v>
      </c>
      <c r="E223" s="7" t="s">
        <v>3138</v>
      </c>
      <c r="F223" s="8">
        <v>0</v>
      </c>
      <c r="G223" s="8">
        <v>0</v>
      </c>
      <c r="H223" s="7"/>
    </row>
    <row r="224" customHeight="1" spans="1:8">
      <c r="A224" s="7" t="s">
        <v>2870</v>
      </c>
      <c r="B224" s="7" t="s">
        <v>2871</v>
      </c>
      <c r="C224" s="7" t="s">
        <v>1605</v>
      </c>
      <c r="D224" s="7" t="s">
        <v>2946</v>
      </c>
      <c r="E224" s="7" t="s">
        <v>3139</v>
      </c>
      <c r="F224" s="8">
        <v>0</v>
      </c>
      <c r="G224" s="8">
        <v>0</v>
      </c>
      <c r="H224" s="7"/>
    </row>
    <row r="225" customHeight="1" spans="1:8">
      <c r="A225" s="7" t="s">
        <v>2873</v>
      </c>
      <c r="B225" s="7" t="s">
        <v>2874</v>
      </c>
      <c r="C225" s="7" t="s">
        <v>1612</v>
      </c>
      <c r="D225" s="7" t="s">
        <v>2946</v>
      </c>
      <c r="E225" s="7" t="s">
        <v>3097</v>
      </c>
      <c r="F225" s="8">
        <v>0</v>
      </c>
      <c r="G225" s="8">
        <v>0</v>
      </c>
      <c r="H225" s="7" t="s">
        <v>3075</v>
      </c>
    </row>
    <row r="226" customHeight="1" spans="1:8">
      <c r="A226" s="7" t="s">
        <v>2876</v>
      </c>
      <c r="B226" s="7" t="s">
        <v>2877</v>
      </c>
      <c r="C226" s="7" t="s">
        <v>33</v>
      </c>
      <c r="D226" s="7" t="s">
        <v>2946</v>
      </c>
      <c r="E226" s="7" t="s">
        <v>3029</v>
      </c>
      <c r="F226" s="8">
        <v>0</v>
      </c>
      <c r="G226" s="8">
        <v>0</v>
      </c>
      <c r="H226" s="7" t="s">
        <v>3075</v>
      </c>
    </row>
    <row r="227" customHeight="1" spans="1:8">
      <c r="A227" s="7" t="s">
        <v>2879</v>
      </c>
      <c r="B227" s="7" t="s">
        <v>2880</v>
      </c>
      <c r="C227" s="7" t="s">
        <v>332</v>
      </c>
      <c r="D227" s="7" t="s">
        <v>2946</v>
      </c>
      <c r="E227" s="7" t="s">
        <v>3029</v>
      </c>
      <c r="F227" s="8">
        <v>0</v>
      </c>
      <c r="G227" s="8">
        <v>0</v>
      </c>
      <c r="H227" s="7"/>
    </row>
    <row r="228" customHeight="1" spans="1:8">
      <c r="A228" s="7" t="s">
        <v>2882</v>
      </c>
      <c r="B228" s="7" t="s">
        <v>2883</v>
      </c>
      <c r="C228" s="7" t="s">
        <v>622</v>
      </c>
      <c r="D228" s="7" t="s">
        <v>2946</v>
      </c>
      <c r="E228" s="7" t="s">
        <v>3074</v>
      </c>
      <c r="F228" s="8">
        <v>0</v>
      </c>
      <c r="G228" s="8">
        <v>0</v>
      </c>
      <c r="H228" s="7"/>
    </row>
    <row r="229" customHeight="1" spans="1:8">
      <c r="A229" s="7" t="s">
        <v>2885</v>
      </c>
      <c r="B229" s="7" t="s">
        <v>2886</v>
      </c>
      <c r="C229" s="7" t="s">
        <v>50</v>
      </c>
      <c r="D229" s="7" t="s">
        <v>2946</v>
      </c>
      <c r="E229" s="7" t="s">
        <v>3029</v>
      </c>
      <c r="F229" s="8">
        <v>0</v>
      </c>
      <c r="G229" s="8">
        <v>0</v>
      </c>
      <c r="H229" s="7" t="s">
        <v>3075</v>
      </c>
    </row>
    <row r="230" customHeight="1" spans="1:8">
      <c r="A230" s="7" t="s">
        <v>2888</v>
      </c>
      <c r="B230" s="7" t="s">
        <v>2889</v>
      </c>
      <c r="C230" s="7" t="s">
        <v>71</v>
      </c>
      <c r="D230" s="7" t="s">
        <v>2946</v>
      </c>
      <c r="E230" s="7" t="s">
        <v>3077</v>
      </c>
      <c r="F230" s="8">
        <v>0</v>
      </c>
      <c r="G230" s="8">
        <v>0</v>
      </c>
      <c r="H230" s="7"/>
    </row>
    <row r="231" customHeight="1" spans="1:8">
      <c r="A231" s="7" t="s">
        <v>2890</v>
      </c>
      <c r="B231" s="7" t="s">
        <v>2891</v>
      </c>
      <c r="C231" s="7" t="s">
        <v>1667</v>
      </c>
      <c r="D231" s="7" t="s">
        <v>2946</v>
      </c>
      <c r="E231" s="7" t="s">
        <v>3140</v>
      </c>
      <c r="F231" s="8">
        <v>0</v>
      </c>
      <c r="G231" s="8">
        <v>0</v>
      </c>
      <c r="H231" s="7"/>
    </row>
    <row r="232" customHeight="1" spans="1:8">
      <c r="A232" s="7" t="s">
        <v>2892</v>
      </c>
      <c r="B232" s="7" t="s">
        <v>2893</v>
      </c>
      <c r="C232" s="7" t="s">
        <v>1675</v>
      </c>
      <c r="D232" s="7" t="s">
        <v>2946</v>
      </c>
      <c r="E232" s="7" t="s">
        <v>3141</v>
      </c>
      <c r="F232" s="8">
        <v>0</v>
      </c>
      <c r="G232" s="8">
        <v>0</v>
      </c>
      <c r="H232" s="7"/>
    </row>
    <row r="233" customHeight="1" spans="1:8">
      <c r="A233" s="7" t="s">
        <v>2895</v>
      </c>
      <c r="B233" s="7" t="s">
        <v>2896</v>
      </c>
      <c r="C233" s="7" t="s">
        <v>437</v>
      </c>
      <c r="D233" s="7" t="s">
        <v>2946</v>
      </c>
      <c r="E233" s="7" t="s">
        <v>3088</v>
      </c>
      <c r="F233" s="8">
        <v>0</v>
      </c>
      <c r="G233" s="8">
        <v>0</v>
      </c>
      <c r="H233" s="7"/>
    </row>
    <row r="234" customHeight="1" spans="1:8">
      <c r="A234" s="7" t="s">
        <v>2898</v>
      </c>
      <c r="B234" s="7" t="s">
        <v>2899</v>
      </c>
      <c r="C234" s="7" t="s">
        <v>1694</v>
      </c>
      <c r="D234" s="7" t="s">
        <v>2946</v>
      </c>
      <c r="E234" s="7" t="s">
        <v>3084</v>
      </c>
      <c r="F234" s="8">
        <v>0</v>
      </c>
      <c r="G234" s="8">
        <v>0</v>
      </c>
      <c r="H234" s="7"/>
    </row>
    <row r="235" customHeight="1" spans="1:8">
      <c r="A235" s="7" t="s">
        <v>1701</v>
      </c>
      <c r="B235" s="7" t="s">
        <v>2901</v>
      </c>
      <c r="C235" s="7" t="s">
        <v>1703</v>
      </c>
      <c r="D235" s="7" t="s">
        <v>2946</v>
      </c>
      <c r="E235" s="7" t="s">
        <v>3059</v>
      </c>
      <c r="F235" s="8">
        <v>0</v>
      </c>
      <c r="G235" s="8">
        <v>0</v>
      </c>
      <c r="H235" s="7"/>
    </row>
    <row r="236" customHeight="1" spans="1:8">
      <c r="A236" s="7" t="s">
        <v>2903</v>
      </c>
      <c r="B236" s="7" t="s">
        <v>2904</v>
      </c>
      <c r="C236" s="7" t="s">
        <v>384</v>
      </c>
      <c r="D236" s="7" t="s">
        <v>2946</v>
      </c>
      <c r="E236" s="7" t="s">
        <v>3057</v>
      </c>
      <c r="F236" s="8">
        <v>0</v>
      </c>
      <c r="G236" s="8">
        <v>0</v>
      </c>
      <c r="H236" s="7"/>
    </row>
    <row r="237" customHeight="1" spans="1:8">
      <c r="A237" s="7" t="s">
        <v>2906</v>
      </c>
      <c r="B237" s="7" t="s">
        <v>2907</v>
      </c>
      <c r="C237" s="7" t="s">
        <v>931</v>
      </c>
      <c r="D237" s="7" t="s">
        <v>2946</v>
      </c>
      <c r="E237" s="7" t="s">
        <v>3108</v>
      </c>
      <c r="F237" s="8">
        <v>0</v>
      </c>
      <c r="G237" s="8">
        <v>0</v>
      </c>
      <c r="H237" s="7" t="s">
        <v>3075</v>
      </c>
    </row>
    <row r="238" customHeight="1" spans="1:8">
      <c r="A238" s="7" t="s">
        <v>2909</v>
      </c>
      <c r="B238" s="7" t="s">
        <v>2910</v>
      </c>
      <c r="C238" s="7" t="s">
        <v>3142</v>
      </c>
      <c r="D238" s="7" t="s">
        <v>2946</v>
      </c>
      <c r="E238" s="7" t="s">
        <v>3027</v>
      </c>
      <c r="F238" s="8">
        <v>0</v>
      </c>
      <c r="G238" s="8">
        <v>0</v>
      </c>
      <c r="H238" s="7"/>
    </row>
    <row r="239" customHeight="1" spans="1:8">
      <c r="A239" s="7" t="s">
        <v>2912</v>
      </c>
      <c r="B239" s="7" t="s">
        <v>2913</v>
      </c>
      <c r="C239" s="7" t="s">
        <v>664</v>
      </c>
      <c r="D239" s="7" t="s">
        <v>2946</v>
      </c>
      <c r="E239" s="7" t="s">
        <v>3027</v>
      </c>
      <c r="F239" s="8">
        <v>0</v>
      </c>
      <c r="G239" s="8">
        <v>0</v>
      </c>
      <c r="H239" s="7"/>
    </row>
    <row r="240" customHeight="1" spans="1:8">
      <c r="A240" s="7" t="s">
        <v>2915</v>
      </c>
      <c r="B240" s="7" t="s">
        <v>2916</v>
      </c>
      <c r="C240" s="7" t="s">
        <v>1747</v>
      </c>
      <c r="D240" s="7" t="s">
        <v>2946</v>
      </c>
      <c r="E240" s="7" t="s">
        <v>3027</v>
      </c>
      <c r="F240" s="8">
        <v>0</v>
      </c>
      <c r="G240" s="8">
        <v>0</v>
      </c>
      <c r="H240" s="7"/>
    </row>
    <row r="241" customHeight="1" spans="1:8">
      <c r="A241" s="7" t="s">
        <v>2917</v>
      </c>
      <c r="B241" s="7" t="s">
        <v>2918</v>
      </c>
      <c r="C241" s="7" t="s">
        <v>940</v>
      </c>
      <c r="D241" s="7" t="s">
        <v>3047</v>
      </c>
      <c r="E241" s="7" t="s">
        <v>3143</v>
      </c>
      <c r="F241" s="8">
        <v>0</v>
      </c>
      <c r="G241" s="8">
        <v>0</v>
      </c>
      <c r="H241" s="7"/>
    </row>
    <row r="242" customHeight="1" spans="1:8">
      <c r="A242" s="7" t="s">
        <v>2917</v>
      </c>
      <c r="B242" s="7" t="s">
        <v>2918</v>
      </c>
      <c r="C242" s="7" t="s">
        <v>940</v>
      </c>
      <c r="D242" s="7" t="s">
        <v>170</v>
      </c>
      <c r="E242" s="7" t="s">
        <v>3143</v>
      </c>
      <c r="F242" s="8">
        <v>0</v>
      </c>
      <c r="G242" s="8">
        <v>0</v>
      </c>
      <c r="H242" s="7" t="s">
        <v>3063</v>
      </c>
    </row>
    <row r="243" customHeight="1" spans="1:8">
      <c r="A243" s="7" t="s">
        <v>2921</v>
      </c>
      <c r="B243" s="7" t="s">
        <v>2922</v>
      </c>
      <c r="C243" s="7" t="s">
        <v>1765</v>
      </c>
      <c r="D243" s="7" t="s">
        <v>3047</v>
      </c>
      <c r="E243" s="7" t="s">
        <v>3144</v>
      </c>
      <c r="F243" s="8">
        <v>0</v>
      </c>
      <c r="G243" s="8">
        <v>0</v>
      </c>
      <c r="H243" s="7"/>
    </row>
    <row r="244" customHeight="1" spans="1:8">
      <c r="A244" s="7" t="s">
        <v>2921</v>
      </c>
      <c r="B244" s="7" t="s">
        <v>2922</v>
      </c>
      <c r="C244" s="7" t="s">
        <v>1765</v>
      </c>
      <c r="D244" s="7" t="s">
        <v>170</v>
      </c>
      <c r="E244" s="7" t="s">
        <v>3144</v>
      </c>
      <c r="F244" s="8">
        <v>0</v>
      </c>
      <c r="G244" s="8">
        <v>0</v>
      </c>
      <c r="H244" s="7" t="s">
        <v>3063</v>
      </c>
    </row>
    <row r="245" customHeight="1" spans="1:8">
      <c r="A245" s="7" t="s">
        <v>2924</v>
      </c>
      <c r="B245" s="7" t="s">
        <v>2925</v>
      </c>
      <c r="C245" s="7" t="s">
        <v>715</v>
      </c>
      <c r="D245" s="7" t="s">
        <v>3047</v>
      </c>
      <c r="E245" s="7" t="s">
        <v>3145</v>
      </c>
      <c r="F245" s="8">
        <v>0</v>
      </c>
      <c r="G245" s="8">
        <v>0</v>
      </c>
      <c r="H245" s="7"/>
    </row>
    <row r="246" customHeight="1" spans="1:8">
      <c r="A246" s="7" t="s">
        <v>2924</v>
      </c>
      <c r="B246" s="7" t="s">
        <v>2925</v>
      </c>
      <c r="C246" s="7" t="s">
        <v>715</v>
      </c>
      <c r="D246" s="7" t="s">
        <v>170</v>
      </c>
      <c r="E246" s="7" t="s">
        <v>3145</v>
      </c>
      <c r="F246" s="8">
        <v>0</v>
      </c>
      <c r="G246" s="8">
        <v>0</v>
      </c>
      <c r="H246" s="7" t="s">
        <v>3063</v>
      </c>
    </row>
    <row r="247" customHeight="1" spans="1:8">
      <c r="A247" s="7" t="s">
        <v>2927</v>
      </c>
      <c r="B247" s="7" t="s">
        <v>2928</v>
      </c>
      <c r="C247" s="7" t="s">
        <v>413</v>
      </c>
      <c r="D247" s="7" t="s">
        <v>3047</v>
      </c>
      <c r="E247" s="7" t="s">
        <v>3048</v>
      </c>
      <c r="F247" s="8">
        <v>0</v>
      </c>
      <c r="G247" s="8">
        <v>0</v>
      </c>
      <c r="H247" s="7"/>
    </row>
    <row r="248" customHeight="1" spans="1:8">
      <c r="A248" s="7" t="s">
        <v>2927</v>
      </c>
      <c r="B248" s="7" t="s">
        <v>2928</v>
      </c>
      <c r="C248" s="7" t="s">
        <v>413</v>
      </c>
      <c r="D248" s="7" t="s">
        <v>170</v>
      </c>
      <c r="E248" s="7" t="s">
        <v>3048</v>
      </c>
      <c r="F248" s="8">
        <v>0</v>
      </c>
      <c r="G248" s="8">
        <v>0</v>
      </c>
      <c r="H248" s="7" t="s">
        <v>3063</v>
      </c>
    </row>
    <row r="249" customHeight="1" spans="1:8">
      <c r="A249" s="7" t="s">
        <v>2930</v>
      </c>
      <c r="B249" s="7" t="s">
        <v>2931</v>
      </c>
      <c r="C249" s="7" t="s">
        <v>1787</v>
      </c>
      <c r="D249" s="7" t="s">
        <v>3047</v>
      </c>
      <c r="E249" s="7" t="s">
        <v>3048</v>
      </c>
      <c r="F249" s="8">
        <v>0</v>
      </c>
      <c r="G249" s="8">
        <v>0</v>
      </c>
      <c r="H249" s="7"/>
    </row>
    <row r="250" customHeight="1" spans="1:8">
      <c r="A250" s="7" t="s">
        <v>2930</v>
      </c>
      <c r="B250" s="7" t="s">
        <v>2931</v>
      </c>
      <c r="C250" s="7" t="s">
        <v>1787</v>
      </c>
      <c r="D250" s="7" t="s">
        <v>170</v>
      </c>
      <c r="E250" s="7" t="s">
        <v>3048</v>
      </c>
      <c r="F250" s="8">
        <v>0</v>
      </c>
      <c r="G250" s="8">
        <v>0</v>
      </c>
      <c r="H250" s="7" t="s">
        <v>3063</v>
      </c>
    </row>
    <row r="251" customHeight="1" spans="1:8">
      <c r="A251" s="7" t="s">
        <v>2933</v>
      </c>
      <c r="B251" s="7" t="s">
        <v>2934</v>
      </c>
      <c r="C251" s="7" t="s">
        <v>129</v>
      </c>
      <c r="D251" s="7" t="s">
        <v>3047</v>
      </c>
      <c r="E251" s="7" t="s">
        <v>3113</v>
      </c>
      <c r="F251" s="8">
        <v>0</v>
      </c>
      <c r="G251" s="8">
        <v>0</v>
      </c>
      <c r="H251" s="7"/>
    </row>
    <row r="252" customHeight="1" spans="1:8">
      <c r="A252" s="7" t="s">
        <v>2933</v>
      </c>
      <c r="B252" s="7" t="s">
        <v>2934</v>
      </c>
      <c r="C252" s="7" t="s">
        <v>129</v>
      </c>
      <c r="D252" s="7" t="s">
        <v>170</v>
      </c>
      <c r="E252" s="7" t="s">
        <v>3113</v>
      </c>
      <c r="F252" s="8">
        <v>0</v>
      </c>
      <c r="G252" s="8">
        <v>0</v>
      </c>
      <c r="H252" s="7" t="s">
        <v>3063</v>
      </c>
    </row>
    <row r="253" customHeight="1" spans="1:8">
      <c r="A253" s="7" t="s">
        <v>2936</v>
      </c>
      <c r="B253" s="7" t="s">
        <v>2937</v>
      </c>
      <c r="C253" s="7" t="s">
        <v>1801</v>
      </c>
      <c r="D253" s="7" t="s">
        <v>3047</v>
      </c>
      <c r="E253" s="7" t="s">
        <v>3048</v>
      </c>
      <c r="F253" s="8">
        <v>0</v>
      </c>
      <c r="G253" s="8">
        <v>0</v>
      </c>
      <c r="H253" s="7"/>
    </row>
    <row r="254" customHeight="1" spans="1:8">
      <c r="A254" s="7" t="s">
        <v>2936</v>
      </c>
      <c r="B254" s="7" t="s">
        <v>2937</v>
      </c>
      <c r="C254" s="7" t="s">
        <v>1801</v>
      </c>
      <c r="D254" s="7" t="s">
        <v>170</v>
      </c>
      <c r="E254" s="7" t="s">
        <v>3048</v>
      </c>
      <c r="F254" s="8">
        <v>0</v>
      </c>
      <c r="G254" s="8">
        <v>0</v>
      </c>
      <c r="H254" s="7" t="s">
        <v>3063</v>
      </c>
    </row>
    <row r="255" customHeight="1" spans="1:8">
      <c r="A255" s="7" t="s">
        <v>2939</v>
      </c>
      <c r="B255" s="7" t="s">
        <v>2940</v>
      </c>
      <c r="C255" s="7" t="s">
        <v>1809</v>
      </c>
      <c r="D255" s="7" t="s">
        <v>3047</v>
      </c>
      <c r="E255" s="7" t="s">
        <v>3074</v>
      </c>
      <c r="F255" s="8">
        <v>0</v>
      </c>
      <c r="G255" s="8">
        <v>0</v>
      </c>
      <c r="H255" s="7"/>
    </row>
    <row r="256" customHeight="1" spans="1:8">
      <c r="A256" s="7" t="s">
        <v>2939</v>
      </c>
      <c r="B256" s="7" t="s">
        <v>2940</v>
      </c>
      <c r="C256" s="7" t="s">
        <v>1809</v>
      </c>
      <c r="D256" s="7" t="s">
        <v>170</v>
      </c>
      <c r="E256" s="7" t="s">
        <v>3074</v>
      </c>
      <c r="F256" s="8">
        <v>0</v>
      </c>
      <c r="G256" s="8">
        <v>0</v>
      </c>
      <c r="H256" s="7" t="s">
        <v>3063</v>
      </c>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dvExts xmlns="http://www.wps.cn/et/2023/dataValidationExt" xmlns:s="http://schemas.openxmlformats.org/spreadsheetml/2006/main">
  <dvExt uuid="{23e9b3ef-e82a-420f-816a-77d9a8c119f2}">
    <list multiSupport="1" colorSupport="1">
      <item index="0">
        <color s:rgb="FFE9552D"/>
      </item>
      <item index="1">
        <color s:rgb="FF30A4E4"/>
      </item>
      <item index="2">
        <color s:rgb="FF1FBB6A"/>
      </item>
      <item index="3">
        <color s:rgb="FF6BBFEE"/>
      </item>
      <item index="4">
        <color s:rgb="FFDD4595"/>
      </item>
      <item index="5">
        <color s:rgb="FF9568FE"/>
      </item>
      <item index="6">
        <color s:rgb="FF5081C2"/>
      </item>
      <item index="7">
        <color s:rgb="FFE4B40D"/>
      </item>
      <item index="8">
        <color s:rgb="FFC0E3F6"/>
      </item>
      <item index="9">
        <color s:rgb="FFE373AE"/>
      </item>
      <item index="10">
        <color s:rgb="FFF7C410"/>
      </item>
      <item index="11">
        <color s:rgb="FFA686F0"/>
      </item>
      <item index="12">
        <color s:rgb="FF6CCD71"/>
      </item>
      <item index="13">
        <color s:rgb="FFF09200"/>
      </item>
      <item index="14">
        <color s:rgb="FF00BBBB"/>
      </item>
      <item index="15">
        <color s:rgb="FFF4C7DF"/>
      </item>
      <item index="16">
        <color s:rgb="FF51D7D6"/>
      </item>
      <item index="17">
        <color s:rgb="FFDFD1FE"/>
      </item>
    </list>
  </dvExt>
  <dvExt uuid="{7308cd11-eaec-4b85-9938-f56f7ad084a3}">
    <list multiSupport="0" colorSupport="1">
      <item index="0">
        <color s:rgb="FFE9552D"/>
      </item>
      <item index="1">
        <color s:rgb="FF30A4E4"/>
      </item>
      <item index="2">
        <color s:rgb="FF1FBB6A"/>
      </item>
      <item index="3">
        <color s:rgb="FF6BBFEE"/>
      </item>
      <item index="4">
        <color s:rgb="FFDD4595"/>
      </item>
      <item index="5">
        <color s:rgb="FF9568FE"/>
      </item>
      <item index="6">
        <color s:rgb="FF00BBBB"/>
      </item>
      <item index="7">
        <color s:rgb="FFE4B40D"/>
      </item>
      <item index="8">
        <color s:rgb="FFC0E3F6"/>
      </item>
      <item index="9">
        <color s:rgb="FFE373AE"/>
      </item>
      <item index="10">
        <color s:rgb="FFF7C410"/>
      </item>
      <item index="11">
        <color s:rgb="FFA686F0"/>
      </item>
      <item index="12">
        <color s:rgb="FF6CCD71"/>
      </item>
      <item index="13">
        <color s:rgb="FFF09200"/>
      </item>
      <item index="14">
        <color s:rgb="FF51D7D6"/>
      </item>
      <item index="15">
        <color s:rgb="FFF4C7DF"/>
      </item>
      <item index="16">
        <color s:rgb="FFB2EAEA"/>
      </item>
      <item index="17">
        <color s:rgb="FFDFD1FE"/>
      </item>
    </list>
  </dvExt>
  <dvExt uuid="{c13e8d36-e5d8-4f4d-bfd4-ae28dcfdc41c}">
    <list multiSupport="0" colorSupport="1">
      <item index="0">
        <color s:rgb="FF5081C2"/>
      </item>
      <item index="1">
        <color s:rgb="FF30A4E4"/>
      </item>
      <item index="2">
        <color s:rgb="FF00BBBB"/>
      </item>
      <item index="3">
        <color s:rgb="FF1FBB6A"/>
      </item>
      <item index="4">
        <color s:rgb="FFE4B40D"/>
      </item>
      <item index="5">
        <color s:rgb="FFF09200"/>
      </item>
      <item index="6">
        <color s:rgb="FFE9552D"/>
      </item>
      <item index="7">
        <color s:rgb="FFDD4595"/>
      </item>
      <item index="8">
        <color s:rgb="FF9568FE"/>
      </item>
      <item index="9">
        <color s:rgb="FF3D4757"/>
      </item>
      <item index="10">
        <color s:rgb="FF7BB2FA"/>
      </item>
    </list>
  </dvExt>
</dvExts>
</file>

<file path=customXml/item2.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topPadding="30" bottomPadding="30" leftPadding="15" rightPadding="15">
      <cellprotection/>
      <appEtDbRelations/>
    </woSheetProps>
    <woSheetProps sheetStid="4" interlineOnOff="0" interlineColor="0" isDbSheet="1" isDashBoardSheet="0" isDbDashBoardSheet="0" isFlexPaperSheet="0" topPadding="60" bottomPadding="60" leftPadding="60" rightPadding="60">
      <cellprotection/>
    </woSheetProps>
    <woSheetProps sheetStid="5" interlineOnOff="0" interlineColor="0" isDbSheet="0" isDashBoardSheet="0" isDbDashBoardSheet="0" isFlexPaperSheet="0" topPadding="30" bottomPadding="30" leftPadding="15" rightPadding="15">
      <cellprotection/>
      <appEtDbRelations/>
    </woSheetProps>
    <woSheetProps sheetStid="6" interlineOnOff="0" interlineColor="0" isDbSheet="0" isDashBoardSheet="0" isDbDashBoardSheet="0" isFlexPaperSheet="0" topPadding="30" bottomPadding="30" leftPadding="15" rightPadding="15">
      <cellprotection/>
      <appEtDbRelations/>
    </woSheetProps>
    <woSheetProps sheetStid="7" interlineOnOff="0" interlineColor="0" isDbSheet="1" isDashBoardSheet="0" isDbDashBoardSheet="0" isFlexPaperSheet="0" topPadding="60" bottomPadding="60" leftPadding="60" rightPadding="60">
      <cellprotection/>
    </woSheetProps>
    <woSheetProps sheetStid="8" interlineOnOff="0" interlineColor="0" isDbSheet="1" isDashBoardSheet="0" isDbDashBoardSheet="0" isFlexPaperSheet="0">
      <cellprotection/>
    </woSheetProps>
    <woSheetProps sheetStid="9" interlineOnOff="0" interlineColor="0" isDbSheet="1" isDashBoardSheet="0" isDbDashBoardSheet="0" isFlexPaperSheet="0">
      <cellprotection/>
    </woSheetProps>
    <woSheetProps sheetStid="10" interlineOnOff="0" interlineColor="0" isDbSheet="1" isDashBoardSheet="0" isDbDashBoardSheet="0" isFlexPaperSheet="0" topPadding="60" bottomPadding="60" leftPadding="60" rightPadding="60">
      <cellprotection/>
    </woSheetProps>
  </woSheetsProps>
  <woBookProps>
    <bookSettings fileId="" isFilterShared="1" woEtMtcEnabled="0" coreConquerUserId="" isAutoUpdatePaused="0" filterType="conn" isMergeTasksAutoUpdate="0" isInserPicAsAttachment="0" supportDbFmlaDisp="0"/>
  </woBookProps>
</woProps>
</file>

<file path=customXml/item3.xml><?xml version="1.0" encoding="utf-8"?>
<pixelators xmlns="https://web.wps.cn/et/2018/main" xmlns:s="http://schemas.openxmlformats.org/spreadsheetml/2006/main">
  <pixelatorList sheetStid="2"/>
  <pixelatorList sheetStid="3"/>
  <pixelatorList sheetStid="4"/>
  <pixelatorList sheetStid="5"/>
  <pixelatorList sheetStid="6"/>
  <pixelatorList sheetStid="7"/>
  <pixelatorList sheetStid="8"/>
  <pixelatorList sheetStid="9"/>
  <pixelatorList sheetStid="10"/>
</pixelators>
</file>

<file path=customXml/itemProps1.xml><?xml version="1.0" encoding="utf-8"?>
<ds:datastoreItem xmlns:ds="http://schemas.openxmlformats.org/officeDocument/2006/customXml" ds:itemID="{576a6740-a502-43ae-9f28-c9e454320052}">
  <ds:schemaRefs>
    <ds:schemaRef ds:uri="http://www.wps.cn/et/2023/dataValidationExt"/>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WWO_wpscloud_20260708170905-59d7d5dabd</Application>
  <HeadingPairs>
    <vt:vector size="2" baseType="variant">
      <vt:variant>
        <vt:lpstr>工作表</vt:lpstr>
      </vt:variant>
      <vt:variant>
        <vt:i4>9</vt:i4>
      </vt:variant>
    </vt:vector>
  </HeadingPairs>
  <TitlesOfParts>
    <vt:vector size="9" baseType="lpstr">
      <vt:lpstr>使用方法</vt:lpstr>
      <vt:lpstr>课题进度</vt:lpstr>
      <vt:lpstr>技能石进度</vt:lpstr>
      <vt:lpstr>技能石进度Excel版</vt:lpstr>
      <vt:lpstr>多地区形态进度</vt:lpstr>
      <vt:lpstr>果实进度</vt:lpstr>
      <vt:lpstr>S2幸运惊喜盒特供</vt:lpstr>
      <vt:lpstr>S3精灵童话书特供</vt:lpstr>
      <vt:lpstr>精灵蛋收集进度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2026-07-20T16:22:34Z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8D95E3C0A339F035CADA5D6AA2BA5A3A_41</vt:lpwstr>
  </property>
  <property fmtid="{D5CDD505-2E9C-101B-9397-08002B2CF9AE}" pid="3" name="KSOProductBuildVer">
    <vt:lpwstr>2052-12.9.0.27576</vt:lpwstr>
  </property>
  <property fmtid="{D5CDD505-2E9C-101B-9397-08002B2CF9AE}" pid="4" name="CalculationRule">
    <vt:i4>1</vt:i4>
  </property>
</Properties>
</file>