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mbeddings/oleObject1.bin" ContentType="application/vnd.openxmlformats-officedocument.oleObject"/>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codeName="ThisWorkbook" defaultThemeVersion="124226"/>
  <mc:AlternateContent xmlns:mc="http://schemas.openxmlformats.org/markup-compatibility/2006">
    <mc:Choice Requires="x15">
      <x15ac:absPath xmlns:x15ac="http://schemas.microsoft.com/office/spreadsheetml/2010/11/ac" url="C:\Work\BEV\BEV設計・実装\案件対応フォルダー\TT異常監視\設計対応\Alertパラメータ設計書\"/>
    </mc:Choice>
  </mc:AlternateContent>
  <xr:revisionPtr revIDLastSave="0" documentId="13_ncr:1_{A507CF48-825C-4B77-AE80-2AF59FD7D30D}" xr6:coauthVersionLast="47" xr6:coauthVersionMax="47" xr10:uidLastSave="{00000000-0000-0000-0000-000000000000}"/>
  <bookViews>
    <workbookView xWindow="47710" yWindow="-109" windowWidth="26301" windowHeight="14169" tabRatio="620" xr2:uid="{00000000-000D-0000-FFFF-FFFF00000000}"/>
  </bookViews>
  <sheets>
    <sheet name="表紙（承認欄）" sheetId="26" r:id="rId1"/>
    <sheet name="表紙" sheetId="1" r:id="rId2"/>
    <sheet name="はじめに" sheetId="10" r:id="rId3"/>
    <sheet name="Matrix" sheetId="4" r:id="rId4"/>
    <sheet name="Config_IF" sheetId="11" r:id="rId5"/>
    <sheet name="CH_Design" sheetId="5" r:id="rId6"/>
    <sheet name="TT" sheetId="19" r:id="rId7"/>
    <sheet name="PD" sheetId="20" r:id="rId8"/>
    <sheet name="Reference" sheetId="25" r:id="rId9"/>
    <sheet name="History" sheetId="7" r:id="rId10"/>
  </sheets>
  <externalReferences>
    <externalReference r:id="rId11"/>
    <externalReference r:id="rId12"/>
    <externalReference r:id="rId13"/>
    <externalReference r:id="rId14"/>
  </externalReferences>
  <definedNames>
    <definedName name="_1AB030_" localSheetId="0" hidden="1">{"A",#N/A,FALSE,"(部)工程別 ";"B",#N/A,FALSE,"(部)工程別 ";"D",#N/A,FALSE,"(部)工程別 "}</definedName>
    <definedName name="_1AB030_" hidden="1">{"A",#N/A,FALSE,"(部)工程別 ";"B",#N/A,FALSE,"(部)工程別 ";"D",#N/A,FALSE,"(部)工程別 "}</definedName>
    <definedName name="_2AB926_" localSheetId="0" hidden="1">{"A",#N/A,TRUE,"(原)提出";"B",#N/A,TRUE,"(原)提出";"D",#N/A,TRUE,"(原)提出";"E",#N/A,TRUE,"(原)提出"}</definedName>
    <definedName name="_2AB926_" hidden="1">{"A",#N/A,TRUE,"(原)提出";"B",#N/A,TRUE,"(原)提出";"D",#N/A,TRUE,"(原)提出";"E",#N/A,TRUE,"(原)提出"}</definedName>
    <definedName name="_Fill" hidden="1">'[1]#REF'!$C$3:$C$1000</definedName>
    <definedName name="_Key1" hidden="1">'[1]#REF'!$A$3</definedName>
    <definedName name="_MatInverse_In" localSheetId="0" hidden="1">#REF!</definedName>
    <definedName name="_MatInverse_In" hidden="1">#REF!</definedName>
    <definedName name="_MatInverse_Out" localSheetId="0" hidden="1">#REF!</definedName>
    <definedName name="_MatInverse_Out" hidden="1">#REF!</definedName>
    <definedName name="_Order1" hidden="1">255</definedName>
    <definedName name="_Order2" hidden="1">1</definedName>
    <definedName name="_Sort" hidden="1">'[1]#REF'!$A$3:$AE$787</definedName>
    <definedName name="A">#REF!</definedName>
    <definedName name="B">#REF!</definedName>
    <definedName name="bb" localSheetId="0" hidden="1">{#N/A,#N/A,FALSE,"96下820";#N/A,#N/A,FALSE,"96下826";#N/A,#N/A,FALSE,"96下827";#N/A,#N/A,FALSE,"96下828";#N/A,#N/A,FALSE,"96下861";#N/A,#N/A,FALSE,"96下862"}</definedName>
    <definedName name="bb" hidden="1">{#N/A,#N/A,FALSE,"96下820";#N/A,#N/A,FALSE,"96下826";#N/A,#N/A,FALSE,"96下827";#N/A,#N/A,FALSE,"96下828";#N/A,#N/A,FALSE,"96下861";#N/A,#N/A,FALSE,"96下862"}</definedName>
    <definedName name="bbb" localSheetId="0" hidden="1">{#N/A,#N/A,FALSE,"96下820";#N/A,#N/A,FALSE,"96下826";#N/A,#N/A,FALSE,"96下827";#N/A,#N/A,FALSE,"96下828";#N/A,#N/A,FALSE,"96下861";#N/A,#N/A,FALSE,"96下862"}</definedName>
    <definedName name="bbb" hidden="1">{#N/A,#N/A,FALSE,"96下820";#N/A,#N/A,FALSE,"96下826";#N/A,#N/A,FALSE,"96下827";#N/A,#N/A,FALSE,"96下828";#N/A,#N/A,FALSE,"96下861";#N/A,#N/A,FALSE,"96下862"}</definedName>
    <definedName name="d">#REF!</definedName>
    <definedName name="ddd" localSheetId="0" hidden="1">{"A",#N/A,TRUE,"(原)提出";"B",#N/A,TRUE,"(原)提出";"D",#N/A,TRUE,"(原)提出";"E",#N/A,TRUE,"(原)提出"}</definedName>
    <definedName name="ddd" hidden="1">{"A",#N/A,TRUE,"(原)提出";"B",#N/A,TRUE,"(原)提出";"D",#N/A,TRUE,"(原)提出";"E",#N/A,TRUE,"(原)提出"}</definedName>
    <definedName name="e" localSheetId="0" hidden="1">{#N/A,#N/A,FALSE,"96下820";#N/A,#N/A,FALSE,"96下826";#N/A,#N/A,FALSE,"96下827";#N/A,#N/A,FALSE,"96下828";#N/A,#N/A,FALSE,"96下861";#N/A,#N/A,FALSE,"96下862"}</definedName>
    <definedName name="e" hidden="1">{#N/A,#N/A,FALSE,"96下820";#N/A,#N/A,FALSE,"96下826";#N/A,#N/A,FALSE,"96下827";#N/A,#N/A,FALSE,"96下828";#N/A,#N/A,FALSE,"96下861";#N/A,#N/A,FALSE,"96下862"}</definedName>
    <definedName name="K">#REF!</definedName>
    <definedName name="LED">#REF!</definedName>
    <definedName name="_xlnm.Print_Area">[2]Sheet1!$A$1:$I$233</definedName>
    <definedName name="_xlnm.Print_Titles">[3]車両仕様!$A$1:$C$65536,[3]車両仕様!$A$3:$IV$4</definedName>
    <definedName name="ｓ">#REF!</definedName>
    <definedName name="Sheet_dspmaincfg_Top">#REF!</definedName>
    <definedName name="Sheet_ユーザーカスタマイズ手順_Top">#REF!</definedName>
    <definedName name="Sheet_基礎知識_dispdomain">#REF!</definedName>
    <definedName name="Sheet_基礎知識_dispdomain_Diagram">#REF!</definedName>
    <definedName name="Sheet_基礎知識_dspmgr">#REF!</definedName>
    <definedName name="Sheet_基礎知識_dspmgr_Contents">#REF!</definedName>
    <definedName name="Sheet_基礎知識_dspmgr_STM">#REF!</definedName>
    <definedName name="Sheet_基礎知識_dspmgr_Struct">#REF!</definedName>
    <definedName name="Sheet_基礎知識_dspmgr_SwCancel">#REF!</definedName>
    <definedName name="Sheet_基礎知識_mainscrl">#REF!</definedName>
    <definedName name="Sheet_基礎知識_mainscrl_Contents">#REF!</definedName>
    <definedName name="Sheet_基礎知識_mainscrl_MainSub">#REF!</definedName>
    <definedName name="Sheet_基礎知識_mainscrl_Struct">#REF!</definedName>
    <definedName name="Sheet_基礎知識_swdtctr">#REF!</definedName>
    <definedName name="Sheet_基礎知識_Top">#REF!</definedName>
    <definedName name="sss" localSheetId="0" hidden="1">{#N/A,#N/A,FALSE,"製造勘定表";#N/A,#N/A,FALSE,"直材費";#N/A,#N/A,FALSE,"直接人員";#N/A,#N/A,FALSE,"間接人員";#N/A,#N/A,FALSE,"実働時間";#N/A,#N/A,FALSE,"労務費";#N/A,#N/A,FALSE,"レートマスター";#N/A,#N/A,FALSE,"経費";#N/A,#N/A,FALSE,"分析"}</definedName>
    <definedName name="sss" hidden="1">{#N/A,#N/A,FALSE,"製造勘定表";#N/A,#N/A,FALSE,"直材費";#N/A,#N/A,FALSE,"直接人員";#N/A,#N/A,FALSE,"間接人員";#N/A,#N/A,FALSE,"実働時間";#N/A,#N/A,FALSE,"労務費";#N/A,#N/A,FALSE,"レートマスター";#N/A,#N/A,FALSE,"経費";#N/A,#N/A,FALSE,"分析"}</definedName>
    <definedName name="ｔｅｓｔ" localSheetId="0" hidden="1">{"A",#N/A,TRUE,"(原)提出";"B",#N/A,TRUE,"(原)提出";"D",#N/A,TRUE,"(原)提出";"E",#N/A,TRUE,"(原)提出"}</definedName>
    <definedName name="ｔｅｓｔ" hidden="1">{"A",#N/A,TRUE,"(原)提出";"B",#N/A,TRUE,"(原)提出";"D",#N/A,TRUE,"(原)提出";"E",#N/A,TRUE,"(原)提出"}</definedName>
    <definedName name="ｔｅｓｔ２" localSheetId="0" hidden="1">{"A",#N/A,FALSE,"(工)工程別";"B",#N/A,FALSE,"(工)工程別";"D",#N/A,FALSE,"(工)工程別";"E",#N/A,FALSE,"(工)工程別"}</definedName>
    <definedName name="ｔｅｓｔ２" hidden="1">{"A",#N/A,FALSE,"(工)工程別";"B",#N/A,FALSE,"(工)工程別";"D",#N/A,FALSE,"(工)工程別";"E",#N/A,FALSE,"(工)工程別"}</definedName>
    <definedName name="ｔｅｓｔ３" localSheetId="0" hidden="1">{"A",#N/A,FALSE,"(部)工程別 ";"B",#N/A,FALSE,"(部)工程別 ";"D",#N/A,FALSE,"(部)工程別 "}</definedName>
    <definedName name="ｔｅｓｔ３" hidden="1">{"A",#N/A,FALSE,"(部)工程別 ";"B",#N/A,FALSE,"(部)工程別 ";"D",#N/A,FALSE,"(部)工程別 "}</definedName>
    <definedName name="ｔｅｓｔ４" localSheetId="0" hidden="1">{"A",#N/A,TRUE,"(原)提出";"B",#N/A,TRUE,"(原)提出";"D",#N/A,TRUE,"(原)提出";"E",#N/A,TRUE,"(原)提出"}</definedName>
    <definedName name="ｔｅｓｔ４" hidden="1">{"A",#N/A,TRUE,"(原)提出";"B",#N/A,TRUE,"(原)提出";"D",#N/A,TRUE,"(原)提出";"E",#N/A,TRUE,"(原)提出"}</definedName>
    <definedName name="ｔｅｓｔ５" localSheetId="0" hidden="1">{"A",#N/A,TRUE,"(原)提出";"B",#N/A,TRUE,"(原)提出";"D",#N/A,TRUE,"(原)提出";"E",#N/A,TRUE,"(原)提出"}</definedName>
    <definedName name="ｔｅｓｔ５" hidden="1">{"A",#N/A,TRUE,"(原)提出";"B",#N/A,TRUE,"(原)提出";"D",#N/A,TRUE,"(原)提出";"E",#N/A,TRUE,"(原)提出"}</definedName>
    <definedName name="ｔｅｓｔ６" localSheetId="0" hidden="1">{"A",#N/A,TRUE,"(原)提出";"B",#N/A,TRUE,"(原)提出";"D",#N/A,TRUE,"(原)提出";"E",#N/A,TRUE,"(原)提出"}</definedName>
    <definedName name="ｔｅｓｔ６" hidden="1">{"A",#N/A,TRUE,"(原)提出";"B",#N/A,TRUE,"(原)提出";"D",#N/A,TRUE,"(原)提出";"E",#N/A,TRUE,"(原)提出"}</definedName>
    <definedName name="ｔｅｓｔ７" localSheetId="0" hidden="1">{"A",#N/A,TRUE,"(原)提出";"B",#N/A,TRUE,"(原)提出";"D",#N/A,TRUE,"(原)提出";"E",#N/A,TRUE,"(原)提出"}</definedName>
    <definedName name="ｔｅｓｔ７" hidden="1">{"A",#N/A,TRUE,"(原)提出";"B",#N/A,TRUE,"(原)提出";"D",#N/A,TRUE,"(原)提出";"E",#N/A,TRUE,"(原)提出"}</definedName>
    <definedName name="ｔｅｓｔ８" localSheetId="0" hidden="1">{"A",#N/A,TRUE,"(原)提出";"B",#N/A,TRUE,"(原)提出";"D",#N/A,TRUE,"(原)提出";"E",#N/A,TRUE,"(原)提出"}</definedName>
    <definedName name="ｔｅｓｔ８" hidden="1">{"A",#N/A,TRUE,"(原)提出";"B",#N/A,TRUE,"(原)提出";"D",#N/A,TRUE,"(原)提出";"E",#N/A,TRUE,"(原)提出"}</definedName>
    <definedName name="tt" localSheetId="0" hidden="1">{"A",#N/A,TRUE,"(原)提出";"B",#N/A,TRUE,"(原)提出";"D",#N/A,TRUE,"(原)提出";"E",#N/A,TRUE,"(原)提出"}</definedName>
    <definedName name="tt" hidden="1">{"A",#N/A,TRUE,"(原)提出";"B",#N/A,TRUE,"(原)提出";"D",#N/A,TRUE,"(原)提出";"E",#N/A,TRUE,"(原)提出"}</definedName>
    <definedName name="w" localSheetId="0" hidden="1">{#N/A,#N/A,FALSE,"製造勘定表";#N/A,#N/A,FALSE,"直材費";#N/A,#N/A,FALSE,"直接人員";#N/A,#N/A,FALSE,"間接人員";#N/A,#N/A,FALSE,"実働時間";#N/A,#N/A,FALSE,"労務費";#N/A,#N/A,FALSE,"レートマスター";#N/A,#N/A,FALSE,"経費";#N/A,#N/A,FALSE,"分析"}</definedName>
    <definedName name="w" hidden="1">{#N/A,#N/A,FALSE,"製造勘定表";#N/A,#N/A,FALSE,"直材費";#N/A,#N/A,FALSE,"直接人員";#N/A,#N/A,FALSE,"間接人員";#N/A,#N/A,FALSE,"実働時間";#N/A,#N/A,FALSE,"労務費";#N/A,#N/A,FALSE,"レートマスター";#N/A,#N/A,FALSE,"経費";#N/A,#N/A,FALSE,"分析"}</definedName>
    <definedName name="wrn.324._.KOUTEIBETU." localSheetId="0" hidden="1">{"A",#N/A,FALSE,"(工)工程別";"B",#N/A,FALSE,"(工)工程別";"D",#N/A,FALSE,"(工)工程別";"E",#N/A,FALSE,"(工)工程別"}</definedName>
    <definedName name="wrn.324._.KOUTEIBETU." hidden="1">{"A",#N/A,FALSE,"(工)工程別";"B",#N/A,FALSE,"(工)工程別";"D",#N/A,FALSE,"(工)工程別";"E",#N/A,FALSE,"(工)工程別"}</definedName>
    <definedName name="wrn.822._.KOUTEIBETU." localSheetId="0" hidden="1">{"A",#N/A,FALSE,"(部)工程別 ";"B",#N/A,FALSE,"(部)工程別 ";"D",#N/A,FALSE,"(部)工程別 "}</definedName>
    <definedName name="wrn.822._.KOUTEIBETU." hidden="1">{"A",#N/A,FALSE,"(部)工程別 ";"B",#N/A,FALSE,"(部)工程別 ";"D",#N/A,FALSE,"(部)工程別 "}</definedName>
    <definedName name="wrn.syoukyakuhi" localSheetId="0" hidden="1">{"A",#N/A,TRUE,"(原)提出";"B",#N/A,TRUE,"(原)提出";"D",#N/A,TRUE,"(原)提出";"E",#N/A,TRUE,"(原)提出"}</definedName>
    <definedName name="wrn.syoukyakuhi" hidden="1">{"A",#N/A,TRUE,"(原)提出";"B",#N/A,TRUE,"(原)提出";"D",#N/A,TRUE,"(原)提出";"E",#N/A,TRUE,"(原)提出"}</definedName>
    <definedName name="wrn.SYOUKYAKUHI." localSheetId="0" hidden="1">{"A",#N/A,TRUE,"(原)提出";"B",#N/A,TRUE,"(原)提出";"D",#N/A,TRUE,"(原)提出";"E",#N/A,TRUE,"(原)提出"}</definedName>
    <definedName name="wrn.SYOUKYAKUHI." hidden="1">{"A",#N/A,TRUE,"(原)提出";"B",#N/A,TRUE,"(原)提出";"D",#N/A,TRUE,"(原)提出";"E",#N/A,TRUE,"(原)提出"}</definedName>
    <definedName name="wrn.印刷." localSheetId="0" hidden="1">{#N/A,#N/A,FALSE,"製造勘定表";#N/A,#N/A,FALSE,"直材費";#N/A,#N/A,FALSE,"直接人員";#N/A,#N/A,FALSE,"間接人員";#N/A,#N/A,FALSE,"実働時間";#N/A,#N/A,FALSE,"労務費";#N/A,#N/A,FALSE,"レートマスター";#N/A,#N/A,FALSE,"経費";#N/A,#N/A,FALSE,"分析"}</definedName>
    <definedName name="wrn.印刷." hidden="1">{#N/A,#N/A,FALSE,"製造勘定表";#N/A,#N/A,FALSE,"直材費";#N/A,#N/A,FALSE,"直接人員";#N/A,#N/A,FALSE,"間接人員";#N/A,#N/A,FALSE,"実働時間";#N/A,#N/A,FALSE,"労務費";#N/A,#N/A,FALSE,"レートマスター";#N/A,#N/A,FALSE,"経費";#N/A,#N/A,FALSE,"分析"}</definedName>
    <definedName name="wrn.経費." localSheetId="0" hidden="1">{"経費",#N/A,FALSE,"H7分析"}</definedName>
    <definedName name="wrn.経費." hidden="1">{"経費",#N/A,FALSE,"H7分析"}</definedName>
    <definedName name="wrn.材料人員." localSheetId="0" hidden="1">{"材料人員",#N/A,FALSE,"H7分析"}</definedName>
    <definedName name="wrn.材料人員." hidden="1">{"材料人員",#N/A,FALSE,"H7分析"}</definedName>
    <definedName name="wrn.生産高全印刷." localSheetId="0" hidden="1">{#N/A,#N/A,FALSE,"96下820";#N/A,#N/A,FALSE,"96下826";#N/A,#N/A,FALSE,"96下827";#N/A,#N/A,FALSE,"96下828";#N/A,#N/A,FALSE,"96下861";#N/A,#N/A,FALSE,"96下862"}</definedName>
    <definedName name="wrn.生産高全印刷." hidden="1">{#N/A,#N/A,FALSE,"96下820";#N/A,#N/A,FALSE,"96下826";#N/A,#N/A,FALSE,"96下827";#N/A,#N/A,FALSE,"96下828";#N/A,#N/A,FALSE,"96下861";#N/A,#N/A,FALSE,"96下862"}</definedName>
    <definedName name="wrn.全表." localSheetId="0" hidden="1">{"経費",#N/A,FALSE,"H7分析";"材料人員",#N/A,FALSE,"H7分析";"直接労務",#N/A,FALSE,"H7分析";"分析",#N/A,FALSE,"H7分析"}</definedName>
    <definedName name="wrn.全表." hidden="1">{"経費",#N/A,FALSE,"H7分析";"材料人員",#N/A,FALSE,"H7分析";"直接労務",#N/A,FALSE,"H7分析";"分析",#N/A,FALSE,"H7分析"}</definedName>
    <definedName name="wrn.直接労務." localSheetId="0" hidden="1">{"直接労務",#N/A,FALSE,"H7分析"}</definedName>
    <definedName name="wrn.直接労務." hidden="1">{"直接労務",#N/A,FALSE,"H7分析"}</definedName>
    <definedName name="wrn.分析." localSheetId="0" hidden="1">{"分析",#N/A,FALSE,"H7分析"}</definedName>
    <definedName name="wrn.分析." hidden="1">{"分析",#N/A,FALSE,"H7分析"}</definedName>
    <definedName name="xlo1">#REF!</definedName>
    <definedName name="xlo2">#REF!</definedName>
    <definedName name="xlo3">#REF!</definedName>
    <definedName name="xlo4">#REF!</definedName>
    <definedName name="xup1">#REF!</definedName>
    <definedName name="xup2">#REF!</definedName>
    <definedName name="xup3">#REF!</definedName>
    <definedName name="xup4">#REF!</definedName>
    <definedName name="ylo1">#REF!</definedName>
    <definedName name="ylo2">#REF!</definedName>
    <definedName name="ylo3">#REF!</definedName>
    <definedName name="ylo4">#REF!</definedName>
    <definedName name="yup1">#REF!</definedName>
    <definedName name="yup2">#REF!</definedName>
    <definedName name="yup3">#REF!</definedName>
    <definedName name="yup4">#REF!</definedName>
    <definedName name="Z_549346FF_2959_4613_8783_DAA5CB3C3FA4_.wvu.FilterData" localSheetId="0" hidden="1">#REF!</definedName>
    <definedName name="Z_549346FF_2959_4613_8783_DAA5CB3C3FA4_.wvu.FilterData" hidden="1">#REF!</definedName>
    <definedName name="い" localSheetId="0" hidden="1">{"経費",#N/A,FALSE,"H7分析"}</definedName>
    <definedName name="い" hidden="1">{"経費",#N/A,FALSE,"H7分析"}</definedName>
    <definedName name="う" localSheetId="0" hidden="1">{#N/A,#N/A,FALSE,"96下820";#N/A,#N/A,FALSE,"96下826";#N/A,#N/A,FALSE,"96下827";#N/A,#N/A,FALSE,"96下828";#N/A,#N/A,FALSE,"96下861";#N/A,#N/A,FALSE,"96下862"}</definedName>
    <definedName name="う" hidden="1">{#N/A,#N/A,FALSE,"96下820";#N/A,#N/A,FALSE,"96下826";#N/A,#N/A,FALSE,"96下827";#N/A,#N/A,FALSE,"96下828";#N/A,#N/A,FALSE,"96下861";#N/A,#N/A,FALSE,"96下862"}</definedName>
    <definedName name="え" localSheetId="0" hidden="1">{#N/A,#N/A,FALSE,"96下820";#N/A,#N/A,FALSE,"96下826";#N/A,#N/A,FALSE,"96下827";#N/A,#N/A,FALSE,"96下828";#N/A,#N/A,FALSE,"96下861";#N/A,#N/A,FALSE,"96下862"}</definedName>
    <definedName name="え" hidden="1">{#N/A,#N/A,FALSE,"96下820";#N/A,#N/A,FALSE,"96下826";#N/A,#N/A,FALSE,"96下827";#N/A,#N/A,FALSE,"96下828";#N/A,#N/A,FALSE,"96下861";#N/A,#N/A,FALSE,"96下862"}</definedName>
    <definedName name="テスト">#REF!</definedName>
    <definedName name="愛" localSheetId="0" hidden="1">{"A",#N/A,TRUE,"(原)提出";"B",#N/A,TRUE,"(原)提出";"D",#N/A,TRUE,"(原)提出";"E",#N/A,TRUE,"(原)提出"}</definedName>
    <definedName name="愛" hidden="1">{"A",#N/A,TRUE,"(原)提出";"B",#N/A,TRUE,"(原)提出";"D",#N/A,TRUE,"(原)提出";"E",#N/A,TRUE,"(原)提出"}</definedName>
    <definedName name="開発費" localSheetId="0" hidden="1">{#N/A,#N/A,FALSE,"96下820";#N/A,#N/A,FALSE,"96下826";#N/A,#N/A,FALSE,"96下827";#N/A,#N/A,FALSE,"96下828";#N/A,#N/A,FALSE,"96下861";#N/A,#N/A,FALSE,"96下862"}</definedName>
    <definedName name="開発費" hidden="1">{#N/A,#N/A,FALSE,"96下820";#N/A,#N/A,FALSE,"96下826";#N/A,#N/A,FALSE,"96下827";#N/A,#N/A,FALSE,"96下828";#N/A,#N/A,FALSE,"96下861";#N/A,#N/A,FALSE,"96下862"}</definedName>
    <definedName name="関数名_確定_BON">'[4]Config - dspmgr'!#REF!</definedName>
    <definedName name="関数名_確定_IGOFF">'[4]Config - dspmgr'!#REF!</definedName>
    <definedName name="関数名_確定_IGON">'[4]Config - dspmgr'!#REF!</definedName>
    <definedName name="関数名_確定_WKUP">'[4]Config - dspmgr'!#REF!</definedName>
    <definedName name="関数名_確定_状態遷移_0">'[4]Config - dspmgr'!#REF!</definedName>
    <definedName name="関数名_確定_状態遷移_1">'[4]Config - dspmgr'!#REF!</definedName>
    <definedName name="関数名_確定_状態遷移_2">'[4]Config - dspmgr'!#REF!</definedName>
    <definedName name="関数名_確定_状態遷移_3">'[4]Config - dspmgr'!#REF!</definedName>
    <definedName name="関数名_確定_状態遷移_4">'[4]Config - dspmgr'!#REF!</definedName>
    <definedName name="関数名_確定_定期">'[4]Config - dspmgr'!#REF!</definedName>
    <definedName name="金型共通化" localSheetId="0" hidden="1">{"A",#N/A,TRUE,"(原)提出";"B",#N/A,TRUE,"(原)提出";"D",#N/A,TRUE,"(原)提出";"E",#N/A,TRUE,"(原)提出"}</definedName>
    <definedName name="金型共通化" hidden="1">{"A",#N/A,TRUE,"(原)提出";"B",#N/A,TRUE,"(原)提出";"D",#N/A,TRUE,"(原)提出";"E",#N/A,TRUE,"(原)提出"}</definedName>
    <definedName name="金型共通化２" localSheetId="0" hidden="1">{"A",#N/A,TRUE,"(原)提出";"B",#N/A,TRUE,"(原)提出";"D",#N/A,TRUE,"(原)提出";"E",#N/A,TRUE,"(原)提出"}</definedName>
    <definedName name="金型共通化２" hidden="1">{"A",#N/A,TRUE,"(原)提出";"B",#N/A,TRUE,"(原)提出";"D",#N/A,TRUE,"(原)提出";"E",#N/A,TRUE,"(原)提出"}</definedName>
    <definedName name="駆動回路">#REF!</definedName>
    <definedName name="効果額" localSheetId="0" hidden="1">{"A",#N/A,TRUE,"(原)提出";"B",#N/A,TRUE,"(原)提出";"D",#N/A,TRUE,"(原)提出";"E",#N/A,TRUE,"(原)提出"}</definedName>
    <definedName name="効果額" hidden="1">{"A",#N/A,TRUE,"(原)提出";"B",#N/A,TRUE,"(原)提出";"D",#N/A,TRUE,"(原)提出";"E",#N/A,TRUE,"(原)提出"}</definedName>
    <definedName name="工数削減" localSheetId="0" hidden="1">{"A",#N/A,TRUE,"(原)提出";"B",#N/A,TRUE,"(原)提出";"D",#N/A,TRUE,"(原)提出";"E",#N/A,TRUE,"(原)提出"}</definedName>
    <definedName name="工数削減" hidden="1">{"A",#N/A,TRUE,"(原)提出";"B",#N/A,TRUE,"(原)提出";"D",#N/A,TRUE,"(原)提出";"E",#N/A,TRUE,"(原)提出"}</definedName>
    <definedName name="対" localSheetId="0" hidden="1">{"A",#N/A,TRUE,"(原)提出";"B",#N/A,TRUE,"(原)提出";"D",#N/A,TRUE,"(原)提出";"E",#N/A,TRUE,"(原)提出"}</definedName>
    <definedName name="対" hidden="1">{"A",#N/A,TRUE,"(原)提出";"B",#N/A,TRUE,"(原)提出";"D",#N/A,TRUE,"(原)提出";"E",#N/A,TRUE,"(原)提出"}</definedName>
    <definedName name="品番">#REF!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13" i="26" l="1"/>
  <c r="AU11" i="20"/>
  <c r="AU10" i="20"/>
  <c r="B16" i="1"/>
  <c r="B12" i="1"/>
  <c r="B11" i="1"/>
  <c r="B10" i="1"/>
  <c r="B9" i="1"/>
  <c r="AJ199" i="20" l="1"/>
  <c r="AQ199" i="20" s="1"/>
  <c r="AI199" i="20"/>
  <c r="AH199" i="20"/>
  <c r="AG199" i="20"/>
  <c r="AF199" i="20"/>
  <c r="AE199" i="20"/>
  <c r="AD199" i="20"/>
  <c r="AC199" i="20"/>
  <c r="AB199" i="20"/>
  <c r="AA199" i="20"/>
  <c r="Z199" i="20"/>
  <c r="Y199" i="20"/>
  <c r="X199" i="20"/>
  <c r="W199" i="20"/>
  <c r="V199" i="20"/>
  <c r="U199" i="20"/>
  <c r="T199" i="20"/>
  <c r="S199" i="20"/>
  <c r="R199" i="20"/>
  <c r="Q199" i="20"/>
  <c r="P199" i="20"/>
  <c r="O199" i="20"/>
  <c r="N199" i="20"/>
  <c r="M199" i="20"/>
  <c r="L199" i="20"/>
  <c r="K199" i="20"/>
  <c r="J199" i="20"/>
  <c r="I199" i="20"/>
  <c r="H199" i="20"/>
  <c r="G199" i="20"/>
  <c r="F199" i="20"/>
  <c r="E199" i="20"/>
  <c r="D199" i="20"/>
  <c r="AJ198" i="20"/>
  <c r="AQ198" i="20" s="1"/>
  <c r="AI198" i="20"/>
  <c r="AH198" i="20"/>
  <c r="AG198" i="20"/>
  <c r="AF198" i="20"/>
  <c r="AE198" i="20"/>
  <c r="AD198" i="20"/>
  <c r="AC198" i="20"/>
  <c r="AB198" i="20"/>
  <c r="AA198" i="20"/>
  <c r="Z198" i="20"/>
  <c r="Y198" i="20"/>
  <c r="X198" i="20"/>
  <c r="W198" i="20"/>
  <c r="V198" i="20"/>
  <c r="U198" i="20"/>
  <c r="T198" i="20"/>
  <c r="S198" i="20"/>
  <c r="R198" i="20"/>
  <c r="Q198" i="20"/>
  <c r="P198" i="20"/>
  <c r="O198" i="20"/>
  <c r="N198" i="20"/>
  <c r="AN198" i="20" s="1"/>
  <c r="M198" i="20"/>
  <c r="L198" i="20"/>
  <c r="K198" i="20"/>
  <c r="J198" i="20"/>
  <c r="I198" i="20"/>
  <c r="H198" i="20"/>
  <c r="G198" i="20"/>
  <c r="F198" i="20"/>
  <c r="E198" i="20"/>
  <c r="D198" i="20"/>
  <c r="AJ197" i="20"/>
  <c r="AQ197" i="20" s="1"/>
  <c r="AI197" i="20"/>
  <c r="AH197" i="20"/>
  <c r="AG197" i="20"/>
  <c r="AF197" i="20"/>
  <c r="AE197" i="20"/>
  <c r="AD197" i="20"/>
  <c r="AC197" i="20"/>
  <c r="AB197" i="20"/>
  <c r="AA197" i="20"/>
  <c r="Z197" i="20"/>
  <c r="Y197" i="20"/>
  <c r="X197" i="20"/>
  <c r="W197" i="20"/>
  <c r="V197" i="20"/>
  <c r="U197" i="20"/>
  <c r="T197" i="20"/>
  <c r="S197" i="20"/>
  <c r="R197" i="20"/>
  <c r="Q197" i="20"/>
  <c r="P197" i="20"/>
  <c r="O197" i="20"/>
  <c r="N197" i="20"/>
  <c r="M197" i="20"/>
  <c r="L197" i="20"/>
  <c r="K197" i="20"/>
  <c r="J197" i="20"/>
  <c r="I197" i="20"/>
  <c r="H197" i="20"/>
  <c r="G197" i="20"/>
  <c r="F197" i="20"/>
  <c r="E197" i="20"/>
  <c r="D197" i="20"/>
  <c r="AJ196" i="20"/>
  <c r="AQ196" i="20" s="1"/>
  <c r="AS66" i="20" s="1"/>
  <c r="AI196" i="20"/>
  <c r="AH196" i="20"/>
  <c r="AG196" i="20"/>
  <c r="AF196" i="20"/>
  <c r="AE196" i="20"/>
  <c r="AD196" i="20"/>
  <c r="AC196" i="20"/>
  <c r="AL196" i="20" s="1"/>
  <c r="AB196" i="20"/>
  <c r="AA196" i="20"/>
  <c r="Z196" i="20"/>
  <c r="Y196" i="20"/>
  <c r="X196" i="20"/>
  <c r="W196" i="20"/>
  <c r="V196" i="20"/>
  <c r="U196" i="20"/>
  <c r="T196" i="20"/>
  <c r="S196" i="20"/>
  <c r="R196" i="20"/>
  <c r="Q196" i="20"/>
  <c r="P196" i="20"/>
  <c r="O196" i="20"/>
  <c r="N196" i="20"/>
  <c r="M196" i="20"/>
  <c r="L196" i="20"/>
  <c r="K196" i="20"/>
  <c r="J196" i="20"/>
  <c r="I196" i="20"/>
  <c r="H196" i="20"/>
  <c r="G196" i="20"/>
  <c r="F196" i="20"/>
  <c r="E196" i="20"/>
  <c r="D196" i="20"/>
  <c r="AJ195" i="20"/>
  <c r="AQ195" i="20" s="1"/>
  <c r="AI195" i="20"/>
  <c r="AH195" i="20"/>
  <c r="AG195" i="20"/>
  <c r="AF195" i="20"/>
  <c r="AE195" i="20"/>
  <c r="AD195" i="20"/>
  <c r="AC195" i="20"/>
  <c r="AB195" i="20"/>
  <c r="AA195" i="20"/>
  <c r="Z195" i="20"/>
  <c r="Y195" i="20"/>
  <c r="X195" i="20"/>
  <c r="W195" i="20"/>
  <c r="V195" i="20"/>
  <c r="U195" i="20"/>
  <c r="T195" i="20"/>
  <c r="S195" i="20"/>
  <c r="R195" i="20"/>
  <c r="Q195" i="20"/>
  <c r="P195" i="20"/>
  <c r="O195" i="20"/>
  <c r="N195" i="20"/>
  <c r="M195" i="20"/>
  <c r="L195" i="20"/>
  <c r="K195" i="20"/>
  <c r="J195" i="20"/>
  <c r="I195" i="20"/>
  <c r="H195" i="20"/>
  <c r="G195" i="20"/>
  <c r="F195" i="20"/>
  <c r="E195" i="20"/>
  <c r="D195" i="20"/>
  <c r="AJ194" i="20"/>
  <c r="AQ194" i="20" s="1"/>
  <c r="AI194" i="20"/>
  <c r="AH194" i="20"/>
  <c r="AG194" i="20"/>
  <c r="AF194" i="20"/>
  <c r="AE194" i="20"/>
  <c r="AD194" i="20"/>
  <c r="AC194" i="20"/>
  <c r="AB194" i="20"/>
  <c r="AA194" i="20"/>
  <c r="Z194" i="20"/>
  <c r="Y194" i="20"/>
  <c r="X194" i="20"/>
  <c r="W194" i="20"/>
  <c r="V194" i="20"/>
  <c r="U194" i="20"/>
  <c r="T194" i="20"/>
  <c r="S194" i="20"/>
  <c r="R194" i="20"/>
  <c r="Q194" i="20"/>
  <c r="P194" i="20"/>
  <c r="O194" i="20"/>
  <c r="N194" i="20"/>
  <c r="M194" i="20"/>
  <c r="L194" i="20"/>
  <c r="K194" i="20"/>
  <c r="J194" i="20"/>
  <c r="I194" i="20"/>
  <c r="H194" i="20"/>
  <c r="G194" i="20"/>
  <c r="F194" i="20"/>
  <c r="E194" i="20"/>
  <c r="D194" i="20"/>
  <c r="AO194" i="20" s="1"/>
  <c r="AJ193" i="20"/>
  <c r="AQ193" i="20" s="1"/>
  <c r="AI193" i="20"/>
  <c r="AH193" i="20"/>
  <c r="AG193" i="20"/>
  <c r="AF193" i="20"/>
  <c r="AE193" i="20"/>
  <c r="AD193" i="20"/>
  <c r="AC193" i="20"/>
  <c r="AB193" i="20"/>
  <c r="AA193" i="20"/>
  <c r="Z193" i="20"/>
  <c r="Y193" i="20"/>
  <c r="X193" i="20"/>
  <c r="W193" i="20"/>
  <c r="V193" i="20"/>
  <c r="U193" i="20"/>
  <c r="T193" i="20"/>
  <c r="S193" i="20"/>
  <c r="R193" i="20"/>
  <c r="Q193" i="20"/>
  <c r="P193" i="20"/>
  <c r="O193" i="20"/>
  <c r="N193" i="20"/>
  <c r="M193" i="20"/>
  <c r="L193" i="20"/>
  <c r="K193" i="20"/>
  <c r="J193" i="20"/>
  <c r="I193" i="20"/>
  <c r="H193" i="20"/>
  <c r="G193" i="20"/>
  <c r="F193" i="20"/>
  <c r="E193" i="20"/>
  <c r="D193" i="20"/>
  <c r="AJ192" i="20"/>
  <c r="AQ192" i="20" s="1"/>
  <c r="AI192" i="20"/>
  <c r="AH192" i="20"/>
  <c r="AG192" i="20"/>
  <c r="AF192" i="20"/>
  <c r="AE192" i="20"/>
  <c r="AD192" i="20"/>
  <c r="AC192" i="20"/>
  <c r="AB192" i="20"/>
  <c r="AA192" i="20"/>
  <c r="Z192" i="20"/>
  <c r="Y192" i="20"/>
  <c r="X192" i="20"/>
  <c r="W192" i="20"/>
  <c r="V192" i="20"/>
  <c r="U192" i="20"/>
  <c r="T192" i="20"/>
  <c r="S192" i="20"/>
  <c r="R192" i="20"/>
  <c r="Q192" i="20"/>
  <c r="P192" i="20"/>
  <c r="O192" i="20"/>
  <c r="N192" i="20"/>
  <c r="M192" i="20"/>
  <c r="L192" i="20"/>
  <c r="AN192" i="20" s="1"/>
  <c r="K192" i="20"/>
  <c r="J192" i="20"/>
  <c r="I192" i="20"/>
  <c r="H192" i="20"/>
  <c r="G192" i="20"/>
  <c r="F192" i="20"/>
  <c r="E192" i="20"/>
  <c r="D192" i="20"/>
  <c r="AJ191" i="20"/>
  <c r="AQ191" i="20" s="1"/>
  <c r="AI191" i="20"/>
  <c r="AH191" i="20"/>
  <c r="AG191" i="20"/>
  <c r="AF191" i="20"/>
  <c r="AE191" i="20"/>
  <c r="AD191" i="20"/>
  <c r="AC191" i="20"/>
  <c r="AB191" i="20"/>
  <c r="AA191" i="20"/>
  <c r="Z191" i="20"/>
  <c r="Y191" i="20"/>
  <c r="X191" i="20"/>
  <c r="W191" i="20"/>
  <c r="V191" i="20"/>
  <c r="U191" i="20"/>
  <c r="T191" i="20"/>
  <c r="S191" i="20"/>
  <c r="R191" i="20"/>
  <c r="Q191" i="20"/>
  <c r="P191" i="20"/>
  <c r="O191" i="20"/>
  <c r="N191" i="20"/>
  <c r="M191" i="20"/>
  <c r="L191" i="20"/>
  <c r="K191" i="20"/>
  <c r="J191" i="20"/>
  <c r="I191" i="20"/>
  <c r="H191" i="20"/>
  <c r="G191" i="20"/>
  <c r="F191" i="20"/>
  <c r="E191" i="20"/>
  <c r="D191" i="20"/>
  <c r="AJ190" i="20"/>
  <c r="AQ190" i="20" s="1"/>
  <c r="AI190" i="20"/>
  <c r="AH190" i="20"/>
  <c r="AG190" i="20"/>
  <c r="AF190" i="20"/>
  <c r="AE190" i="20"/>
  <c r="AD190" i="20"/>
  <c r="AC190" i="20"/>
  <c r="AB190" i="20"/>
  <c r="AA190" i="20"/>
  <c r="Z190" i="20"/>
  <c r="Y190" i="20"/>
  <c r="X190" i="20"/>
  <c r="W190" i="20"/>
  <c r="V190" i="20"/>
  <c r="U190" i="20"/>
  <c r="T190" i="20"/>
  <c r="S190" i="20"/>
  <c r="R190" i="20"/>
  <c r="Q190" i="20"/>
  <c r="P190" i="20"/>
  <c r="O190" i="20"/>
  <c r="AN190" i="20" s="1"/>
  <c r="N190" i="20"/>
  <c r="M190" i="20"/>
  <c r="L190" i="20"/>
  <c r="K190" i="20"/>
  <c r="J190" i="20"/>
  <c r="I190" i="20"/>
  <c r="H190" i="20"/>
  <c r="G190" i="20"/>
  <c r="F190" i="20"/>
  <c r="E190" i="20"/>
  <c r="D190" i="20"/>
  <c r="AJ189" i="20"/>
  <c r="AQ189" i="20" s="1"/>
  <c r="AS59" i="20" s="1"/>
  <c r="AI189" i="20"/>
  <c r="AH189" i="20"/>
  <c r="AG189" i="20"/>
  <c r="AF189" i="20"/>
  <c r="AE189" i="20"/>
  <c r="AD189" i="20"/>
  <c r="AC189" i="20"/>
  <c r="AB189" i="20"/>
  <c r="AA189" i="20"/>
  <c r="Z189" i="20"/>
  <c r="Y189" i="20"/>
  <c r="X189" i="20"/>
  <c r="AM189" i="20" s="1"/>
  <c r="W189" i="20"/>
  <c r="V189" i="20"/>
  <c r="U189" i="20"/>
  <c r="T189" i="20"/>
  <c r="S189" i="20"/>
  <c r="R189" i="20"/>
  <c r="Q189" i="20"/>
  <c r="P189" i="20"/>
  <c r="O189" i="20"/>
  <c r="N189" i="20"/>
  <c r="M189" i="20"/>
  <c r="L189" i="20"/>
  <c r="AN189" i="20" s="1"/>
  <c r="K189" i="20"/>
  <c r="J189" i="20"/>
  <c r="I189" i="20"/>
  <c r="H189" i="20"/>
  <c r="G189" i="20"/>
  <c r="F189" i="20"/>
  <c r="E189" i="20"/>
  <c r="D189" i="20"/>
  <c r="AO189" i="20" s="1"/>
  <c r="AQ188" i="20"/>
  <c r="AJ188" i="20"/>
  <c r="AI188" i="20"/>
  <c r="AH188" i="20"/>
  <c r="AG188" i="20"/>
  <c r="AF188" i="20"/>
  <c r="AE188" i="20"/>
  <c r="AD188" i="20"/>
  <c r="AC188" i="20"/>
  <c r="AB188" i="20"/>
  <c r="AA188" i="20"/>
  <c r="Z188" i="20"/>
  <c r="Y188" i="20"/>
  <c r="X188" i="20"/>
  <c r="W188" i="20"/>
  <c r="V188" i="20"/>
  <c r="U188" i="20"/>
  <c r="T188" i="20"/>
  <c r="S188" i="20"/>
  <c r="R188" i="20"/>
  <c r="Q188" i="20"/>
  <c r="P188" i="20"/>
  <c r="O188" i="20"/>
  <c r="N188" i="20"/>
  <c r="M188" i="20"/>
  <c r="AN188" i="20" s="1"/>
  <c r="L188" i="20"/>
  <c r="K188" i="20"/>
  <c r="J188" i="20"/>
  <c r="I188" i="20"/>
  <c r="H188" i="20"/>
  <c r="G188" i="20"/>
  <c r="F188" i="20"/>
  <c r="E188" i="20"/>
  <c r="D188" i="20"/>
  <c r="AJ187" i="20"/>
  <c r="AQ187" i="20" s="1"/>
  <c r="AS57" i="20" s="1"/>
  <c r="AI187" i="20"/>
  <c r="AH187" i="20"/>
  <c r="AG187" i="20"/>
  <c r="AF187" i="20"/>
  <c r="AE187" i="20"/>
  <c r="AD187" i="20"/>
  <c r="AC187" i="20"/>
  <c r="AB187" i="20"/>
  <c r="AA187" i="20"/>
  <c r="Z187" i="20"/>
  <c r="Y187" i="20"/>
  <c r="X187" i="20"/>
  <c r="W187" i="20"/>
  <c r="V187" i="20"/>
  <c r="U187" i="20"/>
  <c r="T187" i="20"/>
  <c r="S187" i="20"/>
  <c r="R187" i="20"/>
  <c r="Q187" i="20"/>
  <c r="P187" i="20"/>
  <c r="O187" i="20"/>
  <c r="N187" i="20"/>
  <c r="M187" i="20"/>
  <c r="L187" i="20"/>
  <c r="K187" i="20"/>
  <c r="J187" i="20"/>
  <c r="I187" i="20"/>
  <c r="H187" i="20"/>
  <c r="G187" i="20"/>
  <c r="F187" i="20"/>
  <c r="E187" i="20"/>
  <c r="D187" i="20"/>
  <c r="AJ186" i="20"/>
  <c r="AQ186" i="20" s="1"/>
  <c r="AI186" i="20"/>
  <c r="AH186" i="20"/>
  <c r="AG186" i="20"/>
  <c r="AF186" i="20"/>
  <c r="AE186" i="20"/>
  <c r="AD186" i="20"/>
  <c r="AC186" i="20"/>
  <c r="AB186" i="20"/>
  <c r="AA186" i="20"/>
  <c r="Z186" i="20"/>
  <c r="Y186" i="20"/>
  <c r="X186" i="20"/>
  <c r="W186" i="20"/>
  <c r="V186" i="20"/>
  <c r="U186" i="20"/>
  <c r="T186" i="20"/>
  <c r="S186" i="20"/>
  <c r="R186" i="20"/>
  <c r="Q186" i="20"/>
  <c r="P186" i="20"/>
  <c r="O186" i="20"/>
  <c r="N186" i="20"/>
  <c r="M186" i="20"/>
  <c r="L186" i="20"/>
  <c r="K186" i="20"/>
  <c r="J186" i="20"/>
  <c r="I186" i="20"/>
  <c r="H186" i="20"/>
  <c r="G186" i="20"/>
  <c r="F186" i="20"/>
  <c r="E186" i="20"/>
  <c r="D186" i="20"/>
  <c r="AJ185" i="20"/>
  <c r="AQ185" i="20" s="1"/>
  <c r="AI185" i="20"/>
  <c r="AH185" i="20"/>
  <c r="AG185" i="20"/>
  <c r="AF185" i="20"/>
  <c r="AE185" i="20"/>
  <c r="AD185" i="20"/>
  <c r="AC185" i="20"/>
  <c r="AB185" i="20"/>
  <c r="AA185" i="20"/>
  <c r="Z185" i="20"/>
  <c r="Y185" i="20"/>
  <c r="X185" i="20"/>
  <c r="W185" i="20"/>
  <c r="V185" i="20"/>
  <c r="U185" i="20"/>
  <c r="T185" i="20"/>
  <c r="S185" i="20"/>
  <c r="R185" i="20"/>
  <c r="Q185" i="20"/>
  <c r="P185" i="20"/>
  <c r="O185" i="20"/>
  <c r="N185" i="20"/>
  <c r="M185" i="20"/>
  <c r="L185" i="20"/>
  <c r="K185" i="20"/>
  <c r="J185" i="20"/>
  <c r="I185" i="20"/>
  <c r="H185" i="20"/>
  <c r="G185" i="20"/>
  <c r="F185" i="20"/>
  <c r="E185" i="20"/>
  <c r="D185" i="20"/>
  <c r="AQ184" i="20"/>
  <c r="AS54" i="20" s="1"/>
  <c r="AJ184" i="20"/>
  <c r="AI184" i="20"/>
  <c r="AH184" i="20"/>
  <c r="AG184" i="20"/>
  <c r="AF184" i="20"/>
  <c r="AE184" i="20"/>
  <c r="AD184" i="20"/>
  <c r="AC184" i="20"/>
  <c r="AL184" i="20" s="1"/>
  <c r="AB184" i="20"/>
  <c r="AA184" i="20"/>
  <c r="Z184" i="20"/>
  <c r="Y184" i="20"/>
  <c r="X184" i="20"/>
  <c r="W184" i="20"/>
  <c r="V184" i="20"/>
  <c r="U184" i="20"/>
  <c r="T184" i="20"/>
  <c r="S184" i="20"/>
  <c r="R184" i="20"/>
  <c r="Q184" i="20"/>
  <c r="P184" i="20"/>
  <c r="O184" i="20"/>
  <c r="N184" i="20"/>
  <c r="M184" i="20"/>
  <c r="L184" i="20"/>
  <c r="K184" i="20"/>
  <c r="J184" i="20"/>
  <c r="I184" i="20"/>
  <c r="H184" i="20"/>
  <c r="G184" i="20"/>
  <c r="F184" i="20"/>
  <c r="E184" i="20"/>
  <c r="D184" i="20"/>
  <c r="AJ183" i="20"/>
  <c r="AQ183" i="20" s="1"/>
  <c r="AI183" i="20"/>
  <c r="AH183" i="20"/>
  <c r="AG183" i="20"/>
  <c r="AF183" i="20"/>
  <c r="AE183" i="20"/>
  <c r="AD183" i="20"/>
  <c r="AC183" i="20"/>
  <c r="AB183" i="20"/>
  <c r="AA183" i="20"/>
  <c r="Z183" i="20"/>
  <c r="Y183" i="20"/>
  <c r="X183" i="20"/>
  <c r="W183" i="20"/>
  <c r="V183" i="20"/>
  <c r="U183" i="20"/>
  <c r="T183" i="20"/>
  <c r="S183" i="20"/>
  <c r="R183" i="20"/>
  <c r="Q183" i="20"/>
  <c r="P183" i="20"/>
  <c r="O183" i="20"/>
  <c r="N183" i="20"/>
  <c r="M183" i="20"/>
  <c r="L183" i="20"/>
  <c r="K183" i="20"/>
  <c r="J183" i="20"/>
  <c r="I183" i="20"/>
  <c r="H183" i="20"/>
  <c r="G183" i="20"/>
  <c r="F183" i="20"/>
  <c r="E183" i="20"/>
  <c r="D183" i="20"/>
  <c r="AJ182" i="20"/>
  <c r="AQ182" i="20" s="1"/>
  <c r="AS52" i="20" s="1"/>
  <c r="AI182" i="20"/>
  <c r="AH182" i="20"/>
  <c r="AG182" i="20"/>
  <c r="AF182" i="20"/>
  <c r="AE182" i="20"/>
  <c r="AD182" i="20"/>
  <c r="AC182" i="20"/>
  <c r="AB182" i="20"/>
  <c r="AA182" i="20"/>
  <c r="Z182" i="20"/>
  <c r="Y182" i="20"/>
  <c r="X182" i="20"/>
  <c r="W182" i="20"/>
  <c r="V182" i="20"/>
  <c r="U182" i="20"/>
  <c r="T182" i="20"/>
  <c r="S182" i="20"/>
  <c r="R182" i="20"/>
  <c r="Q182" i="20"/>
  <c r="P182" i="20"/>
  <c r="O182" i="20"/>
  <c r="N182" i="20"/>
  <c r="M182" i="20"/>
  <c r="L182" i="20"/>
  <c r="K182" i="20"/>
  <c r="J182" i="20"/>
  <c r="I182" i="20"/>
  <c r="H182" i="20"/>
  <c r="G182" i="20"/>
  <c r="F182" i="20"/>
  <c r="E182" i="20"/>
  <c r="D182" i="20"/>
  <c r="AJ181" i="20"/>
  <c r="AQ181" i="20" s="1"/>
  <c r="AI181" i="20"/>
  <c r="AH181" i="20"/>
  <c r="AG181" i="20"/>
  <c r="AF181" i="20"/>
  <c r="AE181" i="20"/>
  <c r="AD181" i="20"/>
  <c r="AC181" i="20"/>
  <c r="AB181" i="20"/>
  <c r="AA181" i="20"/>
  <c r="Z181" i="20"/>
  <c r="Y181" i="20"/>
  <c r="X181" i="20"/>
  <c r="W181" i="20"/>
  <c r="V181" i="20"/>
  <c r="U181" i="20"/>
  <c r="T181" i="20"/>
  <c r="S181" i="20"/>
  <c r="R181" i="20"/>
  <c r="Q181" i="20"/>
  <c r="P181" i="20"/>
  <c r="O181" i="20"/>
  <c r="N181" i="20"/>
  <c r="M181" i="20"/>
  <c r="L181" i="20"/>
  <c r="K181" i="20"/>
  <c r="J181" i="20"/>
  <c r="I181" i="20"/>
  <c r="H181" i="20"/>
  <c r="G181" i="20"/>
  <c r="F181" i="20"/>
  <c r="E181" i="20"/>
  <c r="D181" i="20"/>
  <c r="AJ180" i="20"/>
  <c r="AQ180" i="20" s="1"/>
  <c r="AI180" i="20"/>
  <c r="AH180" i="20"/>
  <c r="AG180" i="20"/>
  <c r="AF180" i="20"/>
  <c r="AE180" i="20"/>
  <c r="AD180" i="20"/>
  <c r="AC180" i="20"/>
  <c r="AB180" i="20"/>
  <c r="AA180" i="20"/>
  <c r="Z180" i="20"/>
  <c r="Y180" i="20"/>
  <c r="X180" i="20"/>
  <c r="W180" i="20"/>
  <c r="V180" i="20"/>
  <c r="U180" i="20"/>
  <c r="T180" i="20"/>
  <c r="S180" i="20"/>
  <c r="R180" i="20"/>
  <c r="Q180" i="20"/>
  <c r="P180" i="20"/>
  <c r="O180" i="20"/>
  <c r="AN180" i="20" s="1"/>
  <c r="N180" i="20"/>
  <c r="M180" i="20"/>
  <c r="L180" i="20"/>
  <c r="K180" i="20"/>
  <c r="J180" i="20"/>
  <c r="I180" i="20"/>
  <c r="H180" i="20"/>
  <c r="G180" i="20"/>
  <c r="F180" i="20"/>
  <c r="E180" i="20"/>
  <c r="D180" i="20"/>
  <c r="C180" i="20"/>
  <c r="AJ179" i="20"/>
  <c r="AQ179" i="20" s="1"/>
  <c r="AI179" i="20"/>
  <c r="AH179" i="20"/>
  <c r="AG179" i="20"/>
  <c r="AF179" i="20"/>
  <c r="AE179" i="20"/>
  <c r="AD179" i="20"/>
  <c r="AC179" i="20"/>
  <c r="AB179" i="20"/>
  <c r="AA179" i="20"/>
  <c r="Z179" i="20"/>
  <c r="Y179" i="20"/>
  <c r="X179" i="20"/>
  <c r="W179" i="20"/>
  <c r="V179" i="20"/>
  <c r="U179" i="20"/>
  <c r="T179" i="20"/>
  <c r="S179" i="20"/>
  <c r="R179" i="20"/>
  <c r="Q179" i="20"/>
  <c r="P179" i="20"/>
  <c r="O179" i="20"/>
  <c r="N179" i="20"/>
  <c r="M179" i="20"/>
  <c r="L179" i="20"/>
  <c r="K179" i="20"/>
  <c r="J179" i="20"/>
  <c r="I179" i="20"/>
  <c r="H179" i="20"/>
  <c r="G179" i="20"/>
  <c r="F179" i="20"/>
  <c r="E179" i="20"/>
  <c r="D179" i="20"/>
  <c r="AJ178" i="20"/>
  <c r="AQ178" i="20" s="1"/>
  <c r="AI178" i="20"/>
  <c r="AH178" i="20"/>
  <c r="AG178" i="20"/>
  <c r="AF178" i="20"/>
  <c r="AE178" i="20"/>
  <c r="AD178" i="20"/>
  <c r="AC178" i="20"/>
  <c r="AB178" i="20"/>
  <c r="AA178" i="20"/>
  <c r="Z178" i="20"/>
  <c r="Y178" i="20"/>
  <c r="X178" i="20"/>
  <c r="W178" i="20"/>
  <c r="V178" i="20"/>
  <c r="U178" i="20"/>
  <c r="T178" i="20"/>
  <c r="S178" i="20"/>
  <c r="R178" i="20"/>
  <c r="Q178" i="20"/>
  <c r="P178" i="20"/>
  <c r="O178" i="20"/>
  <c r="N178" i="20"/>
  <c r="M178" i="20"/>
  <c r="L178" i="20"/>
  <c r="K178" i="20"/>
  <c r="J178" i="20"/>
  <c r="I178" i="20"/>
  <c r="H178" i="20"/>
  <c r="G178" i="20"/>
  <c r="F178" i="20"/>
  <c r="E178" i="20"/>
  <c r="D178" i="20"/>
  <c r="AJ177" i="20"/>
  <c r="AQ177" i="20" s="1"/>
  <c r="AI177" i="20"/>
  <c r="AH177" i="20"/>
  <c r="AG177" i="20"/>
  <c r="AF177" i="20"/>
  <c r="AE177" i="20"/>
  <c r="AD177" i="20"/>
  <c r="AC177" i="20"/>
  <c r="AB177" i="20"/>
  <c r="AA177" i="20"/>
  <c r="Z177" i="20"/>
  <c r="Y177" i="20"/>
  <c r="X177" i="20"/>
  <c r="W177" i="20"/>
  <c r="V177" i="20"/>
  <c r="U177" i="20"/>
  <c r="T177" i="20"/>
  <c r="S177" i="20"/>
  <c r="R177" i="20"/>
  <c r="Q177" i="20"/>
  <c r="P177" i="20"/>
  <c r="O177" i="20"/>
  <c r="N177" i="20"/>
  <c r="M177" i="20"/>
  <c r="L177" i="20"/>
  <c r="K177" i="20"/>
  <c r="J177" i="20"/>
  <c r="I177" i="20"/>
  <c r="H177" i="20"/>
  <c r="G177" i="20"/>
  <c r="F177" i="20"/>
  <c r="E177" i="20"/>
  <c r="D177" i="20"/>
  <c r="AJ176" i="20"/>
  <c r="AQ176" i="20" s="1"/>
  <c r="AI176" i="20"/>
  <c r="AH176" i="20"/>
  <c r="AG176" i="20"/>
  <c r="AF176" i="20"/>
  <c r="AE176" i="20"/>
  <c r="AD176" i="20"/>
  <c r="AC176" i="20"/>
  <c r="AB176" i="20"/>
  <c r="AA176" i="20"/>
  <c r="Z176" i="20"/>
  <c r="Y176" i="20"/>
  <c r="X176" i="20"/>
  <c r="W176" i="20"/>
  <c r="V176" i="20"/>
  <c r="U176" i="20"/>
  <c r="T176" i="20"/>
  <c r="S176" i="20"/>
  <c r="R176" i="20"/>
  <c r="Q176" i="20"/>
  <c r="P176" i="20"/>
  <c r="O176" i="20"/>
  <c r="N176" i="20"/>
  <c r="M176" i="20"/>
  <c r="L176" i="20"/>
  <c r="AN176" i="20" s="1"/>
  <c r="K176" i="20"/>
  <c r="J176" i="20"/>
  <c r="I176" i="20"/>
  <c r="H176" i="20"/>
  <c r="G176" i="20"/>
  <c r="F176" i="20"/>
  <c r="E176" i="20"/>
  <c r="D176" i="20"/>
  <c r="AJ175" i="20"/>
  <c r="AQ175" i="20" s="1"/>
  <c r="AS45" i="20" s="1"/>
  <c r="AI175" i="20"/>
  <c r="AH175" i="20"/>
  <c r="AG175" i="20"/>
  <c r="AF175" i="20"/>
  <c r="AE175" i="20"/>
  <c r="AD175" i="20"/>
  <c r="AC175" i="20"/>
  <c r="AB175" i="20"/>
  <c r="AA175" i="20"/>
  <c r="Z175" i="20"/>
  <c r="Y175" i="20"/>
  <c r="X175" i="20"/>
  <c r="W175" i="20"/>
  <c r="V175" i="20"/>
  <c r="U175" i="20"/>
  <c r="T175" i="20"/>
  <c r="AM175" i="20" s="1"/>
  <c r="S175" i="20"/>
  <c r="R175" i="20"/>
  <c r="Q175" i="20"/>
  <c r="P175" i="20"/>
  <c r="O175" i="20"/>
  <c r="N175" i="20"/>
  <c r="M175" i="20"/>
  <c r="L175" i="20"/>
  <c r="K175" i="20"/>
  <c r="J175" i="20"/>
  <c r="I175" i="20"/>
  <c r="H175" i="20"/>
  <c r="G175" i="20"/>
  <c r="F175" i="20"/>
  <c r="E175" i="20"/>
  <c r="D175" i="20"/>
  <c r="AJ174" i="20"/>
  <c r="AQ174" i="20" s="1"/>
  <c r="AI174" i="20"/>
  <c r="AH174" i="20"/>
  <c r="AG174" i="20"/>
  <c r="AF174" i="20"/>
  <c r="AE174" i="20"/>
  <c r="AD174" i="20"/>
  <c r="AC174" i="20"/>
  <c r="AB174" i="20"/>
  <c r="AA174" i="20"/>
  <c r="Z174" i="20"/>
  <c r="Y174" i="20"/>
  <c r="X174" i="20"/>
  <c r="W174" i="20"/>
  <c r="V174" i="20"/>
  <c r="U174" i="20"/>
  <c r="T174" i="20"/>
  <c r="S174" i="20"/>
  <c r="R174" i="20"/>
  <c r="Q174" i="20"/>
  <c r="P174" i="20"/>
  <c r="O174" i="20"/>
  <c r="N174" i="20"/>
  <c r="M174" i="20"/>
  <c r="L174" i="20"/>
  <c r="K174" i="20"/>
  <c r="J174" i="20"/>
  <c r="I174" i="20"/>
  <c r="H174" i="20"/>
  <c r="G174" i="20"/>
  <c r="F174" i="20"/>
  <c r="E174" i="20"/>
  <c r="D174" i="20"/>
  <c r="AJ173" i="20"/>
  <c r="AQ173" i="20" s="1"/>
  <c r="AI173" i="20"/>
  <c r="AH173" i="20"/>
  <c r="AG173" i="20"/>
  <c r="AF173" i="20"/>
  <c r="AE173" i="20"/>
  <c r="AD173" i="20"/>
  <c r="AC173" i="20"/>
  <c r="AB173" i="20"/>
  <c r="AL173" i="20" s="1"/>
  <c r="AA173" i="20"/>
  <c r="Z173" i="20"/>
  <c r="Y173" i="20"/>
  <c r="X173" i="20"/>
  <c r="W173" i="20"/>
  <c r="V173" i="20"/>
  <c r="U173" i="20"/>
  <c r="T173" i="20"/>
  <c r="S173" i="20"/>
  <c r="R173" i="20"/>
  <c r="Q173" i="20"/>
  <c r="P173" i="20"/>
  <c r="O173" i="20"/>
  <c r="N173" i="20"/>
  <c r="M173" i="20"/>
  <c r="L173" i="20"/>
  <c r="K173" i="20"/>
  <c r="J173" i="20"/>
  <c r="I173" i="20"/>
  <c r="H173" i="20"/>
  <c r="G173" i="20"/>
  <c r="F173" i="20"/>
  <c r="E173" i="20"/>
  <c r="D173" i="20"/>
  <c r="AQ172" i="20"/>
  <c r="AJ172" i="20"/>
  <c r="AI172" i="20"/>
  <c r="AH172" i="20"/>
  <c r="AG172" i="20"/>
  <c r="AF172" i="20"/>
  <c r="AE172" i="20"/>
  <c r="AD172" i="20"/>
  <c r="AC172" i="20"/>
  <c r="AB172" i="20"/>
  <c r="AA172" i="20"/>
  <c r="Z172" i="20"/>
  <c r="Y172" i="20"/>
  <c r="X172" i="20"/>
  <c r="W172" i="20"/>
  <c r="V172" i="20"/>
  <c r="U172" i="20"/>
  <c r="T172" i="20"/>
  <c r="S172" i="20"/>
  <c r="R172" i="20"/>
  <c r="Q172" i="20"/>
  <c r="P172" i="20"/>
  <c r="O172" i="20"/>
  <c r="N172" i="20"/>
  <c r="M172" i="20"/>
  <c r="L172" i="20"/>
  <c r="AN172" i="20" s="1"/>
  <c r="K172" i="20"/>
  <c r="J172" i="20"/>
  <c r="I172" i="20"/>
  <c r="H172" i="20"/>
  <c r="G172" i="20"/>
  <c r="F172" i="20"/>
  <c r="E172" i="20"/>
  <c r="D172" i="20"/>
  <c r="AJ171" i="20"/>
  <c r="AQ171" i="20" s="1"/>
  <c r="AS41" i="20" s="1"/>
  <c r="AI171" i="20"/>
  <c r="AH171" i="20"/>
  <c r="AG171" i="20"/>
  <c r="AF171" i="20"/>
  <c r="AE171" i="20"/>
  <c r="AD171" i="20"/>
  <c r="AC171" i="20"/>
  <c r="AB171" i="20"/>
  <c r="AA171" i="20"/>
  <c r="Z171" i="20"/>
  <c r="Y171" i="20"/>
  <c r="X171" i="20"/>
  <c r="W171" i="20"/>
  <c r="V171" i="20"/>
  <c r="U171" i="20"/>
  <c r="T171" i="20"/>
  <c r="AM171" i="20" s="1"/>
  <c r="S171" i="20"/>
  <c r="R171" i="20"/>
  <c r="Q171" i="20"/>
  <c r="P171" i="20"/>
  <c r="O171" i="20"/>
  <c r="N171" i="20"/>
  <c r="M171" i="20"/>
  <c r="L171" i="20"/>
  <c r="AN171" i="20" s="1"/>
  <c r="K171" i="20"/>
  <c r="J171" i="20"/>
  <c r="I171" i="20"/>
  <c r="H171" i="20"/>
  <c r="G171" i="20"/>
  <c r="F171" i="20"/>
  <c r="E171" i="20"/>
  <c r="D171" i="20"/>
  <c r="AJ170" i="20"/>
  <c r="AQ170" i="20" s="1"/>
  <c r="AI170" i="20"/>
  <c r="AH170" i="20"/>
  <c r="AG170" i="20"/>
  <c r="AF170" i="20"/>
  <c r="AE170" i="20"/>
  <c r="AD170" i="20"/>
  <c r="AC170" i="20"/>
  <c r="AB170" i="20"/>
  <c r="AA170" i="20"/>
  <c r="Z170" i="20"/>
  <c r="Y170" i="20"/>
  <c r="X170" i="20"/>
  <c r="W170" i="20"/>
  <c r="V170" i="20"/>
  <c r="U170" i="20"/>
  <c r="T170" i="20"/>
  <c r="S170" i="20"/>
  <c r="R170" i="20"/>
  <c r="Q170" i="20"/>
  <c r="P170" i="20"/>
  <c r="O170" i="20"/>
  <c r="N170" i="20"/>
  <c r="M170" i="20"/>
  <c r="L170" i="20"/>
  <c r="K170" i="20"/>
  <c r="J170" i="20"/>
  <c r="I170" i="20"/>
  <c r="H170" i="20"/>
  <c r="G170" i="20"/>
  <c r="F170" i="20"/>
  <c r="E170" i="20"/>
  <c r="D170" i="20"/>
  <c r="AJ169" i="20"/>
  <c r="AQ169" i="20" s="1"/>
  <c r="AI169" i="20"/>
  <c r="AH169" i="20"/>
  <c r="AG169" i="20"/>
  <c r="AF169" i="20"/>
  <c r="AE169" i="20"/>
  <c r="AD169" i="20"/>
  <c r="AC169" i="20"/>
  <c r="AL169" i="20" s="1"/>
  <c r="AB169" i="20"/>
  <c r="AA169" i="20"/>
  <c r="Z169" i="20"/>
  <c r="Y169" i="20"/>
  <c r="X169" i="20"/>
  <c r="W169" i="20"/>
  <c r="V169" i="20"/>
  <c r="U169" i="20"/>
  <c r="T169" i="20"/>
  <c r="S169" i="20"/>
  <c r="R169" i="20"/>
  <c r="Q169" i="20"/>
  <c r="P169" i="20"/>
  <c r="O169" i="20"/>
  <c r="N169" i="20"/>
  <c r="M169" i="20"/>
  <c r="L169" i="20"/>
  <c r="K169" i="20"/>
  <c r="J169" i="20"/>
  <c r="I169" i="20"/>
  <c r="H169" i="20"/>
  <c r="G169" i="20"/>
  <c r="F169" i="20"/>
  <c r="E169" i="20"/>
  <c r="D169" i="20"/>
  <c r="AQ168" i="20"/>
  <c r="AJ168" i="20"/>
  <c r="AI168" i="20"/>
  <c r="AH168" i="20"/>
  <c r="AG168" i="20"/>
  <c r="AF168" i="20"/>
  <c r="AE168" i="20"/>
  <c r="AD168" i="20"/>
  <c r="AC168" i="20"/>
  <c r="AB168" i="20"/>
  <c r="AA168" i="20"/>
  <c r="Z168" i="20"/>
  <c r="Y168" i="20"/>
  <c r="X168" i="20"/>
  <c r="W168" i="20"/>
  <c r="V168" i="20"/>
  <c r="U168" i="20"/>
  <c r="T168" i="20"/>
  <c r="S168" i="20"/>
  <c r="R168" i="20"/>
  <c r="Q168" i="20"/>
  <c r="P168" i="20"/>
  <c r="O168" i="20"/>
  <c r="N168" i="20"/>
  <c r="M168" i="20"/>
  <c r="L168" i="20"/>
  <c r="AN168" i="20" s="1"/>
  <c r="K168" i="20"/>
  <c r="J168" i="20"/>
  <c r="I168" i="20"/>
  <c r="H168" i="20"/>
  <c r="G168" i="20"/>
  <c r="F168" i="20"/>
  <c r="E168" i="20"/>
  <c r="D168" i="20"/>
  <c r="AJ167" i="20"/>
  <c r="AQ167" i="20" s="1"/>
  <c r="AI167" i="20"/>
  <c r="AH167" i="20"/>
  <c r="AG167" i="20"/>
  <c r="AF167" i="20"/>
  <c r="AE167" i="20"/>
  <c r="AD167" i="20"/>
  <c r="AC167" i="20"/>
  <c r="AB167" i="20"/>
  <c r="AL167" i="20" s="1"/>
  <c r="AA167" i="20"/>
  <c r="Z167" i="20"/>
  <c r="Y167" i="20"/>
  <c r="X167" i="20"/>
  <c r="W167" i="20"/>
  <c r="V167" i="20"/>
  <c r="U167" i="20"/>
  <c r="T167" i="20"/>
  <c r="S167" i="20"/>
  <c r="R167" i="20"/>
  <c r="Q167" i="20"/>
  <c r="P167" i="20"/>
  <c r="O167" i="20"/>
  <c r="N167" i="20"/>
  <c r="M167" i="20"/>
  <c r="L167" i="20"/>
  <c r="K167" i="20"/>
  <c r="J167" i="20"/>
  <c r="I167" i="20"/>
  <c r="H167" i="20"/>
  <c r="G167" i="20"/>
  <c r="F167" i="20"/>
  <c r="E167" i="20"/>
  <c r="D167" i="20"/>
  <c r="AO167" i="20" s="1"/>
  <c r="AJ166" i="20"/>
  <c r="AQ166" i="20" s="1"/>
  <c r="AI166" i="20"/>
  <c r="AH166" i="20"/>
  <c r="AG166" i="20"/>
  <c r="AF166" i="20"/>
  <c r="AE166" i="20"/>
  <c r="AD166" i="20"/>
  <c r="AC166" i="20"/>
  <c r="AB166" i="20"/>
  <c r="AA166" i="20"/>
  <c r="Z166" i="20"/>
  <c r="Y166" i="20"/>
  <c r="X166" i="20"/>
  <c r="W166" i="20"/>
  <c r="V166" i="20"/>
  <c r="U166" i="20"/>
  <c r="T166" i="20"/>
  <c r="S166" i="20"/>
  <c r="R166" i="20"/>
  <c r="Q166" i="20"/>
  <c r="P166" i="20"/>
  <c r="O166" i="20"/>
  <c r="N166" i="20"/>
  <c r="M166" i="20"/>
  <c r="L166" i="20"/>
  <c r="K166" i="20"/>
  <c r="J166" i="20"/>
  <c r="I166" i="20"/>
  <c r="H166" i="20"/>
  <c r="G166" i="20"/>
  <c r="F166" i="20"/>
  <c r="E166" i="20"/>
  <c r="D166" i="20"/>
  <c r="AJ165" i="20"/>
  <c r="AQ165" i="20" s="1"/>
  <c r="AI165" i="20"/>
  <c r="AH165" i="20"/>
  <c r="AG165" i="20"/>
  <c r="AF165" i="20"/>
  <c r="AE165" i="20"/>
  <c r="AD165" i="20"/>
  <c r="AC165" i="20"/>
  <c r="AL165" i="20" s="1"/>
  <c r="AB165" i="20"/>
  <c r="AA165" i="20"/>
  <c r="Z165" i="20"/>
  <c r="Y165" i="20"/>
  <c r="X165" i="20"/>
  <c r="W165" i="20"/>
  <c r="V165" i="20"/>
  <c r="U165" i="20"/>
  <c r="T165" i="20"/>
  <c r="S165" i="20"/>
  <c r="R165" i="20"/>
  <c r="Q165" i="20"/>
  <c r="P165" i="20"/>
  <c r="O165" i="20"/>
  <c r="N165" i="20"/>
  <c r="M165" i="20"/>
  <c r="L165" i="20"/>
  <c r="AN165" i="20" s="1"/>
  <c r="K165" i="20"/>
  <c r="J165" i="20"/>
  <c r="I165" i="20"/>
  <c r="H165" i="20"/>
  <c r="G165" i="20"/>
  <c r="F165" i="20"/>
  <c r="E165" i="20"/>
  <c r="D165" i="20"/>
  <c r="AQ164" i="20"/>
  <c r="AJ164" i="20"/>
  <c r="AI164" i="20"/>
  <c r="AH164" i="20"/>
  <c r="AG164" i="20"/>
  <c r="AF164" i="20"/>
  <c r="AE164" i="20"/>
  <c r="AD164" i="20"/>
  <c r="AC164" i="20"/>
  <c r="AB164" i="20"/>
  <c r="AA164" i="20"/>
  <c r="Z164" i="20"/>
  <c r="Y164" i="20"/>
  <c r="X164" i="20"/>
  <c r="W164" i="20"/>
  <c r="V164" i="20"/>
  <c r="U164" i="20"/>
  <c r="T164" i="20"/>
  <c r="S164" i="20"/>
  <c r="R164" i="20"/>
  <c r="Q164" i="20"/>
  <c r="P164" i="20"/>
  <c r="O164" i="20"/>
  <c r="N164" i="20"/>
  <c r="M164" i="20"/>
  <c r="L164" i="20"/>
  <c r="K164" i="20"/>
  <c r="J164" i="20"/>
  <c r="I164" i="20"/>
  <c r="H164" i="20"/>
  <c r="G164" i="20"/>
  <c r="F164" i="20"/>
  <c r="E164" i="20"/>
  <c r="D164" i="20"/>
  <c r="AJ163" i="20"/>
  <c r="AQ163" i="20" s="1"/>
  <c r="AI163" i="20"/>
  <c r="AH163" i="20"/>
  <c r="AG163" i="20"/>
  <c r="AF163" i="20"/>
  <c r="AE163" i="20"/>
  <c r="AD163" i="20"/>
  <c r="AC163" i="20"/>
  <c r="AB163" i="20"/>
  <c r="AL163" i="20" s="1"/>
  <c r="AA163" i="20"/>
  <c r="Z163" i="20"/>
  <c r="Y163" i="20"/>
  <c r="X163" i="20"/>
  <c r="W163" i="20"/>
  <c r="V163" i="20"/>
  <c r="U163" i="20"/>
  <c r="T163" i="20"/>
  <c r="AM163" i="20" s="1"/>
  <c r="S163" i="20"/>
  <c r="R163" i="20"/>
  <c r="Q163" i="20"/>
  <c r="P163" i="20"/>
  <c r="O163" i="20"/>
  <c r="N163" i="20"/>
  <c r="M163" i="20"/>
  <c r="L163" i="20"/>
  <c r="K163" i="20"/>
  <c r="J163" i="20"/>
  <c r="I163" i="20"/>
  <c r="H163" i="20"/>
  <c r="G163" i="20"/>
  <c r="F163" i="20"/>
  <c r="E163" i="20"/>
  <c r="D163" i="20"/>
  <c r="AO163" i="20" s="1"/>
  <c r="AJ162" i="20"/>
  <c r="AQ162" i="20" s="1"/>
  <c r="AS32" i="20" s="1"/>
  <c r="AI162" i="20"/>
  <c r="AH162" i="20"/>
  <c r="AG162" i="20"/>
  <c r="AF162" i="20"/>
  <c r="AE162" i="20"/>
  <c r="AD162" i="20"/>
  <c r="AC162" i="20"/>
  <c r="AB162" i="20"/>
  <c r="AA162" i="20"/>
  <c r="Z162" i="20"/>
  <c r="Y162" i="20"/>
  <c r="X162" i="20"/>
  <c r="W162" i="20"/>
  <c r="V162" i="20"/>
  <c r="U162" i="20"/>
  <c r="T162" i="20"/>
  <c r="S162" i="20"/>
  <c r="R162" i="20"/>
  <c r="Q162" i="20"/>
  <c r="P162" i="20"/>
  <c r="O162" i="20"/>
  <c r="N162" i="20"/>
  <c r="M162" i="20"/>
  <c r="L162" i="20"/>
  <c r="K162" i="20"/>
  <c r="J162" i="20"/>
  <c r="I162" i="20"/>
  <c r="H162" i="20"/>
  <c r="G162" i="20"/>
  <c r="F162" i="20"/>
  <c r="E162" i="20"/>
  <c r="D162" i="20"/>
  <c r="AJ161" i="20"/>
  <c r="AQ161" i="20" s="1"/>
  <c r="AI161" i="20"/>
  <c r="AH161" i="20"/>
  <c r="AG161" i="20"/>
  <c r="AF161" i="20"/>
  <c r="AE161" i="20"/>
  <c r="AD161" i="20"/>
  <c r="AC161" i="20"/>
  <c r="AB161" i="20"/>
  <c r="AL161" i="20" s="1"/>
  <c r="AA161" i="20"/>
  <c r="Z161" i="20"/>
  <c r="Y161" i="20"/>
  <c r="X161" i="20"/>
  <c r="AM161" i="20" s="1"/>
  <c r="W161" i="20"/>
  <c r="V161" i="20"/>
  <c r="U161" i="20"/>
  <c r="T161" i="20"/>
  <c r="S161" i="20"/>
  <c r="R161" i="20"/>
  <c r="Q161" i="20"/>
  <c r="P161" i="20"/>
  <c r="O161" i="20"/>
  <c r="N161" i="20"/>
  <c r="M161" i="20"/>
  <c r="L161" i="20"/>
  <c r="AN161" i="20" s="1"/>
  <c r="K161" i="20"/>
  <c r="J161" i="20"/>
  <c r="I161" i="20"/>
  <c r="H161" i="20"/>
  <c r="G161" i="20"/>
  <c r="F161" i="20"/>
  <c r="E161" i="20"/>
  <c r="D161" i="20"/>
  <c r="AO161" i="20" s="1"/>
  <c r="AJ160" i="20"/>
  <c r="AQ160" i="20" s="1"/>
  <c r="AS30" i="20" s="1"/>
  <c r="AI160" i="20"/>
  <c r="AH160" i="20"/>
  <c r="AG160" i="20"/>
  <c r="AF160" i="20"/>
  <c r="AE160" i="20"/>
  <c r="AD160" i="20"/>
  <c r="AC160" i="20"/>
  <c r="AB160" i="20"/>
  <c r="AA160" i="20"/>
  <c r="Z160" i="20"/>
  <c r="Y160" i="20"/>
  <c r="X160" i="20"/>
  <c r="W160" i="20"/>
  <c r="V160" i="20"/>
  <c r="U160" i="20"/>
  <c r="T160" i="20"/>
  <c r="S160" i="20"/>
  <c r="R160" i="20"/>
  <c r="Q160" i="20"/>
  <c r="P160" i="20"/>
  <c r="O160" i="20"/>
  <c r="N160" i="20"/>
  <c r="M160" i="20"/>
  <c r="L160" i="20"/>
  <c r="K160" i="20"/>
  <c r="J160" i="20"/>
  <c r="I160" i="20"/>
  <c r="H160" i="20"/>
  <c r="G160" i="20"/>
  <c r="F160" i="20"/>
  <c r="E160" i="20"/>
  <c r="D160" i="20"/>
  <c r="AJ159" i="20"/>
  <c r="AQ159" i="20" s="1"/>
  <c r="AI159" i="20"/>
  <c r="AH159" i="20"/>
  <c r="AG159" i="20"/>
  <c r="AF159" i="20"/>
  <c r="AE159" i="20"/>
  <c r="AD159" i="20"/>
  <c r="AC159" i="20"/>
  <c r="AB159" i="20"/>
  <c r="AA159" i="20"/>
  <c r="Z159" i="20"/>
  <c r="Y159" i="20"/>
  <c r="X159" i="20"/>
  <c r="W159" i="20"/>
  <c r="V159" i="20"/>
  <c r="U159" i="20"/>
  <c r="T159" i="20"/>
  <c r="AM159" i="20" s="1"/>
  <c r="S159" i="20"/>
  <c r="R159" i="20"/>
  <c r="Q159" i="20"/>
  <c r="P159" i="20"/>
  <c r="O159" i="20"/>
  <c r="N159" i="20"/>
  <c r="M159" i="20"/>
  <c r="L159" i="20"/>
  <c r="K159" i="20"/>
  <c r="J159" i="20"/>
  <c r="I159" i="20"/>
  <c r="H159" i="20"/>
  <c r="G159" i="20"/>
  <c r="F159" i="20"/>
  <c r="E159" i="20"/>
  <c r="D159" i="20"/>
  <c r="AJ158" i="20"/>
  <c r="AQ158" i="20" s="1"/>
  <c r="AI158" i="20"/>
  <c r="AH158" i="20"/>
  <c r="AG158" i="20"/>
  <c r="AF158" i="20"/>
  <c r="AE158" i="20"/>
  <c r="AD158" i="20"/>
  <c r="AC158" i="20"/>
  <c r="AB158" i="20"/>
  <c r="AA158" i="20"/>
  <c r="Z158" i="20"/>
  <c r="Y158" i="20"/>
  <c r="X158" i="20"/>
  <c r="W158" i="20"/>
  <c r="V158" i="20"/>
  <c r="U158" i="20"/>
  <c r="T158" i="20"/>
  <c r="S158" i="20"/>
  <c r="R158" i="20"/>
  <c r="Q158" i="20"/>
  <c r="P158" i="20"/>
  <c r="O158" i="20"/>
  <c r="N158" i="20"/>
  <c r="M158" i="20"/>
  <c r="L158" i="20"/>
  <c r="K158" i="20"/>
  <c r="J158" i="20"/>
  <c r="I158" i="20"/>
  <c r="H158" i="20"/>
  <c r="G158" i="20"/>
  <c r="F158" i="20"/>
  <c r="E158" i="20"/>
  <c r="D158" i="20"/>
  <c r="AJ157" i="20"/>
  <c r="AQ157" i="20" s="1"/>
  <c r="AI157" i="20"/>
  <c r="AH157" i="20"/>
  <c r="AG157" i="20"/>
  <c r="AF157" i="20"/>
  <c r="AE157" i="20"/>
  <c r="AD157" i="20"/>
  <c r="AC157" i="20"/>
  <c r="AB157" i="20"/>
  <c r="AL157" i="20" s="1"/>
  <c r="AA157" i="20"/>
  <c r="Z157" i="20"/>
  <c r="Y157" i="20"/>
  <c r="X157" i="20"/>
  <c r="W157" i="20"/>
  <c r="V157" i="20"/>
  <c r="U157" i="20"/>
  <c r="T157" i="20"/>
  <c r="S157" i="20"/>
  <c r="R157" i="20"/>
  <c r="Q157" i="20"/>
  <c r="P157" i="20"/>
  <c r="O157" i="20"/>
  <c r="N157" i="20"/>
  <c r="M157" i="20"/>
  <c r="L157" i="20"/>
  <c r="K157" i="20"/>
  <c r="J157" i="20"/>
  <c r="I157" i="20"/>
  <c r="H157" i="20"/>
  <c r="G157" i="20"/>
  <c r="F157" i="20"/>
  <c r="E157" i="20"/>
  <c r="D157" i="20"/>
  <c r="AO157" i="20" s="1"/>
  <c r="AJ156" i="20"/>
  <c r="AQ156" i="20" s="1"/>
  <c r="AI156" i="20"/>
  <c r="AH156" i="20"/>
  <c r="AG156" i="20"/>
  <c r="AF156" i="20"/>
  <c r="AE156" i="20"/>
  <c r="AD156" i="20"/>
  <c r="AC156" i="20"/>
  <c r="AB156" i="20"/>
  <c r="AA156" i="20"/>
  <c r="Z156" i="20"/>
  <c r="Y156" i="20"/>
  <c r="X156" i="20"/>
  <c r="W156" i="20"/>
  <c r="V156" i="20"/>
  <c r="U156" i="20"/>
  <c r="T156" i="20"/>
  <c r="S156" i="20"/>
  <c r="R156" i="20"/>
  <c r="Q156" i="20"/>
  <c r="P156" i="20"/>
  <c r="O156" i="20"/>
  <c r="N156" i="20"/>
  <c r="M156" i="20"/>
  <c r="L156" i="20"/>
  <c r="K156" i="20"/>
  <c r="J156" i="20"/>
  <c r="I156" i="20"/>
  <c r="H156" i="20"/>
  <c r="G156" i="20"/>
  <c r="F156" i="20"/>
  <c r="E156" i="20"/>
  <c r="D156" i="20"/>
  <c r="AJ155" i="20"/>
  <c r="AQ155" i="20" s="1"/>
  <c r="AI155" i="20"/>
  <c r="AH155" i="20"/>
  <c r="AG155" i="20"/>
  <c r="AF155" i="20"/>
  <c r="AE155" i="20"/>
  <c r="AD155" i="20"/>
  <c r="AC155" i="20"/>
  <c r="AB155" i="20"/>
  <c r="AA155" i="20"/>
  <c r="Z155" i="20"/>
  <c r="Y155" i="20"/>
  <c r="X155" i="20"/>
  <c r="W155" i="20"/>
  <c r="V155" i="20"/>
  <c r="U155" i="20"/>
  <c r="T155" i="20"/>
  <c r="S155" i="20"/>
  <c r="R155" i="20"/>
  <c r="Q155" i="20"/>
  <c r="P155" i="20"/>
  <c r="O155" i="20"/>
  <c r="N155" i="20"/>
  <c r="M155" i="20"/>
  <c r="L155" i="20"/>
  <c r="AN155" i="20" s="1"/>
  <c r="K155" i="20"/>
  <c r="J155" i="20"/>
  <c r="I155" i="20"/>
  <c r="H155" i="20"/>
  <c r="G155" i="20"/>
  <c r="F155" i="20"/>
  <c r="E155" i="20"/>
  <c r="D155" i="20"/>
  <c r="AJ154" i="20"/>
  <c r="AQ154" i="20" s="1"/>
  <c r="AI154" i="20"/>
  <c r="AH154" i="20"/>
  <c r="AG154" i="20"/>
  <c r="AF154" i="20"/>
  <c r="AE154" i="20"/>
  <c r="AD154" i="20"/>
  <c r="AC154" i="20"/>
  <c r="AB154" i="20"/>
  <c r="AA154" i="20"/>
  <c r="Z154" i="20"/>
  <c r="Y154" i="20"/>
  <c r="X154" i="20"/>
  <c r="W154" i="20"/>
  <c r="V154" i="20"/>
  <c r="U154" i="20"/>
  <c r="T154" i="20"/>
  <c r="S154" i="20"/>
  <c r="R154" i="20"/>
  <c r="Q154" i="20"/>
  <c r="P154" i="20"/>
  <c r="O154" i="20"/>
  <c r="N154" i="20"/>
  <c r="M154" i="20"/>
  <c r="L154" i="20"/>
  <c r="K154" i="20"/>
  <c r="J154" i="20"/>
  <c r="I154" i="20"/>
  <c r="H154" i="20"/>
  <c r="G154" i="20"/>
  <c r="F154" i="20"/>
  <c r="E154" i="20"/>
  <c r="D154" i="20"/>
  <c r="AJ153" i="20"/>
  <c r="AQ153" i="20" s="1"/>
  <c r="AI153" i="20"/>
  <c r="AH153" i="20"/>
  <c r="AG153" i="20"/>
  <c r="AF153" i="20"/>
  <c r="AE153" i="20"/>
  <c r="AD153" i="20"/>
  <c r="AC153" i="20"/>
  <c r="AL153" i="20" s="1"/>
  <c r="AB153" i="20"/>
  <c r="AA153" i="20"/>
  <c r="Z153" i="20"/>
  <c r="Y153" i="20"/>
  <c r="X153" i="20"/>
  <c r="W153" i="20"/>
  <c r="V153" i="20"/>
  <c r="U153" i="20"/>
  <c r="T153" i="20"/>
  <c r="S153" i="20"/>
  <c r="R153" i="20"/>
  <c r="Q153" i="20"/>
  <c r="P153" i="20"/>
  <c r="O153" i="20"/>
  <c r="N153" i="20"/>
  <c r="M153" i="20"/>
  <c r="L153" i="20"/>
  <c r="AN153" i="20" s="1"/>
  <c r="K153" i="20"/>
  <c r="J153" i="20"/>
  <c r="I153" i="20"/>
  <c r="H153" i="20"/>
  <c r="G153" i="20"/>
  <c r="F153" i="20"/>
  <c r="E153" i="20"/>
  <c r="D153" i="20"/>
  <c r="AJ152" i="20"/>
  <c r="AQ152" i="20" s="1"/>
  <c r="AI152" i="20"/>
  <c r="AH152" i="20"/>
  <c r="AG152" i="20"/>
  <c r="AF152" i="20"/>
  <c r="AE152" i="20"/>
  <c r="AD152" i="20"/>
  <c r="AC152" i="20"/>
  <c r="AB152" i="20"/>
  <c r="AA152" i="20"/>
  <c r="Z152" i="20"/>
  <c r="Y152" i="20"/>
  <c r="X152" i="20"/>
  <c r="W152" i="20"/>
  <c r="V152" i="20"/>
  <c r="U152" i="20"/>
  <c r="T152" i="20"/>
  <c r="S152" i="20"/>
  <c r="R152" i="20"/>
  <c r="Q152" i="20"/>
  <c r="P152" i="20"/>
  <c r="O152" i="20"/>
  <c r="N152" i="20"/>
  <c r="M152" i="20"/>
  <c r="L152" i="20"/>
  <c r="K152" i="20"/>
  <c r="J152" i="20"/>
  <c r="I152" i="20"/>
  <c r="H152" i="20"/>
  <c r="G152" i="20"/>
  <c r="F152" i="20"/>
  <c r="E152" i="20"/>
  <c r="D152" i="20"/>
  <c r="AJ151" i="20"/>
  <c r="AI151" i="20"/>
  <c r="AH151" i="20"/>
  <c r="AG151" i="20"/>
  <c r="AF151" i="20"/>
  <c r="AE151" i="20"/>
  <c r="AD151" i="20"/>
  <c r="AC151" i="20"/>
  <c r="AB151" i="20"/>
  <c r="AA151" i="20"/>
  <c r="Z151" i="20"/>
  <c r="Y151" i="20"/>
  <c r="X151" i="20"/>
  <c r="W151" i="20"/>
  <c r="V151" i="20"/>
  <c r="U151" i="20"/>
  <c r="T151" i="20"/>
  <c r="AM151" i="20" s="1"/>
  <c r="S151" i="20"/>
  <c r="R151" i="20"/>
  <c r="Q151" i="20"/>
  <c r="P151" i="20"/>
  <c r="O151" i="20"/>
  <c r="N151" i="20"/>
  <c r="M151" i="20"/>
  <c r="L151" i="20"/>
  <c r="K151" i="20"/>
  <c r="J151" i="20"/>
  <c r="I151" i="20"/>
  <c r="H151" i="20"/>
  <c r="G151" i="20"/>
  <c r="F151" i="20"/>
  <c r="E151" i="20"/>
  <c r="D151" i="20"/>
  <c r="AJ150" i="20"/>
  <c r="AI150" i="20"/>
  <c r="AH150" i="20"/>
  <c r="AG150" i="20"/>
  <c r="AF150" i="20"/>
  <c r="AE150" i="20"/>
  <c r="AD150" i="20"/>
  <c r="AC150" i="20"/>
  <c r="AB150" i="20"/>
  <c r="AA150" i="20"/>
  <c r="Z150" i="20"/>
  <c r="Y150" i="20"/>
  <c r="X150" i="20"/>
  <c r="W150" i="20"/>
  <c r="V150" i="20"/>
  <c r="U150" i="20"/>
  <c r="T150" i="20"/>
  <c r="S150" i="20"/>
  <c r="R150" i="20"/>
  <c r="Q150" i="20"/>
  <c r="P150" i="20"/>
  <c r="O150" i="20"/>
  <c r="N150" i="20"/>
  <c r="M150" i="20"/>
  <c r="L150" i="20"/>
  <c r="K150" i="20"/>
  <c r="J150" i="20"/>
  <c r="I150" i="20"/>
  <c r="H150" i="20"/>
  <c r="G150" i="20"/>
  <c r="F150" i="20"/>
  <c r="E150" i="20"/>
  <c r="D150" i="20"/>
  <c r="AJ149" i="20"/>
  <c r="AI149" i="20"/>
  <c r="AH149" i="20"/>
  <c r="AG149" i="20"/>
  <c r="AF149" i="20"/>
  <c r="AE149" i="20"/>
  <c r="AD149" i="20"/>
  <c r="AC149" i="20"/>
  <c r="AB149" i="20"/>
  <c r="AA149" i="20"/>
  <c r="Z149" i="20"/>
  <c r="Y149" i="20"/>
  <c r="X149" i="20"/>
  <c r="W149" i="20"/>
  <c r="V149" i="20"/>
  <c r="U149" i="20"/>
  <c r="T149" i="20"/>
  <c r="S149" i="20"/>
  <c r="R149" i="20"/>
  <c r="Q149" i="20"/>
  <c r="P149" i="20"/>
  <c r="O149" i="20"/>
  <c r="N149" i="20"/>
  <c r="M149" i="20"/>
  <c r="L149" i="20"/>
  <c r="K149" i="20"/>
  <c r="J149" i="20"/>
  <c r="I149" i="20"/>
  <c r="H149" i="20"/>
  <c r="G149" i="20"/>
  <c r="F149" i="20"/>
  <c r="E149" i="20"/>
  <c r="D149" i="20"/>
  <c r="AJ148" i="20"/>
  <c r="AI148" i="20"/>
  <c r="AH148" i="20"/>
  <c r="AG148" i="20"/>
  <c r="AF148" i="20"/>
  <c r="AE148" i="20"/>
  <c r="AD148" i="20"/>
  <c r="AC148" i="20"/>
  <c r="AB148" i="20"/>
  <c r="AA148" i="20"/>
  <c r="Z148" i="20"/>
  <c r="Y148" i="20"/>
  <c r="X148" i="20"/>
  <c r="W148" i="20"/>
  <c r="V148" i="20"/>
  <c r="U148" i="20"/>
  <c r="T148" i="20"/>
  <c r="AM148" i="20" s="1"/>
  <c r="S148" i="20"/>
  <c r="R148" i="20"/>
  <c r="Q148" i="20"/>
  <c r="P148" i="20"/>
  <c r="O148" i="20"/>
  <c r="N148" i="20"/>
  <c r="M148" i="20"/>
  <c r="L148" i="20"/>
  <c r="AN148" i="20" s="1"/>
  <c r="K148" i="20"/>
  <c r="J148" i="20"/>
  <c r="I148" i="20"/>
  <c r="H148" i="20"/>
  <c r="G148" i="20"/>
  <c r="F148" i="20"/>
  <c r="E148" i="20"/>
  <c r="D148" i="20"/>
  <c r="AJ147" i="20"/>
  <c r="AI147" i="20"/>
  <c r="AH147" i="20"/>
  <c r="AG147" i="20"/>
  <c r="AF147" i="20"/>
  <c r="AE147" i="20"/>
  <c r="AD147" i="20"/>
  <c r="AC147" i="20"/>
  <c r="AB147" i="20"/>
  <c r="AA147" i="20"/>
  <c r="Z147" i="20"/>
  <c r="Y147" i="20"/>
  <c r="X147" i="20"/>
  <c r="W147" i="20"/>
  <c r="V147" i="20"/>
  <c r="U147" i="20"/>
  <c r="T147" i="20"/>
  <c r="S147" i="20"/>
  <c r="R147" i="20"/>
  <c r="Q147" i="20"/>
  <c r="P147" i="20"/>
  <c r="O147" i="20"/>
  <c r="N147" i="20"/>
  <c r="M147" i="20"/>
  <c r="L147" i="20"/>
  <c r="K147" i="20"/>
  <c r="J147" i="20"/>
  <c r="I147" i="20"/>
  <c r="H147" i="20"/>
  <c r="G147" i="20"/>
  <c r="F147" i="20"/>
  <c r="E147" i="20"/>
  <c r="D147" i="20"/>
  <c r="AJ146" i="20"/>
  <c r="AI146" i="20"/>
  <c r="AH146" i="20"/>
  <c r="AG146" i="20"/>
  <c r="AF146" i="20"/>
  <c r="AE146" i="20"/>
  <c r="AD146" i="20"/>
  <c r="AC146" i="20"/>
  <c r="AB146" i="20"/>
  <c r="AA146" i="20"/>
  <c r="Z146" i="20"/>
  <c r="Y146" i="20"/>
  <c r="X146" i="20"/>
  <c r="W146" i="20"/>
  <c r="V146" i="20"/>
  <c r="U146" i="20"/>
  <c r="T146" i="20"/>
  <c r="S146" i="20"/>
  <c r="R146" i="20"/>
  <c r="Q146" i="20"/>
  <c r="P146" i="20"/>
  <c r="O146" i="20"/>
  <c r="AN146" i="20" s="1"/>
  <c r="N146" i="20"/>
  <c r="M146" i="20"/>
  <c r="L146" i="20"/>
  <c r="K146" i="20"/>
  <c r="J146" i="20"/>
  <c r="I146" i="20"/>
  <c r="H146" i="20"/>
  <c r="G146" i="20"/>
  <c r="F146" i="20"/>
  <c r="E146" i="20"/>
  <c r="D146" i="20"/>
  <c r="AJ145" i="20"/>
  <c r="AI145" i="20"/>
  <c r="AH145" i="20"/>
  <c r="AG145" i="20"/>
  <c r="AF145" i="20"/>
  <c r="AE145" i="20"/>
  <c r="AD145" i="20"/>
  <c r="AC145" i="20"/>
  <c r="AB145" i="20"/>
  <c r="AA145" i="20"/>
  <c r="Z145" i="20"/>
  <c r="Y145" i="20"/>
  <c r="X145" i="20"/>
  <c r="W145" i="20"/>
  <c r="V145" i="20"/>
  <c r="U145" i="20"/>
  <c r="T145" i="20"/>
  <c r="S145" i="20"/>
  <c r="R145" i="20"/>
  <c r="Q145" i="20"/>
  <c r="P145" i="20"/>
  <c r="O145" i="20"/>
  <c r="N145" i="20"/>
  <c r="M145" i="20"/>
  <c r="L145" i="20"/>
  <c r="K145" i="20"/>
  <c r="J145" i="20"/>
  <c r="I145" i="20"/>
  <c r="H145" i="20"/>
  <c r="G145" i="20"/>
  <c r="F145" i="20"/>
  <c r="E145" i="20"/>
  <c r="D145" i="20"/>
  <c r="AO145" i="20" s="1"/>
  <c r="AJ144" i="20"/>
  <c r="AI144" i="20"/>
  <c r="AH144" i="20"/>
  <c r="AG144" i="20"/>
  <c r="AF144" i="20"/>
  <c r="AE144" i="20"/>
  <c r="AD144" i="20"/>
  <c r="AC144" i="20"/>
  <c r="AB144" i="20"/>
  <c r="AA144" i="20"/>
  <c r="Z144" i="20"/>
  <c r="Y144" i="20"/>
  <c r="X144" i="20"/>
  <c r="W144" i="20"/>
  <c r="V144" i="20"/>
  <c r="U144" i="20"/>
  <c r="T144" i="20"/>
  <c r="S144" i="20"/>
  <c r="R144" i="20"/>
  <c r="Q144" i="20"/>
  <c r="P144" i="20"/>
  <c r="O144" i="20"/>
  <c r="N144" i="20"/>
  <c r="M144" i="20"/>
  <c r="L144" i="20"/>
  <c r="AN144" i="20" s="1"/>
  <c r="K144" i="20"/>
  <c r="J144" i="20"/>
  <c r="I144" i="20"/>
  <c r="H144" i="20"/>
  <c r="G144" i="20"/>
  <c r="F144" i="20"/>
  <c r="E144" i="20"/>
  <c r="D144" i="20"/>
  <c r="AJ143" i="20"/>
  <c r="AI143" i="20"/>
  <c r="AH143" i="20"/>
  <c r="AG143" i="20"/>
  <c r="AF143" i="20"/>
  <c r="AE143" i="20"/>
  <c r="AD143" i="20"/>
  <c r="AC143" i="20"/>
  <c r="AB143" i="20"/>
  <c r="AA143" i="20"/>
  <c r="Z143" i="20"/>
  <c r="Y143" i="20"/>
  <c r="X143" i="20"/>
  <c r="W143" i="20"/>
  <c r="V143" i="20"/>
  <c r="U143" i="20"/>
  <c r="T143" i="20"/>
  <c r="AM143" i="20" s="1"/>
  <c r="S143" i="20"/>
  <c r="R143" i="20"/>
  <c r="Q143" i="20"/>
  <c r="P143" i="20"/>
  <c r="O143" i="20"/>
  <c r="N143" i="20"/>
  <c r="M143" i="20"/>
  <c r="L143" i="20"/>
  <c r="AN143" i="20" s="1"/>
  <c r="K143" i="20"/>
  <c r="J143" i="20"/>
  <c r="I143" i="20"/>
  <c r="H143" i="20"/>
  <c r="G143" i="20"/>
  <c r="F143" i="20"/>
  <c r="E143" i="20"/>
  <c r="D143" i="20"/>
  <c r="AJ142" i="20"/>
  <c r="AI142" i="20"/>
  <c r="AH142" i="20"/>
  <c r="AG142" i="20"/>
  <c r="AF142" i="20"/>
  <c r="AE142" i="20"/>
  <c r="AD142" i="20"/>
  <c r="AC142" i="20"/>
  <c r="AB142" i="20"/>
  <c r="AA142" i="20"/>
  <c r="Z142" i="20"/>
  <c r="Y142" i="20"/>
  <c r="X142" i="20"/>
  <c r="W142" i="20"/>
  <c r="V142" i="20"/>
  <c r="U142" i="20"/>
  <c r="T142" i="20"/>
  <c r="S142" i="20"/>
  <c r="R142" i="20"/>
  <c r="Q142" i="20"/>
  <c r="P142" i="20"/>
  <c r="O142" i="20"/>
  <c r="N142" i="20"/>
  <c r="M142" i="20"/>
  <c r="L142" i="20"/>
  <c r="K142" i="20"/>
  <c r="J142" i="20"/>
  <c r="I142" i="20"/>
  <c r="H142" i="20"/>
  <c r="G142" i="20"/>
  <c r="F142" i="20"/>
  <c r="E142" i="20"/>
  <c r="D142" i="20"/>
  <c r="AJ141" i="20"/>
  <c r="AI141" i="20"/>
  <c r="AH141" i="20"/>
  <c r="AG141" i="20"/>
  <c r="AF141" i="20"/>
  <c r="AE141" i="20"/>
  <c r="AD141" i="20"/>
  <c r="AC141" i="20"/>
  <c r="AL141" i="20" s="1"/>
  <c r="AB141" i="20"/>
  <c r="AA141" i="20"/>
  <c r="Z141" i="20"/>
  <c r="Y141" i="20"/>
  <c r="X141" i="20"/>
  <c r="W141" i="20"/>
  <c r="V141" i="20"/>
  <c r="U141" i="20"/>
  <c r="T141" i="20"/>
  <c r="S141" i="20"/>
  <c r="R141" i="20"/>
  <c r="Q141" i="20"/>
  <c r="P141" i="20"/>
  <c r="O141" i="20"/>
  <c r="N141" i="20"/>
  <c r="M141" i="20"/>
  <c r="L141" i="20"/>
  <c r="K141" i="20"/>
  <c r="J141" i="20"/>
  <c r="I141" i="20"/>
  <c r="H141" i="20"/>
  <c r="G141" i="20"/>
  <c r="F141" i="20"/>
  <c r="E141" i="20"/>
  <c r="D141" i="20"/>
  <c r="AJ140" i="20"/>
  <c r="AI140" i="20"/>
  <c r="AH140" i="20"/>
  <c r="AG140" i="20"/>
  <c r="AF140" i="20"/>
  <c r="AE140" i="20"/>
  <c r="AD140" i="20"/>
  <c r="AC140" i="20"/>
  <c r="AB140" i="20"/>
  <c r="AA140" i="20"/>
  <c r="Z140" i="20"/>
  <c r="Y140" i="20"/>
  <c r="X140" i="20"/>
  <c r="W140" i="20"/>
  <c r="V140" i="20"/>
  <c r="U140" i="20"/>
  <c r="T140" i="20"/>
  <c r="S140" i="20"/>
  <c r="R140" i="20"/>
  <c r="Q140" i="20"/>
  <c r="P140" i="20"/>
  <c r="O140" i="20"/>
  <c r="N140" i="20"/>
  <c r="M140" i="20"/>
  <c r="AN140" i="20" s="1"/>
  <c r="L140" i="20"/>
  <c r="K140" i="20"/>
  <c r="J140" i="20"/>
  <c r="I140" i="20"/>
  <c r="H140" i="20"/>
  <c r="G140" i="20"/>
  <c r="F140" i="20"/>
  <c r="E140" i="20"/>
  <c r="D140" i="20"/>
  <c r="AJ139" i="20"/>
  <c r="AI139" i="20"/>
  <c r="AH139" i="20"/>
  <c r="AG139" i="20"/>
  <c r="AF139" i="20"/>
  <c r="AE139" i="20"/>
  <c r="AD139" i="20"/>
  <c r="AC139" i="20"/>
  <c r="AB139" i="20"/>
  <c r="AA139" i="20"/>
  <c r="Z139" i="20"/>
  <c r="Y139" i="20"/>
  <c r="X139" i="20"/>
  <c r="W139" i="20"/>
  <c r="V139" i="20"/>
  <c r="U139" i="20"/>
  <c r="T139" i="20"/>
  <c r="S139" i="20"/>
  <c r="R139" i="20"/>
  <c r="Q139" i="20"/>
  <c r="P139" i="20"/>
  <c r="O139" i="20"/>
  <c r="N139" i="20"/>
  <c r="M139" i="20"/>
  <c r="L139" i="20"/>
  <c r="K139" i="20"/>
  <c r="J139" i="20"/>
  <c r="I139" i="20"/>
  <c r="H139" i="20"/>
  <c r="G139" i="20"/>
  <c r="F139" i="20"/>
  <c r="E139" i="20"/>
  <c r="D139" i="20"/>
  <c r="AJ138" i="20"/>
  <c r="AI138" i="20"/>
  <c r="AH138" i="20"/>
  <c r="AG138" i="20"/>
  <c r="AF138" i="20"/>
  <c r="AE138" i="20"/>
  <c r="AD138" i="20"/>
  <c r="AC138" i="20"/>
  <c r="AB138" i="20"/>
  <c r="AA138" i="20"/>
  <c r="Z138" i="20"/>
  <c r="Y138" i="20"/>
  <c r="X138" i="20"/>
  <c r="W138" i="20"/>
  <c r="V138" i="20"/>
  <c r="U138" i="20"/>
  <c r="T138" i="20"/>
  <c r="S138" i="20"/>
  <c r="R138" i="20"/>
  <c r="Q138" i="20"/>
  <c r="P138" i="20"/>
  <c r="O138" i="20"/>
  <c r="N138" i="20"/>
  <c r="M138" i="20"/>
  <c r="L138" i="20"/>
  <c r="K138" i="20"/>
  <c r="J138" i="20"/>
  <c r="I138" i="20"/>
  <c r="H138" i="20"/>
  <c r="G138" i="20"/>
  <c r="F138" i="20"/>
  <c r="E138" i="20"/>
  <c r="D138" i="20"/>
  <c r="AJ137" i="20"/>
  <c r="AI137" i="20"/>
  <c r="AH137" i="20"/>
  <c r="AG137" i="20"/>
  <c r="AF137" i="20"/>
  <c r="AE137" i="20"/>
  <c r="AD137" i="20"/>
  <c r="AC137" i="20"/>
  <c r="AB137" i="20"/>
  <c r="AA137" i="20"/>
  <c r="Z137" i="20"/>
  <c r="Y137" i="20"/>
  <c r="X137" i="20"/>
  <c r="W137" i="20"/>
  <c r="V137" i="20"/>
  <c r="U137" i="20"/>
  <c r="T137" i="20"/>
  <c r="S137" i="20"/>
  <c r="R137" i="20"/>
  <c r="Q137" i="20"/>
  <c r="P137" i="20"/>
  <c r="O137" i="20"/>
  <c r="N137" i="20"/>
  <c r="M137" i="20"/>
  <c r="L137" i="20"/>
  <c r="K137" i="20"/>
  <c r="J137" i="20"/>
  <c r="I137" i="20"/>
  <c r="H137" i="20"/>
  <c r="G137" i="20"/>
  <c r="F137" i="20"/>
  <c r="E137" i="20"/>
  <c r="D137" i="20"/>
  <c r="AJ136" i="20"/>
  <c r="AI136" i="20"/>
  <c r="AH136" i="20"/>
  <c r="AG136" i="20"/>
  <c r="AF136" i="20"/>
  <c r="AE136" i="20"/>
  <c r="AD136" i="20"/>
  <c r="AC136" i="20"/>
  <c r="AB136" i="20"/>
  <c r="AA136" i="20"/>
  <c r="Z136" i="20"/>
  <c r="Y136" i="20"/>
  <c r="X136" i="20"/>
  <c r="W136" i="20"/>
  <c r="V136" i="20"/>
  <c r="U136" i="20"/>
  <c r="T136" i="20"/>
  <c r="S136" i="20"/>
  <c r="R136" i="20"/>
  <c r="Q136" i="20"/>
  <c r="P136" i="20"/>
  <c r="O136" i="20"/>
  <c r="N136" i="20"/>
  <c r="M136" i="20"/>
  <c r="L136" i="20"/>
  <c r="AN136" i="20" s="1"/>
  <c r="K136" i="20"/>
  <c r="J136" i="20"/>
  <c r="I136" i="20"/>
  <c r="H136" i="20"/>
  <c r="G136" i="20"/>
  <c r="F136" i="20"/>
  <c r="E136" i="20"/>
  <c r="D136" i="20"/>
  <c r="C136" i="20"/>
  <c r="AQ134" i="20"/>
  <c r="AJ134" i="20"/>
  <c r="AI134" i="20"/>
  <c r="AH134" i="20"/>
  <c r="AG134" i="20"/>
  <c r="AF134" i="20"/>
  <c r="AE134" i="20"/>
  <c r="AD134" i="20"/>
  <c r="AC134" i="20"/>
  <c r="AB134" i="20"/>
  <c r="AA134" i="20"/>
  <c r="Z134" i="20"/>
  <c r="Y134" i="20"/>
  <c r="X134" i="20"/>
  <c r="W134" i="20"/>
  <c r="V134" i="20"/>
  <c r="U134" i="20"/>
  <c r="T134" i="20"/>
  <c r="S134" i="20"/>
  <c r="R134" i="20"/>
  <c r="Q134" i="20"/>
  <c r="P134" i="20"/>
  <c r="O134" i="20"/>
  <c r="N134" i="20"/>
  <c r="M134" i="20"/>
  <c r="L134" i="20"/>
  <c r="K134" i="20"/>
  <c r="J134" i="20"/>
  <c r="I134" i="20"/>
  <c r="H134" i="20"/>
  <c r="G134" i="20"/>
  <c r="F134" i="20"/>
  <c r="E134" i="20"/>
  <c r="D134" i="20"/>
  <c r="AJ133" i="20"/>
  <c r="AQ133" i="20" s="1"/>
  <c r="AI133" i="20"/>
  <c r="AH133" i="20"/>
  <c r="AG133" i="20"/>
  <c r="AF133" i="20"/>
  <c r="AE133" i="20"/>
  <c r="AD133" i="20"/>
  <c r="AC133" i="20"/>
  <c r="AB133" i="20"/>
  <c r="AA133" i="20"/>
  <c r="Z133" i="20"/>
  <c r="Y133" i="20"/>
  <c r="X133" i="20"/>
  <c r="W133" i="20"/>
  <c r="V133" i="20"/>
  <c r="U133" i="20"/>
  <c r="T133" i="20"/>
  <c r="S133" i="20"/>
  <c r="R133" i="20"/>
  <c r="Q133" i="20"/>
  <c r="P133" i="20"/>
  <c r="O133" i="20"/>
  <c r="N133" i="20"/>
  <c r="M133" i="20"/>
  <c r="L133" i="20"/>
  <c r="K133" i="20"/>
  <c r="J133" i="20"/>
  <c r="I133" i="20"/>
  <c r="H133" i="20"/>
  <c r="G133" i="20"/>
  <c r="F133" i="20"/>
  <c r="E133" i="20"/>
  <c r="D133" i="20"/>
  <c r="AQ132" i="20"/>
  <c r="AJ132" i="20"/>
  <c r="AI132" i="20"/>
  <c r="AH132" i="20"/>
  <c r="AG132" i="20"/>
  <c r="AF132" i="20"/>
  <c r="AE132" i="20"/>
  <c r="AD132" i="20"/>
  <c r="AC132" i="20"/>
  <c r="AB132" i="20"/>
  <c r="AL132" i="20" s="1"/>
  <c r="AA132" i="20"/>
  <c r="Z132" i="20"/>
  <c r="Y132" i="20"/>
  <c r="X132" i="20"/>
  <c r="W132" i="20"/>
  <c r="V132" i="20"/>
  <c r="U132" i="20"/>
  <c r="T132" i="20"/>
  <c r="S132" i="20"/>
  <c r="R132" i="20"/>
  <c r="Q132" i="20"/>
  <c r="P132" i="20"/>
  <c r="O132" i="20"/>
  <c r="N132" i="20"/>
  <c r="M132" i="20"/>
  <c r="L132" i="20"/>
  <c r="K132" i="20"/>
  <c r="J132" i="20"/>
  <c r="I132" i="20"/>
  <c r="H132" i="20"/>
  <c r="G132" i="20"/>
  <c r="F132" i="20"/>
  <c r="E132" i="20"/>
  <c r="D132" i="20"/>
  <c r="AQ131" i="20"/>
  <c r="AR67" i="20" s="1"/>
  <c r="AJ131" i="20"/>
  <c r="AI131" i="20"/>
  <c r="AH131" i="20"/>
  <c r="AG131" i="20"/>
  <c r="AF131" i="20"/>
  <c r="AE131" i="20"/>
  <c r="AD131" i="20"/>
  <c r="AC131" i="20"/>
  <c r="AB131" i="20"/>
  <c r="AA131" i="20"/>
  <c r="Z131" i="20"/>
  <c r="Y131" i="20"/>
  <c r="X131" i="20"/>
  <c r="W131" i="20"/>
  <c r="V131" i="20"/>
  <c r="U131" i="20"/>
  <c r="T131" i="20"/>
  <c r="S131" i="20"/>
  <c r="R131" i="20"/>
  <c r="Q131" i="20"/>
  <c r="P131" i="20"/>
  <c r="O131" i="20"/>
  <c r="N131" i="20"/>
  <c r="M131" i="20"/>
  <c r="L131" i="20"/>
  <c r="K131" i="20"/>
  <c r="J131" i="20"/>
  <c r="I131" i="20"/>
  <c r="H131" i="20"/>
  <c r="G131" i="20"/>
  <c r="F131" i="20"/>
  <c r="E131" i="20"/>
  <c r="D131" i="20"/>
  <c r="AO131" i="20" s="1"/>
  <c r="AJ130" i="20"/>
  <c r="AQ130" i="20" s="1"/>
  <c r="AR66" i="20" s="1"/>
  <c r="AI130" i="20"/>
  <c r="AH130" i="20"/>
  <c r="AG130" i="20"/>
  <c r="AF130" i="20"/>
  <c r="AE130" i="20"/>
  <c r="AD130" i="20"/>
  <c r="AC130" i="20"/>
  <c r="AB130" i="20"/>
  <c r="AA130" i="20"/>
  <c r="Z130" i="20"/>
  <c r="Y130" i="20"/>
  <c r="X130" i="20"/>
  <c r="W130" i="20"/>
  <c r="V130" i="20"/>
  <c r="U130" i="20"/>
  <c r="T130" i="20"/>
  <c r="S130" i="20"/>
  <c r="R130" i="20"/>
  <c r="Q130" i="20"/>
  <c r="P130" i="20"/>
  <c r="O130" i="20"/>
  <c r="N130" i="20"/>
  <c r="M130" i="20"/>
  <c r="L130" i="20"/>
  <c r="K130" i="20"/>
  <c r="J130" i="20"/>
  <c r="I130" i="20"/>
  <c r="H130" i="20"/>
  <c r="G130" i="20"/>
  <c r="F130" i="20"/>
  <c r="E130" i="20"/>
  <c r="D130" i="20"/>
  <c r="AJ129" i="20"/>
  <c r="AQ129" i="20" s="1"/>
  <c r="AI129" i="20"/>
  <c r="AH129" i="20"/>
  <c r="AG129" i="20"/>
  <c r="AF129" i="20"/>
  <c r="AE129" i="20"/>
  <c r="AD129" i="20"/>
  <c r="AC129" i="20"/>
  <c r="AB129" i="20"/>
  <c r="AA129" i="20"/>
  <c r="Z129" i="20"/>
  <c r="Y129" i="20"/>
  <c r="X129" i="20"/>
  <c r="W129" i="20"/>
  <c r="V129" i="20"/>
  <c r="U129" i="20"/>
  <c r="T129" i="20"/>
  <c r="S129" i="20"/>
  <c r="R129" i="20"/>
  <c r="Q129" i="20"/>
  <c r="P129" i="20"/>
  <c r="O129" i="20"/>
  <c r="N129" i="20"/>
  <c r="M129" i="20"/>
  <c r="L129" i="20"/>
  <c r="K129" i="20"/>
  <c r="J129" i="20"/>
  <c r="I129" i="20"/>
  <c r="H129" i="20"/>
  <c r="G129" i="20"/>
  <c r="F129" i="20"/>
  <c r="E129" i="20"/>
  <c r="D129" i="20"/>
  <c r="AJ128" i="20"/>
  <c r="AQ128" i="20" s="1"/>
  <c r="AI128" i="20"/>
  <c r="AH128" i="20"/>
  <c r="AG128" i="20"/>
  <c r="AF128" i="20"/>
  <c r="AE128" i="20"/>
  <c r="AD128" i="20"/>
  <c r="AC128" i="20"/>
  <c r="AL128" i="20" s="1"/>
  <c r="AB128" i="20"/>
  <c r="AA128" i="20"/>
  <c r="Z128" i="20"/>
  <c r="Y128" i="20"/>
  <c r="X128" i="20"/>
  <c r="W128" i="20"/>
  <c r="V128" i="20"/>
  <c r="U128" i="20"/>
  <c r="T128" i="20"/>
  <c r="S128" i="20"/>
  <c r="R128" i="20"/>
  <c r="Q128" i="20"/>
  <c r="P128" i="20"/>
  <c r="O128" i="20"/>
  <c r="N128" i="20"/>
  <c r="AN128" i="20" s="1"/>
  <c r="M128" i="20"/>
  <c r="L128" i="20"/>
  <c r="K128" i="20"/>
  <c r="J128" i="20"/>
  <c r="I128" i="20"/>
  <c r="H128" i="20"/>
  <c r="G128" i="20"/>
  <c r="F128" i="20"/>
  <c r="E128" i="20"/>
  <c r="D128" i="20"/>
  <c r="AQ127" i="20"/>
  <c r="AJ127" i="20"/>
  <c r="AI127" i="20"/>
  <c r="AH127" i="20"/>
  <c r="AG127" i="20"/>
  <c r="AF127" i="20"/>
  <c r="AE127" i="20"/>
  <c r="AD127" i="20"/>
  <c r="AC127" i="20"/>
  <c r="AB127" i="20"/>
  <c r="AL127" i="20" s="1"/>
  <c r="AA127" i="20"/>
  <c r="Z127" i="20"/>
  <c r="Y127" i="20"/>
  <c r="X127" i="20"/>
  <c r="W127" i="20"/>
  <c r="V127" i="20"/>
  <c r="U127" i="20"/>
  <c r="T127" i="20"/>
  <c r="AM127" i="20" s="1"/>
  <c r="S127" i="20"/>
  <c r="R127" i="20"/>
  <c r="Q127" i="20"/>
  <c r="P127" i="20"/>
  <c r="O127" i="20"/>
  <c r="N127" i="20"/>
  <c r="M127" i="20"/>
  <c r="L127" i="20"/>
  <c r="K127" i="20"/>
  <c r="J127" i="20"/>
  <c r="I127" i="20"/>
  <c r="H127" i="20"/>
  <c r="G127" i="20"/>
  <c r="F127" i="20"/>
  <c r="E127" i="20"/>
  <c r="D127" i="20"/>
  <c r="AO127" i="20" s="1"/>
  <c r="AQ126" i="20"/>
  <c r="AJ126" i="20"/>
  <c r="AI126" i="20"/>
  <c r="AH126" i="20"/>
  <c r="AG126" i="20"/>
  <c r="AF126" i="20"/>
  <c r="AE126" i="20"/>
  <c r="AD126" i="20"/>
  <c r="AC126" i="20"/>
  <c r="AB126" i="20"/>
  <c r="AA126" i="20"/>
  <c r="Z126" i="20"/>
  <c r="Y126" i="20"/>
  <c r="X126" i="20"/>
  <c r="W126" i="20"/>
  <c r="V126" i="20"/>
  <c r="U126" i="20"/>
  <c r="T126" i="20"/>
  <c r="S126" i="20"/>
  <c r="R126" i="20"/>
  <c r="Q126" i="20"/>
  <c r="P126" i="20"/>
  <c r="O126" i="20"/>
  <c r="N126" i="20"/>
  <c r="M126" i="20"/>
  <c r="L126" i="20"/>
  <c r="K126" i="20"/>
  <c r="J126" i="20"/>
  <c r="I126" i="20"/>
  <c r="H126" i="20"/>
  <c r="G126" i="20"/>
  <c r="F126" i="20"/>
  <c r="E126" i="20"/>
  <c r="D126" i="20"/>
  <c r="AJ125" i="20"/>
  <c r="AQ125" i="20" s="1"/>
  <c r="AI125" i="20"/>
  <c r="AH125" i="20"/>
  <c r="AG125" i="20"/>
  <c r="AF125" i="20"/>
  <c r="AE125" i="20"/>
  <c r="AD125" i="20"/>
  <c r="AC125" i="20"/>
  <c r="AB125" i="20"/>
  <c r="AA125" i="20"/>
  <c r="Z125" i="20"/>
  <c r="Y125" i="20"/>
  <c r="X125" i="20"/>
  <c r="W125" i="20"/>
  <c r="V125" i="20"/>
  <c r="U125" i="20"/>
  <c r="T125" i="20"/>
  <c r="S125" i="20"/>
  <c r="R125" i="20"/>
  <c r="Q125" i="20"/>
  <c r="P125" i="20"/>
  <c r="O125" i="20"/>
  <c r="N125" i="20"/>
  <c r="M125" i="20"/>
  <c r="L125" i="20"/>
  <c r="K125" i="20"/>
  <c r="J125" i="20"/>
  <c r="I125" i="20"/>
  <c r="H125" i="20"/>
  <c r="G125" i="20"/>
  <c r="F125" i="20"/>
  <c r="E125" i="20"/>
  <c r="D125" i="20"/>
  <c r="AQ124" i="20"/>
  <c r="AR59" i="20" s="1"/>
  <c r="AJ124" i="20"/>
  <c r="AI124" i="20"/>
  <c r="AH124" i="20"/>
  <c r="AG124" i="20"/>
  <c r="AF124" i="20"/>
  <c r="AE124" i="20"/>
  <c r="AD124" i="20"/>
  <c r="AC124" i="20"/>
  <c r="AB124" i="20"/>
  <c r="AL124" i="20" s="1"/>
  <c r="AA124" i="20"/>
  <c r="Z124" i="20"/>
  <c r="Y124" i="20"/>
  <c r="X124" i="20"/>
  <c r="W124" i="20"/>
  <c r="V124" i="20"/>
  <c r="U124" i="20"/>
  <c r="T124" i="20"/>
  <c r="S124" i="20"/>
  <c r="R124" i="20"/>
  <c r="Q124" i="20"/>
  <c r="P124" i="20"/>
  <c r="O124" i="20"/>
  <c r="N124" i="20"/>
  <c r="M124" i="20"/>
  <c r="L124" i="20"/>
  <c r="AN124" i="20" s="1"/>
  <c r="K124" i="20"/>
  <c r="J124" i="20"/>
  <c r="I124" i="20"/>
  <c r="H124" i="20"/>
  <c r="G124" i="20"/>
  <c r="F124" i="20"/>
  <c r="E124" i="20"/>
  <c r="D124" i="20"/>
  <c r="AQ123" i="20"/>
  <c r="AJ123" i="20"/>
  <c r="AI123" i="20"/>
  <c r="AH123" i="20"/>
  <c r="AG123" i="20"/>
  <c r="AF123" i="20"/>
  <c r="AE123" i="20"/>
  <c r="AD123" i="20"/>
  <c r="AC123" i="20"/>
  <c r="AB123" i="20"/>
  <c r="AA123" i="20"/>
  <c r="Z123" i="20"/>
  <c r="Y123" i="20"/>
  <c r="X123" i="20"/>
  <c r="W123" i="20"/>
  <c r="V123" i="20"/>
  <c r="U123" i="20"/>
  <c r="T123" i="20"/>
  <c r="S123" i="20"/>
  <c r="R123" i="20"/>
  <c r="Q123" i="20"/>
  <c r="P123" i="20"/>
  <c r="O123" i="20"/>
  <c r="N123" i="20"/>
  <c r="M123" i="20"/>
  <c r="L123" i="20"/>
  <c r="K123" i="20"/>
  <c r="J123" i="20"/>
  <c r="I123" i="20"/>
  <c r="H123" i="20"/>
  <c r="G123" i="20"/>
  <c r="F123" i="20"/>
  <c r="E123" i="20"/>
  <c r="D123" i="20"/>
  <c r="AJ122" i="20"/>
  <c r="AQ122" i="20" s="1"/>
  <c r="AI122" i="20"/>
  <c r="AH122" i="20"/>
  <c r="AG122" i="20"/>
  <c r="AF122" i="20"/>
  <c r="AE122" i="20"/>
  <c r="AD122" i="20"/>
  <c r="AC122" i="20"/>
  <c r="AB122" i="20"/>
  <c r="AA122" i="20"/>
  <c r="Z122" i="20"/>
  <c r="Y122" i="20"/>
  <c r="X122" i="20"/>
  <c r="W122" i="20"/>
  <c r="V122" i="20"/>
  <c r="U122" i="20"/>
  <c r="T122" i="20"/>
  <c r="S122" i="20"/>
  <c r="R122" i="20"/>
  <c r="Q122" i="20"/>
  <c r="P122" i="20"/>
  <c r="O122" i="20"/>
  <c r="N122" i="20"/>
  <c r="M122" i="20"/>
  <c r="L122" i="20"/>
  <c r="K122" i="20"/>
  <c r="J122" i="20"/>
  <c r="I122" i="20"/>
  <c r="H122" i="20"/>
  <c r="G122" i="20"/>
  <c r="F122" i="20"/>
  <c r="E122" i="20"/>
  <c r="D122" i="20"/>
  <c r="AJ121" i="20"/>
  <c r="AQ121" i="20" s="1"/>
  <c r="AI121" i="20"/>
  <c r="AH121" i="20"/>
  <c r="AG121" i="20"/>
  <c r="AF121" i="20"/>
  <c r="AE121" i="20"/>
  <c r="AD121" i="20"/>
  <c r="AC121" i="20"/>
  <c r="AB121" i="20"/>
  <c r="AL121" i="20" s="1"/>
  <c r="AA121" i="20"/>
  <c r="Z121" i="20"/>
  <c r="Y121" i="20"/>
  <c r="X121" i="20"/>
  <c r="W121" i="20"/>
  <c r="V121" i="20"/>
  <c r="U121" i="20"/>
  <c r="T121" i="20"/>
  <c r="S121" i="20"/>
  <c r="R121" i="20"/>
  <c r="Q121" i="20"/>
  <c r="P121" i="20"/>
  <c r="O121" i="20"/>
  <c r="N121" i="20"/>
  <c r="M121" i="20"/>
  <c r="L121" i="20"/>
  <c r="K121" i="20"/>
  <c r="J121" i="20"/>
  <c r="I121" i="20"/>
  <c r="H121" i="20"/>
  <c r="G121" i="20"/>
  <c r="F121" i="20"/>
  <c r="E121" i="20"/>
  <c r="D121" i="20"/>
  <c r="AO121" i="20" s="1"/>
  <c r="AJ120" i="20"/>
  <c r="AQ120" i="20" s="1"/>
  <c r="AI120" i="20"/>
  <c r="AH120" i="20"/>
  <c r="AG120" i="20"/>
  <c r="AF120" i="20"/>
  <c r="AE120" i="20"/>
  <c r="AD120" i="20"/>
  <c r="AC120" i="20"/>
  <c r="AB120" i="20"/>
  <c r="AL120" i="20" s="1"/>
  <c r="AA120" i="20"/>
  <c r="Z120" i="20"/>
  <c r="Y120" i="20"/>
  <c r="X120" i="20"/>
  <c r="W120" i="20"/>
  <c r="V120" i="20"/>
  <c r="U120" i="20"/>
  <c r="T120" i="20"/>
  <c r="S120" i="20"/>
  <c r="R120" i="20"/>
  <c r="Q120" i="20"/>
  <c r="P120" i="20"/>
  <c r="O120" i="20"/>
  <c r="N120" i="20"/>
  <c r="M120" i="20"/>
  <c r="L120" i="20"/>
  <c r="AN120" i="20" s="1"/>
  <c r="K120" i="20"/>
  <c r="J120" i="20"/>
  <c r="I120" i="20"/>
  <c r="H120" i="20"/>
  <c r="G120" i="20"/>
  <c r="F120" i="20"/>
  <c r="E120" i="20"/>
  <c r="D120" i="20"/>
  <c r="AO120" i="20" s="1"/>
  <c r="AJ119" i="20"/>
  <c r="AQ119" i="20" s="1"/>
  <c r="AI119" i="20"/>
  <c r="AH119" i="20"/>
  <c r="AG119" i="20"/>
  <c r="AF119" i="20"/>
  <c r="AE119" i="20"/>
  <c r="AD119" i="20"/>
  <c r="AC119" i="20"/>
  <c r="AB119" i="20"/>
  <c r="AA119" i="20"/>
  <c r="Z119" i="20"/>
  <c r="Y119" i="20"/>
  <c r="X119" i="20"/>
  <c r="W119" i="20"/>
  <c r="V119" i="20"/>
  <c r="U119" i="20"/>
  <c r="T119" i="20"/>
  <c r="S119" i="20"/>
  <c r="R119" i="20"/>
  <c r="Q119" i="20"/>
  <c r="P119" i="20"/>
  <c r="O119" i="20"/>
  <c r="N119" i="20"/>
  <c r="M119" i="20"/>
  <c r="L119" i="20"/>
  <c r="K119" i="20"/>
  <c r="J119" i="20"/>
  <c r="I119" i="20"/>
  <c r="H119" i="20"/>
  <c r="G119" i="20"/>
  <c r="F119" i="20"/>
  <c r="E119" i="20"/>
  <c r="D119" i="20"/>
  <c r="AJ118" i="20"/>
  <c r="AQ118" i="20" s="1"/>
  <c r="AI118" i="20"/>
  <c r="AH118" i="20"/>
  <c r="AG118" i="20"/>
  <c r="AF118" i="20"/>
  <c r="AE118" i="20"/>
  <c r="AD118" i="20"/>
  <c r="AC118" i="20"/>
  <c r="AB118" i="20"/>
  <c r="AA118" i="20"/>
  <c r="Z118" i="20"/>
  <c r="Y118" i="20"/>
  <c r="X118" i="20"/>
  <c r="W118" i="20"/>
  <c r="V118" i="20"/>
  <c r="U118" i="20"/>
  <c r="T118" i="20"/>
  <c r="S118" i="20"/>
  <c r="R118" i="20"/>
  <c r="Q118" i="20"/>
  <c r="P118" i="20"/>
  <c r="O118" i="20"/>
  <c r="N118" i="20"/>
  <c r="M118" i="20"/>
  <c r="L118" i="20"/>
  <c r="K118" i="20"/>
  <c r="J118" i="20"/>
  <c r="I118" i="20"/>
  <c r="H118" i="20"/>
  <c r="G118" i="20"/>
  <c r="F118" i="20"/>
  <c r="E118" i="20"/>
  <c r="D118" i="20"/>
  <c r="AJ117" i="20"/>
  <c r="AQ117" i="20" s="1"/>
  <c r="AI117" i="20"/>
  <c r="AH117" i="20"/>
  <c r="AG117" i="20"/>
  <c r="AF117" i="20"/>
  <c r="AE117" i="20"/>
  <c r="AD117" i="20"/>
  <c r="AC117" i="20"/>
  <c r="AB117" i="20"/>
  <c r="AA117" i="20"/>
  <c r="Z117" i="20"/>
  <c r="Y117" i="20"/>
  <c r="X117" i="20"/>
  <c r="W117" i="20"/>
  <c r="V117" i="20"/>
  <c r="U117" i="20"/>
  <c r="T117" i="20"/>
  <c r="S117" i="20"/>
  <c r="R117" i="20"/>
  <c r="Q117" i="20"/>
  <c r="P117" i="20"/>
  <c r="O117" i="20"/>
  <c r="N117" i="20"/>
  <c r="M117" i="20"/>
  <c r="L117" i="20"/>
  <c r="K117" i="20"/>
  <c r="J117" i="20"/>
  <c r="I117" i="20"/>
  <c r="H117" i="20"/>
  <c r="G117" i="20"/>
  <c r="F117" i="20"/>
  <c r="E117" i="20"/>
  <c r="D117" i="20"/>
  <c r="AJ116" i="20"/>
  <c r="AQ116" i="20" s="1"/>
  <c r="AI116" i="20"/>
  <c r="AH116" i="20"/>
  <c r="AG116" i="20"/>
  <c r="AF116" i="20"/>
  <c r="AE116" i="20"/>
  <c r="AD116" i="20"/>
  <c r="AC116" i="20"/>
  <c r="AL116" i="20" s="1"/>
  <c r="AB116" i="20"/>
  <c r="AA116" i="20"/>
  <c r="Z116" i="20"/>
  <c r="Y116" i="20"/>
  <c r="X116" i="20"/>
  <c r="W116" i="20"/>
  <c r="V116" i="20"/>
  <c r="U116" i="20"/>
  <c r="T116" i="20"/>
  <c r="S116" i="20"/>
  <c r="R116" i="20"/>
  <c r="Q116" i="20"/>
  <c r="P116" i="20"/>
  <c r="O116" i="20"/>
  <c r="N116" i="20"/>
  <c r="M116" i="20"/>
  <c r="L116" i="20"/>
  <c r="K116" i="20"/>
  <c r="J116" i="20"/>
  <c r="I116" i="20"/>
  <c r="H116" i="20"/>
  <c r="G116" i="20"/>
  <c r="F116" i="20"/>
  <c r="E116" i="20"/>
  <c r="D116" i="20"/>
  <c r="AJ115" i="20"/>
  <c r="AQ115" i="20" s="1"/>
  <c r="AI115" i="20"/>
  <c r="AH115" i="20"/>
  <c r="AG115" i="20"/>
  <c r="AF115" i="20"/>
  <c r="AE115" i="20"/>
  <c r="AD115" i="20"/>
  <c r="AC115" i="20"/>
  <c r="AB115" i="20"/>
  <c r="AA115" i="20"/>
  <c r="Z115" i="20"/>
  <c r="Y115" i="20"/>
  <c r="X115" i="20"/>
  <c r="W115" i="20"/>
  <c r="V115" i="20"/>
  <c r="U115" i="20"/>
  <c r="T115" i="20"/>
  <c r="S115" i="20"/>
  <c r="R115" i="20"/>
  <c r="Q115" i="20"/>
  <c r="P115" i="20"/>
  <c r="O115" i="20"/>
  <c r="N115" i="20"/>
  <c r="M115" i="20"/>
  <c r="L115" i="20"/>
  <c r="K115" i="20"/>
  <c r="J115" i="20"/>
  <c r="I115" i="20"/>
  <c r="H115" i="20"/>
  <c r="G115" i="20"/>
  <c r="F115" i="20"/>
  <c r="E115" i="20"/>
  <c r="D115" i="20"/>
  <c r="AJ114" i="20"/>
  <c r="AQ114" i="20" s="1"/>
  <c r="AI114" i="20"/>
  <c r="AH114" i="20"/>
  <c r="AG114" i="20"/>
  <c r="AF114" i="20"/>
  <c r="AE114" i="20"/>
  <c r="AD114" i="20"/>
  <c r="AC114" i="20"/>
  <c r="AB114" i="20"/>
  <c r="AA114" i="20"/>
  <c r="Z114" i="20"/>
  <c r="Y114" i="20"/>
  <c r="X114" i="20"/>
  <c r="W114" i="20"/>
  <c r="V114" i="20"/>
  <c r="U114" i="20"/>
  <c r="T114" i="20"/>
  <c r="S114" i="20"/>
  <c r="R114" i="20"/>
  <c r="Q114" i="20"/>
  <c r="P114" i="20"/>
  <c r="O114" i="20"/>
  <c r="N114" i="20"/>
  <c r="M114" i="20"/>
  <c r="L114" i="20"/>
  <c r="K114" i="20"/>
  <c r="J114" i="20"/>
  <c r="I114" i="20"/>
  <c r="H114" i="20"/>
  <c r="G114" i="20"/>
  <c r="F114" i="20"/>
  <c r="E114" i="20"/>
  <c r="D114" i="20"/>
  <c r="AJ113" i="20"/>
  <c r="AQ113" i="20" s="1"/>
  <c r="AI113" i="20"/>
  <c r="AH113" i="20"/>
  <c r="AG113" i="20"/>
  <c r="AF113" i="20"/>
  <c r="AE113" i="20"/>
  <c r="AD113" i="20"/>
  <c r="AC113" i="20"/>
  <c r="AB113" i="20"/>
  <c r="AA113" i="20"/>
  <c r="Z113" i="20"/>
  <c r="Y113" i="20"/>
  <c r="X113" i="20"/>
  <c r="W113" i="20"/>
  <c r="V113" i="20"/>
  <c r="U113" i="20"/>
  <c r="T113" i="20"/>
  <c r="S113" i="20"/>
  <c r="R113" i="20"/>
  <c r="Q113" i="20"/>
  <c r="P113" i="20"/>
  <c r="O113" i="20"/>
  <c r="N113" i="20"/>
  <c r="M113" i="20"/>
  <c r="L113" i="20"/>
  <c r="K113" i="20"/>
  <c r="J113" i="20"/>
  <c r="I113" i="20"/>
  <c r="H113" i="20"/>
  <c r="G113" i="20"/>
  <c r="F113" i="20"/>
  <c r="E113" i="20"/>
  <c r="D113" i="20"/>
  <c r="AQ112" i="20"/>
  <c r="AL112" i="20"/>
  <c r="AJ112" i="20"/>
  <c r="AI112" i="20"/>
  <c r="AH112" i="20"/>
  <c r="AG112" i="20"/>
  <c r="AF112" i="20"/>
  <c r="AE112" i="20"/>
  <c r="AD112" i="20"/>
  <c r="AC112" i="20"/>
  <c r="AB112" i="20"/>
  <c r="AA112" i="20"/>
  <c r="Z112" i="20"/>
  <c r="Y112" i="20"/>
  <c r="X112" i="20"/>
  <c r="W112" i="20"/>
  <c r="V112" i="20"/>
  <c r="U112" i="20"/>
  <c r="T112" i="20"/>
  <c r="S112" i="20"/>
  <c r="R112" i="20"/>
  <c r="Q112" i="20"/>
  <c r="P112" i="20"/>
  <c r="O112" i="20"/>
  <c r="N112" i="20"/>
  <c r="M112" i="20"/>
  <c r="L112" i="20"/>
  <c r="AN112" i="20" s="1"/>
  <c r="K112" i="20"/>
  <c r="J112" i="20"/>
  <c r="I112" i="20"/>
  <c r="H112" i="20"/>
  <c r="G112" i="20"/>
  <c r="F112" i="20"/>
  <c r="E112" i="20"/>
  <c r="D112" i="20"/>
  <c r="AQ111" i="20"/>
  <c r="AJ111" i="20"/>
  <c r="AI111" i="20"/>
  <c r="AH111" i="20"/>
  <c r="AG111" i="20"/>
  <c r="AF111" i="20"/>
  <c r="AE111" i="20"/>
  <c r="AD111" i="20"/>
  <c r="AC111" i="20"/>
  <c r="AB111" i="20"/>
  <c r="AA111" i="20"/>
  <c r="Z111" i="20"/>
  <c r="Y111" i="20"/>
  <c r="X111" i="20"/>
  <c r="W111" i="20"/>
  <c r="V111" i="20"/>
  <c r="U111" i="20"/>
  <c r="T111" i="20"/>
  <c r="S111" i="20"/>
  <c r="R111" i="20"/>
  <c r="Q111" i="20"/>
  <c r="P111" i="20"/>
  <c r="O111" i="20"/>
  <c r="N111" i="20"/>
  <c r="M111" i="20"/>
  <c r="L111" i="20"/>
  <c r="K111" i="20"/>
  <c r="J111" i="20"/>
  <c r="I111" i="20"/>
  <c r="H111" i="20"/>
  <c r="G111" i="20"/>
  <c r="F111" i="20"/>
  <c r="E111" i="20"/>
  <c r="D111" i="20"/>
  <c r="AJ110" i="20"/>
  <c r="AQ110" i="20" s="1"/>
  <c r="AI110" i="20"/>
  <c r="AH110" i="20"/>
  <c r="AG110" i="20"/>
  <c r="AF110" i="20"/>
  <c r="AE110" i="20"/>
  <c r="AD110" i="20"/>
  <c r="AC110" i="20"/>
  <c r="AB110" i="20"/>
  <c r="AA110" i="20"/>
  <c r="Z110" i="20"/>
  <c r="Y110" i="20"/>
  <c r="X110" i="20"/>
  <c r="W110" i="20"/>
  <c r="V110" i="20"/>
  <c r="U110" i="20"/>
  <c r="T110" i="20"/>
  <c r="S110" i="20"/>
  <c r="R110" i="20"/>
  <c r="Q110" i="20"/>
  <c r="P110" i="20"/>
  <c r="O110" i="20"/>
  <c r="N110" i="20"/>
  <c r="M110" i="20"/>
  <c r="L110" i="20"/>
  <c r="K110" i="20"/>
  <c r="J110" i="20"/>
  <c r="I110" i="20"/>
  <c r="H110" i="20"/>
  <c r="G110" i="20"/>
  <c r="F110" i="20"/>
  <c r="E110" i="20"/>
  <c r="D110" i="20"/>
  <c r="AJ109" i="20"/>
  <c r="AQ109" i="20" s="1"/>
  <c r="AI109" i="20"/>
  <c r="AH109" i="20"/>
  <c r="AG109" i="20"/>
  <c r="AF109" i="20"/>
  <c r="AE109" i="20"/>
  <c r="AD109" i="20"/>
  <c r="AC109" i="20"/>
  <c r="AB109" i="20"/>
  <c r="AA109" i="20"/>
  <c r="Z109" i="20"/>
  <c r="Y109" i="20"/>
  <c r="X109" i="20"/>
  <c r="W109" i="20"/>
  <c r="V109" i="20"/>
  <c r="U109" i="20"/>
  <c r="T109" i="20"/>
  <c r="S109" i="20"/>
  <c r="R109" i="20"/>
  <c r="Q109" i="20"/>
  <c r="P109" i="20"/>
  <c r="O109" i="20"/>
  <c r="N109" i="20"/>
  <c r="M109" i="20"/>
  <c r="L109" i="20"/>
  <c r="K109" i="20"/>
  <c r="J109" i="20"/>
  <c r="I109" i="20"/>
  <c r="H109" i="20"/>
  <c r="G109" i="20"/>
  <c r="F109" i="20"/>
  <c r="E109" i="20"/>
  <c r="D109" i="20"/>
  <c r="AJ108" i="20"/>
  <c r="AQ108" i="20" s="1"/>
  <c r="AI108" i="20"/>
  <c r="AH108" i="20"/>
  <c r="AG108" i="20"/>
  <c r="AF108" i="20"/>
  <c r="AE108" i="20"/>
  <c r="AD108" i="20"/>
  <c r="AC108" i="20"/>
  <c r="AB108" i="20"/>
  <c r="AL108" i="20" s="1"/>
  <c r="AA108" i="20"/>
  <c r="Z108" i="20"/>
  <c r="Y108" i="20"/>
  <c r="X108" i="20"/>
  <c r="W108" i="20"/>
  <c r="V108" i="20"/>
  <c r="U108" i="20"/>
  <c r="T108" i="20"/>
  <c r="S108" i="20"/>
  <c r="R108" i="20"/>
  <c r="Q108" i="20"/>
  <c r="P108" i="20"/>
  <c r="O108" i="20"/>
  <c r="N108" i="20"/>
  <c r="M108" i="20"/>
  <c r="L108" i="20"/>
  <c r="K108" i="20"/>
  <c r="J108" i="20"/>
  <c r="I108" i="20"/>
  <c r="H108" i="20"/>
  <c r="G108" i="20"/>
  <c r="F108" i="20"/>
  <c r="E108" i="20"/>
  <c r="D108" i="20"/>
  <c r="AO108" i="20" s="1"/>
  <c r="AJ107" i="20"/>
  <c r="AQ107" i="20" s="1"/>
  <c r="AI107" i="20"/>
  <c r="AH107" i="20"/>
  <c r="AG107" i="20"/>
  <c r="AF107" i="20"/>
  <c r="AE107" i="20"/>
  <c r="AD107" i="20"/>
  <c r="AC107" i="20"/>
  <c r="AB107" i="20"/>
  <c r="AA107" i="20"/>
  <c r="Z107" i="20"/>
  <c r="Y107" i="20"/>
  <c r="X107" i="20"/>
  <c r="W107" i="20"/>
  <c r="V107" i="20"/>
  <c r="U107" i="20"/>
  <c r="T107" i="20"/>
  <c r="S107" i="20"/>
  <c r="R107" i="20"/>
  <c r="Q107" i="20"/>
  <c r="P107" i="20"/>
  <c r="O107" i="20"/>
  <c r="N107" i="20"/>
  <c r="M107" i="20"/>
  <c r="L107" i="20"/>
  <c r="K107" i="20"/>
  <c r="J107" i="20"/>
  <c r="I107" i="20"/>
  <c r="H107" i="20"/>
  <c r="G107" i="20"/>
  <c r="F107" i="20"/>
  <c r="E107" i="20"/>
  <c r="D107" i="20"/>
  <c r="AJ106" i="20"/>
  <c r="AQ106" i="20" s="1"/>
  <c r="AI106" i="20"/>
  <c r="AH106" i="20"/>
  <c r="AG106" i="20"/>
  <c r="AF106" i="20"/>
  <c r="AE106" i="20"/>
  <c r="AD106" i="20"/>
  <c r="AC106" i="20"/>
  <c r="AB106" i="20"/>
  <c r="AA106" i="20"/>
  <c r="Z106" i="20"/>
  <c r="Y106" i="20"/>
  <c r="X106" i="20"/>
  <c r="W106" i="20"/>
  <c r="V106" i="20"/>
  <c r="U106" i="20"/>
  <c r="T106" i="20"/>
  <c r="S106" i="20"/>
  <c r="R106" i="20"/>
  <c r="Q106" i="20"/>
  <c r="P106" i="20"/>
  <c r="O106" i="20"/>
  <c r="N106" i="20"/>
  <c r="M106" i="20"/>
  <c r="L106" i="20"/>
  <c r="K106" i="20"/>
  <c r="J106" i="20"/>
  <c r="I106" i="20"/>
  <c r="H106" i="20"/>
  <c r="G106" i="20"/>
  <c r="F106" i="20"/>
  <c r="E106" i="20"/>
  <c r="D106" i="20"/>
  <c r="AJ105" i="20"/>
  <c r="AQ105" i="20" s="1"/>
  <c r="AI105" i="20"/>
  <c r="AH105" i="20"/>
  <c r="AG105" i="20"/>
  <c r="AF105" i="20"/>
  <c r="AE105" i="20"/>
  <c r="AD105" i="20"/>
  <c r="AC105" i="20"/>
  <c r="AB105" i="20"/>
  <c r="AA105" i="20"/>
  <c r="Z105" i="20"/>
  <c r="Y105" i="20"/>
  <c r="X105" i="20"/>
  <c r="W105" i="20"/>
  <c r="V105" i="20"/>
  <c r="U105" i="20"/>
  <c r="T105" i="20"/>
  <c r="S105" i="20"/>
  <c r="R105" i="20"/>
  <c r="Q105" i="20"/>
  <c r="P105" i="20"/>
  <c r="O105" i="20"/>
  <c r="N105" i="20"/>
  <c r="M105" i="20"/>
  <c r="L105" i="20"/>
  <c r="K105" i="20"/>
  <c r="J105" i="20"/>
  <c r="I105" i="20"/>
  <c r="H105" i="20"/>
  <c r="G105" i="20"/>
  <c r="F105" i="20"/>
  <c r="E105" i="20"/>
  <c r="D105" i="20"/>
  <c r="AQ104" i="20"/>
  <c r="AJ104" i="20"/>
  <c r="AI104" i="20"/>
  <c r="AH104" i="20"/>
  <c r="AG104" i="20"/>
  <c r="AL104" i="20" s="1"/>
  <c r="AF104" i="20"/>
  <c r="AE104" i="20"/>
  <c r="AD104" i="20"/>
  <c r="AC104" i="20"/>
  <c r="AB104" i="20"/>
  <c r="AA104" i="20"/>
  <c r="Z104" i="20"/>
  <c r="Y104" i="20"/>
  <c r="X104" i="20"/>
  <c r="W104" i="20"/>
  <c r="V104" i="20"/>
  <c r="U104" i="20"/>
  <c r="T104" i="20"/>
  <c r="S104" i="20"/>
  <c r="R104" i="20"/>
  <c r="Q104" i="20"/>
  <c r="P104" i="20"/>
  <c r="O104" i="20"/>
  <c r="N104" i="20"/>
  <c r="M104" i="20"/>
  <c r="AN104" i="20" s="1"/>
  <c r="L104" i="20"/>
  <c r="K104" i="20"/>
  <c r="J104" i="20"/>
  <c r="I104" i="20"/>
  <c r="H104" i="20"/>
  <c r="G104" i="20"/>
  <c r="F104" i="20"/>
  <c r="E104" i="20"/>
  <c r="D104" i="20"/>
  <c r="AJ103" i="20"/>
  <c r="AQ103" i="20" s="1"/>
  <c r="AR39" i="20" s="1"/>
  <c r="AI103" i="20"/>
  <c r="AH103" i="20"/>
  <c r="AG103" i="20"/>
  <c r="AF103" i="20"/>
  <c r="AE103" i="20"/>
  <c r="AD103" i="20"/>
  <c r="AC103" i="20"/>
  <c r="AB103" i="20"/>
  <c r="AA103" i="20"/>
  <c r="Z103" i="20"/>
  <c r="Y103" i="20"/>
  <c r="X103" i="20"/>
  <c r="W103" i="20"/>
  <c r="V103" i="20"/>
  <c r="U103" i="20"/>
  <c r="T103" i="20"/>
  <c r="AM103" i="20" s="1"/>
  <c r="S103" i="20"/>
  <c r="R103" i="20"/>
  <c r="Q103" i="20"/>
  <c r="P103" i="20"/>
  <c r="O103" i="20"/>
  <c r="N103" i="20"/>
  <c r="M103" i="20"/>
  <c r="L103" i="20"/>
  <c r="K103" i="20"/>
  <c r="J103" i="20"/>
  <c r="I103" i="20"/>
  <c r="H103" i="20"/>
  <c r="G103" i="20"/>
  <c r="F103" i="20"/>
  <c r="E103" i="20"/>
  <c r="D103" i="20"/>
  <c r="AJ102" i="20"/>
  <c r="AQ102" i="20" s="1"/>
  <c r="AI102" i="20"/>
  <c r="AH102" i="20"/>
  <c r="AG102" i="20"/>
  <c r="AF102" i="20"/>
  <c r="AE102" i="20"/>
  <c r="AD102" i="20"/>
  <c r="AC102" i="20"/>
  <c r="AB102" i="20"/>
  <c r="AA102" i="20"/>
  <c r="Z102" i="20"/>
  <c r="Y102" i="20"/>
  <c r="X102" i="20"/>
  <c r="W102" i="20"/>
  <c r="V102" i="20"/>
  <c r="U102" i="20"/>
  <c r="T102" i="20"/>
  <c r="S102" i="20"/>
  <c r="R102" i="20"/>
  <c r="Q102" i="20"/>
  <c r="P102" i="20"/>
  <c r="O102" i="20"/>
  <c r="N102" i="20"/>
  <c r="M102" i="20"/>
  <c r="L102" i="20"/>
  <c r="K102" i="20"/>
  <c r="J102" i="20"/>
  <c r="I102" i="20"/>
  <c r="H102" i="20"/>
  <c r="G102" i="20"/>
  <c r="F102" i="20"/>
  <c r="E102" i="20"/>
  <c r="D102" i="20"/>
  <c r="AJ101" i="20"/>
  <c r="AQ101" i="20" s="1"/>
  <c r="AI101" i="20"/>
  <c r="AH101" i="20"/>
  <c r="AG101" i="20"/>
  <c r="AF101" i="20"/>
  <c r="AE101" i="20"/>
  <c r="AD101" i="20"/>
  <c r="AC101" i="20"/>
  <c r="AB101" i="20"/>
  <c r="AA101" i="20"/>
  <c r="Z101" i="20"/>
  <c r="Y101" i="20"/>
  <c r="X101" i="20"/>
  <c r="W101" i="20"/>
  <c r="V101" i="20"/>
  <c r="U101" i="20"/>
  <c r="T101" i="20"/>
  <c r="S101" i="20"/>
  <c r="R101" i="20"/>
  <c r="Q101" i="20"/>
  <c r="P101" i="20"/>
  <c r="O101" i="20"/>
  <c r="N101" i="20"/>
  <c r="M101" i="20"/>
  <c r="L101" i="20"/>
  <c r="K101" i="20"/>
  <c r="J101" i="20"/>
  <c r="I101" i="20"/>
  <c r="H101" i="20"/>
  <c r="G101" i="20"/>
  <c r="F101" i="20"/>
  <c r="E101" i="20"/>
  <c r="D101" i="20"/>
  <c r="AL100" i="20"/>
  <c r="AJ100" i="20"/>
  <c r="AQ100" i="20" s="1"/>
  <c r="AR35" i="20" s="1"/>
  <c r="AI100" i="20"/>
  <c r="AH100" i="20"/>
  <c r="AG100" i="20"/>
  <c r="AF100" i="20"/>
  <c r="AE100" i="20"/>
  <c r="AD100" i="20"/>
  <c r="AC100" i="20"/>
  <c r="AB100" i="20"/>
  <c r="AA100" i="20"/>
  <c r="Z100" i="20"/>
  <c r="Y100" i="20"/>
  <c r="X100" i="20"/>
  <c r="W100" i="20"/>
  <c r="V100" i="20"/>
  <c r="U100" i="20"/>
  <c r="T100" i="20"/>
  <c r="S100" i="20"/>
  <c r="R100" i="20"/>
  <c r="Q100" i="20"/>
  <c r="P100" i="20"/>
  <c r="O100" i="20"/>
  <c r="N100" i="20"/>
  <c r="M100" i="20"/>
  <c r="L100" i="20"/>
  <c r="K100" i="20"/>
  <c r="J100" i="20"/>
  <c r="I100" i="20"/>
  <c r="H100" i="20"/>
  <c r="G100" i="20"/>
  <c r="F100" i="20"/>
  <c r="E100" i="20"/>
  <c r="D100" i="20"/>
  <c r="AQ99" i="20"/>
  <c r="AJ99" i="20"/>
  <c r="AI99" i="20"/>
  <c r="AH99" i="20"/>
  <c r="AG99" i="20"/>
  <c r="AF99" i="20"/>
  <c r="AE99" i="20"/>
  <c r="AD99" i="20"/>
  <c r="AC99" i="20"/>
  <c r="AB99" i="20"/>
  <c r="AA99" i="20"/>
  <c r="Z99" i="20"/>
  <c r="Y99" i="20"/>
  <c r="X99" i="20"/>
  <c r="W99" i="20"/>
  <c r="V99" i="20"/>
  <c r="U99" i="20"/>
  <c r="T99" i="20"/>
  <c r="S99" i="20"/>
  <c r="R99" i="20"/>
  <c r="Q99" i="20"/>
  <c r="P99" i="20"/>
  <c r="O99" i="20"/>
  <c r="N99" i="20"/>
  <c r="M99" i="20"/>
  <c r="L99" i="20"/>
  <c r="K99" i="20"/>
  <c r="J99" i="20"/>
  <c r="I99" i="20"/>
  <c r="H99" i="20"/>
  <c r="G99" i="20"/>
  <c r="F99" i="20"/>
  <c r="E99" i="20"/>
  <c r="D99" i="20"/>
  <c r="AJ98" i="20"/>
  <c r="AQ98" i="20" s="1"/>
  <c r="AR33" i="20" s="1"/>
  <c r="AI98" i="20"/>
  <c r="AH98" i="20"/>
  <c r="AG98" i="20"/>
  <c r="AF98" i="20"/>
  <c r="AE98" i="20"/>
  <c r="AD98" i="20"/>
  <c r="AC98" i="20"/>
  <c r="AB98" i="20"/>
  <c r="AA98" i="20"/>
  <c r="Z98" i="20"/>
  <c r="Y98" i="20"/>
  <c r="X98" i="20"/>
  <c r="W98" i="20"/>
  <c r="V98" i="20"/>
  <c r="U98" i="20"/>
  <c r="T98" i="20"/>
  <c r="S98" i="20"/>
  <c r="R98" i="20"/>
  <c r="Q98" i="20"/>
  <c r="P98" i="20"/>
  <c r="O98" i="20"/>
  <c r="N98" i="20"/>
  <c r="M98" i="20"/>
  <c r="L98" i="20"/>
  <c r="K98" i="20"/>
  <c r="J98" i="20"/>
  <c r="I98" i="20"/>
  <c r="H98" i="20"/>
  <c r="G98" i="20"/>
  <c r="F98" i="20"/>
  <c r="E98" i="20"/>
  <c r="D98" i="20"/>
  <c r="AJ97" i="20"/>
  <c r="AQ97" i="20" s="1"/>
  <c r="AI97" i="20"/>
  <c r="AH97" i="20"/>
  <c r="AG97" i="20"/>
  <c r="AF97" i="20"/>
  <c r="AE97" i="20"/>
  <c r="AD97" i="20"/>
  <c r="AC97" i="20"/>
  <c r="AL97" i="20" s="1"/>
  <c r="AB97" i="20"/>
  <c r="AA97" i="20"/>
  <c r="Z97" i="20"/>
  <c r="Y97" i="20"/>
  <c r="X97" i="20"/>
  <c r="W97" i="20"/>
  <c r="V97" i="20"/>
  <c r="U97" i="20"/>
  <c r="T97" i="20"/>
  <c r="S97" i="20"/>
  <c r="R97" i="20"/>
  <c r="Q97" i="20"/>
  <c r="P97" i="20"/>
  <c r="O97" i="20"/>
  <c r="N97" i="20"/>
  <c r="M97" i="20"/>
  <c r="L97" i="20"/>
  <c r="K97" i="20"/>
  <c r="J97" i="20"/>
  <c r="I97" i="20"/>
  <c r="H97" i="20"/>
  <c r="G97" i="20"/>
  <c r="F97" i="20"/>
  <c r="E97" i="20"/>
  <c r="D97" i="20"/>
  <c r="AJ96" i="20"/>
  <c r="AQ96" i="20" s="1"/>
  <c r="AI96" i="20"/>
  <c r="AH96" i="20"/>
  <c r="AG96" i="20"/>
  <c r="AF96" i="20"/>
  <c r="AE96" i="20"/>
  <c r="AD96" i="20"/>
  <c r="AC96" i="20"/>
  <c r="AL96" i="20" s="1"/>
  <c r="AB96" i="20"/>
  <c r="AA96" i="20"/>
  <c r="Z96" i="20"/>
  <c r="Y96" i="20"/>
  <c r="X96" i="20"/>
  <c r="W96" i="20"/>
  <c r="V96" i="20"/>
  <c r="U96" i="20"/>
  <c r="T96" i="20"/>
  <c r="S96" i="20"/>
  <c r="R96" i="20"/>
  <c r="Q96" i="20"/>
  <c r="P96" i="20"/>
  <c r="O96" i="20"/>
  <c r="N96" i="20"/>
  <c r="AN96" i="20" s="1"/>
  <c r="M96" i="20"/>
  <c r="L96" i="20"/>
  <c r="K96" i="20"/>
  <c r="J96" i="20"/>
  <c r="I96" i="20"/>
  <c r="H96" i="20"/>
  <c r="G96" i="20"/>
  <c r="F96" i="20"/>
  <c r="E96" i="20"/>
  <c r="D96" i="20"/>
  <c r="AQ95" i="20"/>
  <c r="AJ95" i="20"/>
  <c r="AI95" i="20"/>
  <c r="AH95" i="20"/>
  <c r="AG95" i="20"/>
  <c r="AF95" i="20"/>
  <c r="AE95" i="20"/>
  <c r="AD95" i="20"/>
  <c r="AC95" i="20"/>
  <c r="AB95" i="20"/>
  <c r="AL95" i="20" s="1"/>
  <c r="AA95" i="20"/>
  <c r="Z95" i="20"/>
  <c r="Y95" i="20"/>
  <c r="X95" i="20"/>
  <c r="W95" i="20"/>
  <c r="V95" i="20"/>
  <c r="U95" i="20"/>
  <c r="T95" i="20"/>
  <c r="AM95" i="20" s="1"/>
  <c r="S95" i="20"/>
  <c r="R95" i="20"/>
  <c r="Q95" i="20"/>
  <c r="P95" i="20"/>
  <c r="O95" i="20"/>
  <c r="N95" i="20"/>
  <c r="M95" i="20"/>
  <c r="L95" i="20"/>
  <c r="K95" i="20"/>
  <c r="J95" i="20"/>
  <c r="I95" i="20"/>
  <c r="H95" i="20"/>
  <c r="G95" i="20"/>
  <c r="F95" i="20"/>
  <c r="E95" i="20"/>
  <c r="D95" i="20"/>
  <c r="AO95" i="20" s="1"/>
  <c r="AJ94" i="20"/>
  <c r="AQ94" i="20" s="1"/>
  <c r="AI94" i="20"/>
  <c r="AH94" i="20"/>
  <c r="AG94" i="20"/>
  <c r="AF94" i="20"/>
  <c r="AE94" i="20"/>
  <c r="AD94" i="20"/>
  <c r="AC94" i="20"/>
  <c r="AB94" i="20"/>
  <c r="AA94" i="20"/>
  <c r="Z94" i="20"/>
  <c r="Y94" i="20"/>
  <c r="X94" i="20"/>
  <c r="W94" i="20"/>
  <c r="V94" i="20"/>
  <c r="U94" i="20"/>
  <c r="T94" i="20"/>
  <c r="S94" i="20"/>
  <c r="R94" i="20"/>
  <c r="Q94" i="20"/>
  <c r="P94" i="20"/>
  <c r="O94" i="20"/>
  <c r="N94" i="20"/>
  <c r="M94" i="20"/>
  <c r="L94" i="20"/>
  <c r="K94" i="20"/>
  <c r="J94" i="20"/>
  <c r="I94" i="20"/>
  <c r="H94" i="20"/>
  <c r="G94" i="20"/>
  <c r="F94" i="20"/>
  <c r="E94" i="20"/>
  <c r="D94" i="20"/>
  <c r="AJ93" i="20"/>
  <c r="AQ93" i="20" s="1"/>
  <c r="AI93" i="20"/>
  <c r="AH93" i="20"/>
  <c r="AG93" i="20"/>
  <c r="AF93" i="20"/>
  <c r="AE93" i="20"/>
  <c r="AD93" i="20"/>
  <c r="AC93" i="20"/>
  <c r="AB93" i="20"/>
  <c r="AA93" i="20"/>
  <c r="Z93" i="20"/>
  <c r="Y93" i="20"/>
  <c r="X93" i="20"/>
  <c r="W93" i="20"/>
  <c r="V93" i="20"/>
  <c r="AM93" i="20" s="1"/>
  <c r="U93" i="20"/>
  <c r="T93" i="20"/>
  <c r="S93" i="20"/>
  <c r="R93" i="20"/>
  <c r="Q93" i="20"/>
  <c r="P93" i="20"/>
  <c r="O93" i="20"/>
  <c r="N93" i="20"/>
  <c r="M93" i="20"/>
  <c r="L93" i="20"/>
  <c r="K93" i="20"/>
  <c r="J93" i="20"/>
  <c r="I93" i="20"/>
  <c r="H93" i="20"/>
  <c r="G93" i="20"/>
  <c r="F93" i="20"/>
  <c r="E93" i="20"/>
  <c r="D93" i="20"/>
  <c r="AQ92" i="20"/>
  <c r="AJ92" i="20"/>
  <c r="AI92" i="20"/>
  <c r="AH92" i="20"/>
  <c r="AG92" i="20"/>
  <c r="AL92" i="20" s="1"/>
  <c r="AF92" i="20"/>
  <c r="AE92" i="20"/>
  <c r="AD92" i="20"/>
  <c r="AC92" i="20"/>
  <c r="AB92" i="20"/>
  <c r="AA92" i="20"/>
  <c r="Z92" i="20"/>
  <c r="Y92" i="20"/>
  <c r="X92" i="20"/>
  <c r="W92" i="20"/>
  <c r="V92" i="20"/>
  <c r="U92" i="20"/>
  <c r="T92" i="20"/>
  <c r="S92" i="20"/>
  <c r="R92" i="20"/>
  <c r="Q92" i="20"/>
  <c r="P92" i="20"/>
  <c r="O92" i="20"/>
  <c r="N92" i="20"/>
  <c r="M92" i="20"/>
  <c r="L92" i="20"/>
  <c r="K92" i="20"/>
  <c r="J92" i="20"/>
  <c r="I92" i="20"/>
  <c r="H92" i="20"/>
  <c r="G92" i="20"/>
  <c r="F92" i="20"/>
  <c r="E92" i="20"/>
  <c r="D92" i="20"/>
  <c r="C92" i="20"/>
  <c r="AJ91" i="20"/>
  <c r="AQ91" i="20" s="1"/>
  <c r="AR27" i="20" s="1"/>
  <c r="AI91" i="20"/>
  <c r="AH91" i="20"/>
  <c r="AG91" i="20"/>
  <c r="AF91" i="20"/>
  <c r="AE91" i="20"/>
  <c r="AD91" i="20"/>
  <c r="AC91" i="20"/>
  <c r="AB91" i="20"/>
  <c r="AA91" i="20"/>
  <c r="Z91" i="20"/>
  <c r="Y91" i="20"/>
  <c r="X91" i="20"/>
  <c r="W91" i="20"/>
  <c r="V91" i="20"/>
  <c r="U91" i="20"/>
  <c r="T91" i="20"/>
  <c r="AM91" i="20" s="1"/>
  <c r="S91" i="20"/>
  <c r="R91" i="20"/>
  <c r="Q91" i="20"/>
  <c r="P91" i="20"/>
  <c r="O91" i="20"/>
  <c r="N91" i="20"/>
  <c r="M91" i="20"/>
  <c r="L91" i="20"/>
  <c r="AN91" i="20" s="1"/>
  <c r="K91" i="20"/>
  <c r="J91" i="20"/>
  <c r="I91" i="20"/>
  <c r="H91" i="20"/>
  <c r="G91" i="20"/>
  <c r="F91" i="20"/>
  <c r="E91" i="20"/>
  <c r="D91" i="20"/>
  <c r="AJ90" i="20"/>
  <c r="AQ90" i="20" s="1"/>
  <c r="AR25" i="20" s="1"/>
  <c r="AI90" i="20"/>
  <c r="AH90" i="20"/>
  <c r="AG90" i="20"/>
  <c r="AF90" i="20"/>
  <c r="AE90" i="20"/>
  <c r="AD90" i="20"/>
  <c r="AC90" i="20"/>
  <c r="AB90" i="20"/>
  <c r="AA90" i="20"/>
  <c r="Z90" i="20"/>
  <c r="Y90" i="20"/>
  <c r="X90" i="20"/>
  <c r="W90" i="20"/>
  <c r="V90" i="20"/>
  <c r="U90" i="20"/>
  <c r="T90" i="20"/>
  <c r="S90" i="20"/>
  <c r="R90" i="20"/>
  <c r="Q90" i="20"/>
  <c r="P90" i="20"/>
  <c r="O90" i="20"/>
  <c r="N90" i="20"/>
  <c r="M90" i="20"/>
  <c r="L90" i="20"/>
  <c r="K90" i="20"/>
  <c r="J90" i="20"/>
  <c r="I90" i="20"/>
  <c r="H90" i="20"/>
  <c r="G90" i="20"/>
  <c r="F90" i="20"/>
  <c r="E90" i="20"/>
  <c r="D90" i="20"/>
  <c r="AJ89" i="20"/>
  <c r="AQ89" i="20" s="1"/>
  <c r="AI89" i="20"/>
  <c r="AH89" i="20"/>
  <c r="AG89" i="20"/>
  <c r="AF89" i="20"/>
  <c r="AE89" i="20"/>
  <c r="AD89" i="20"/>
  <c r="AC89" i="20"/>
  <c r="AB89" i="20"/>
  <c r="AA89" i="20"/>
  <c r="Z89" i="20"/>
  <c r="Y89" i="20"/>
  <c r="X89" i="20"/>
  <c r="W89" i="20"/>
  <c r="V89" i="20"/>
  <c r="U89" i="20"/>
  <c r="T89" i="20"/>
  <c r="S89" i="20"/>
  <c r="R89" i="20"/>
  <c r="Q89" i="20"/>
  <c r="P89" i="20"/>
  <c r="O89" i="20"/>
  <c r="N89" i="20"/>
  <c r="M89" i="20"/>
  <c r="L89" i="20"/>
  <c r="K89" i="20"/>
  <c r="J89" i="20"/>
  <c r="I89" i="20"/>
  <c r="H89" i="20"/>
  <c r="G89" i="20"/>
  <c r="F89" i="20"/>
  <c r="E89" i="20"/>
  <c r="D89" i="20"/>
  <c r="AJ88" i="20"/>
  <c r="AQ88" i="20" s="1"/>
  <c r="AR23" i="20" s="1"/>
  <c r="AI88" i="20"/>
  <c r="AH88" i="20"/>
  <c r="AG88" i="20"/>
  <c r="AF88" i="20"/>
  <c r="AE88" i="20"/>
  <c r="AD88" i="20"/>
  <c r="AC88" i="20"/>
  <c r="AB88" i="20"/>
  <c r="AL88" i="20" s="1"/>
  <c r="AA88" i="20"/>
  <c r="Z88" i="20"/>
  <c r="Y88" i="20"/>
  <c r="X88" i="20"/>
  <c r="W88" i="20"/>
  <c r="V88" i="20"/>
  <c r="U88" i="20"/>
  <c r="T88" i="20"/>
  <c r="S88" i="20"/>
  <c r="R88" i="20"/>
  <c r="Q88" i="20"/>
  <c r="P88" i="20"/>
  <c r="O88" i="20"/>
  <c r="N88" i="20"/>
  <c r="AN88" i="20" s="1"/>
  <c r="M88" i="20"/>
  <c r="L88" i="20"/>
  <c r="K88" i="20"/>
  <c r="J88" i="20"/>
  <c r="I88" i="20"/>
  <c r="H88" i="20"/>
  <c r="G88" i="20"/>
  <c r="F88" i="20"/>
  <c r="E88" i="20"/>
  <c r="D88" i="20"/>
  <c r="AJ87" i="20"/>
  <c r="AQ87" i="20" s="1"/>
  <c r="AI87" i="20"/>
  <c r="AH87" i="20"/>
  <c r="AG87" i="20"/>
  <c r="AF87" i="20"/>
  <c r="AE87" i="20"/>
  <c r="AD87" i="20"/>
  <c r="AC87" i="20"/>
  <c r="AB87" i="20"/>
  <c r="AL87" i="20" s="1"/>
  <c r="AA87" i="20"/>
  <c r="Z87" i="20"/>
  <c r="Y87" i="20"/>
  <c r="X87" i="20"/>
  <c r="W87" i="20"/>
  <c r="V87" i="20"/>
  <c r="U87" i="20"/>
  <c r="T87" i="20"/>
  <c r="S87" i="20"/>
  <c r="R87" i="20"/>
  <c r="Q87" i="20"/>
  <c r="P87" i="20"/>
  <c r="O87" i="20"/>
  <c r="N87" i="20"/>
  <c r="M87" i="20"/>
  <c r="L87" i="20"/>
  <c r="K87" i="20"/>
  <c r="J87" i="20"/>
  <c r="I87" i="20"/>
  <c r="H87" i="20"/>
  <c r="G87" i="20"/>
  <c r="F87" i="20"/>
  <c r="E87" i="20"/>
  <c r="D87" i="20"/>
  <c r="AO87" i="20" s="1"/>
  <c r="AJ86" i="20"/>
  <c r="AI86" i="20"/>
  <c r="AH86" i="20"/>
  <c r="AG86" i="20"/>
  <c r="AF86" i="20"/>
  <c r="AE86" i="20"/>
  <c r="AD86" i="20"/>
  <c r="AC86" i="20"/>
  <c r="AB86" i="20"/>
  <c r="AA86" i="20"/>
  <c r="Z86" i="20"/>
  <c r="Y86" i="20"/>
  <c r="X86" i="20"/>
  <c r="W86" i="20"/>
  <c r="V86" i="20"/>
  <c r="U86" i="20"/>
  <c r="T86" i="20"/>
  <c r="S86" i="20"/>
  <c r="R86" i="20"/>
  <c r="Q86" i="20"/>
  <c r="P86" i="20"/>
  <c r="O86" i="20"/>
  <c r="N86" i="20"/>
  <c r="M86" i="20"/>
  <c r="L86" i="20"/>
  <c r="K86" i="20"/>
  <c r="J86" i="20"/>
  <c r="I86" i="20"/>
  <c r="H86" i="20"/>
  <c r="G86" i="20"/>
  <c r="F86" i="20"/>
  <c r="E86" i="20"/>
  <c r="D86" i="20"/>
  <c r="AJ85" i="20"/>
  <c r="AI85" i="20"/>
  <c r="AH85" i="20"/>
  <c r="AG85" i="20"/>
  <c r="AF85" i="20"/>
  <c r="AE85" i="20"/>
  <c r="AD85" i="20"/>
  <c r="AC85" i="20"/>
  <c r="AB85" i="20"/>
  <c r="AA85" i="20"/>
  <c r="Z85" i="20"/>
  <c r="Y85" i="20"/>
  <c r="X85" i="20"/>
  <c r="W85" i="20"/>
  <c r="V85" i="20"/>
  <c r="AM85" i="20" s="1"/>
  <c r="U85" i="20"/>
  <c r="T85" i="20"/>
  <c r="S85" i="20"/>
  <c r="R85" i="20"/>
  <c r="Q85" i="20"/>
  <c r="P85" i="20"/>
  <c r="O85" i="20"/>
  <c r="N85" i="20"/>
  <c r="M85" i="20"/>
  <c r="L85" i="20"/>
  <c r="K85" i="20"/>
  <c r="J85" i="20"/>
  <c r="I85" i="20"/>
  <c r="H85" i="20"/>
  <c r="G85" i="20"/>
  <c r="F85" i="20"/>
  <c r="E85" i="20"/>
  <c r="D85" i="20"/>
  <c r="AJ84" i="20"/>
  <c r="AI84" i="20"/>
  <c r="AH84" i="20"/>
  <c r="AG84" i="20"/>
  <c r="AF84" i="20"/>
  <c r="AE84" i="20"/>
  <c r="AD84" i="20"/>
  <c r="AC84" i="20"/>
  <c r="AB84" i="20"/>
  <c r="AA84" i="20"/>
  <c r="Z84" i="20"/>
  <c r="Y84" i="20"/>
  <c r="X84" i="20"/>
  <c r="W84" i="20"/>
  <c r="V84" i="20"/>
  <c r="U84" i="20"/>
  <c r="T84" i="20"/>
  <c r="S84" i="20"/>
  <c r="R84" i="20"/>
  <c r="Q84" i="20"/>
  <c r="P84" i="20"/>
  <c r="O84" i="20"/>
  <c r="N84" i="20"/>
  <c r="M84" i="20"/>
  <c r="AN84" i="20" s="1"/>
  <c r="L84" i="20"/>
  <c r="K84" i="20"/>
  <c r="J84" i="20"/>
  <c r="I84" i="20"/>
  <c r="H84" i="20"/>
  <c r="G84" i="20"/>
  <c r="F84" i="20"/>
  <c r="E84" i="20"/>
  <c r="D84" i="20"/>
  <c r="AO84" i="20" s="1"/>
  <c r="AJ83" i="20"/>
  <c r="AI83" i="20"/>
  <c r="AH83" i="20"/>
  <c r="AG83" i="20"/>
  <c r="AF83" i="20"/>
  <c r="AE83" i="20"/>
  <c r="AD83" i="20"/>
  <c r="AC83" i="20"/>
  <c r="AB83" i="20"/>
  <c r="AA83" i="20"/>
  <c r="Z83" i="20"/>
  <c r="Y83" i="20"/>
  <c r="X83" i="20"/>
  <c r="W83" i="20"/>
  <c r="V83" i="20"/>
  <c r="U83" i="20"/>
  <c r="T83" i="20"/>
  <c r="S83" i="20"/>
  <c r="R83" i="20"/>
  <c r="Q83" i="20"/>
  <c r="P83" i="20"/>
  <c r="O83" i="20"/>
  <c r="N83" i="20"/>
  <c r="M83" i="20"/>
  <c r="L83" i="20"/>
  <c r="K83" i="20"/>
  <c r="J83" i="20"/>
  <c r="I83" i="20"/>
  <c r="H83" i="20"/>
  <c r="G83" i="20"/>
  <c r="F83" i="20"/>
  <c r="E83" i="20"/>
  <c r="AO83" i="20" s="1"/>
  <c r="D83" i="20"/>
  <c r="AJ82" i="20"/>
  <c r="AI82" i="20"/>
  <c r="AH82" i="20"/>
  <c r="AG82" i="20"/>
  <c r="AF82" i="20"/>
  <c r="AE82" i="20"/>
  <c r="AD82" i="20"/>
  <c r="AC82" i="20"/>
  <c r="AB82" i="20"/>
  <c r="AA82" i="20"/>
  <c r="Z82" i="20"/>
  <c r="Y82" i="20"/>
  <c r="X82" i="20"/>
  <c r="W82" i="20"/>
  <c r="V82" i="20"/>
  <c r="U82" i="20"/>
  <c r="T82" i="20"/>
  <c r="S82" i="20"/>
  <c r="R82" i="20"/>
  <c r="Q82" i="20"/>
  <c r="P82" i="20"/>
  <c r="O82" i="20"/>
  <c r="N82" i="20"/>
  <c r="M82" i="20"/>
  <c r="L82" i="20"/>
  <c r="K82" i="20"/>
  <c r="J82" i="20"/>
  <c r="I82" i="20"/>
  <c r="H82" i="20"/>
  <c r="G82" i="20"/>
  <c r="F82" i="20"/>
  <c r="E82" i="20"/>
  <c r="D82" i="20"/>
  <c r="AJ81" i="20"/>
  <c r="AI81" i="20"/>
  <c r="AH81" i="20"/>
  <c r="AG81" i="20"/>
  <c r="AF81" i="20"/>
  <c r="AE81" i="20"/>
  <c r="AD81" i="20"/>
  <c r="AC81" i="20"/>
  <c r="AB81" i="20"/>
  <c r="AA81" i="20"/>
  <c r="Z81" i="20"/>
  <c r="Y81" i="20"/>
  <c r="X81" i="20"/>
  <c r="W81" i="20"/>
  <c r="V81" i="20"/>
  <c r="U81" i="20"/>
  <c r="T81" i="20"/>
  <c r="S81" i="20"/>
  <c r="R81" i="20"/>
  <c r="Q81" i="20"/>
  <c r="P81" i="20"/>
  <c r="O81" i="20"/>
  <c r="N81" i="20"/>
  <c r="M81" i="20"/>
  <c r="L81" i="20"/>
  <c r="K81" i="20"/>
  <c r="J81" i="20"/>
  <c r="I81" i="20"/>
  <c r="H81" i="20"/>
  <c r="G81" i="20"/>
  <c r="F81" i="20"/>
  <c r="E81" i="20"/>
  <c r="D81" i="20"/>
  <c r="AJ80" i="20"/>
  <c r="AI80" i="20"/>
  <c r="AH80" i="20"/>
  <c r="AG80" i="20"/>
  <c r="AF80" i="20"/>
  <c r="AE80" i="20"/>
  <c r="AD80" i="20"/>
  <c r="AC80" i="20"/>
  <c r="AB80" i="20"/>
  <c r="AA80" i="20"/>
  <c r="Z80" i="20"/>
  <c r="Y80" i="20"/>
  <c r="X80" i="20"/>
  <c r="W80" i="20"/>
  <c r="V80" i="20"/>
  <c r="U80" i="20"/>
  <c r="T80" i="20"/>
  <c r="S80" i="20"/>
  <c r="R80" i="20"/>
  <c r="Q80" i="20"/>
  <c r="P80" i="20"/>
  <c r="O80" i="20"/>
  <c r="N80" i="20"/>
  <c r="M80" i="20"/>
  <c r="L80" i="20"/>
  <c r="K80" i="20"/>
  <c r="J80" i="20"/>
  <c r="I80" i="20"/>
  <c r="H80" i="20"/>
  <c r="G80" i="20"/>
  <c r="F80" i="20"/>
  <c r="E80" i="20"/>
  <c r="D80" i="20"/>
  <c r="AJ79" i="20"/>
  <c r="AI79" i="20"/>
  <c r="AH79" i="20"/>
  <c r="AG79" i="20"/>
  <c r="AF79" i="20"/>
  <c r="AE79" i="20"/>
  <c r="AD79" i="20"/>
  <c r="AC79" i="20"/>
  <c r="AB79" i="20"/>
  <c r="AA79" i="20"/>
  <c r="Z79" i="20"/>
  <c r="Y79" i="20"/>
  <c r="X79" i="20"/>
  <c r="W79" i="20"/>
  <c r="V79" i="20"/>
  <c r="U79" i="20"/>
  <c r="T79" i="20"/>
  <c r="S79" i="20"/>
  <c r="R79" i="20"/>
  <c r="Q79" i="20"/>
  <c r="P79" i="20"/>
  <c r="O79" i="20"/>
  <c r="N79" i="20"/>
  <c r="M79" i="20"/>
  <c r="L79" i="20"/>
  <c r="K79" i="20"/>
  <c r="J79" i="20"/>
  <c r="I79" i="20"/>
  <c r="H79" i="20"/>
  <c r="G79" i="20"/>
  <c r="F79" i="20"/>
  <c r="E79" i="20"/>
  <c r="AO79" i="20" s="1"/>
  <c r="D79" i="20"/>
  <c r="AJ78" i="20"/>
  <c r="AI78" i="20"/>
  <c r="AH78" i="20"/>
  <c r="AG78" i="20"/>
  <c r="AF78" i="20"/>
  <c r="AE78" i="20"/>
  <c r="AD78" i="20"/>
  <c r="AC78" i="20"/>
  <c r="AB78" i="20"/>
  <c r="AA78" i="20"/>
  <c r="Z78" i="20"/>
  <c r="Y78" i="20"/>
  <c r="X78" i="20"/>
  <c r="W78" i="20"/>
  <c r="V78" i="20"/>
  <c r="U78" i="20"/>
  <c r="T78" i="20"/>
  <c r="S78" i="20"/>
  <c r="R78" i="20"/>
  <c r="Q78" i="20"/>
  <c r="P78" i="20"/>
  <c r="O78" i="20"/>
  <c r="N78" i="20"/>
  <c r="M78" i="20"/>
  <c r="L78" i="20"/>
  <c r="K78" i="20"/>
  <c r="J78" i="20"/>
  <c r="I78" i="20"/>
  <c r="H78" i="20"/>
  <c r="G78" i="20"/>
  <c r="F78" i="20"/>
  <c r="E78" i="20"/>
  <c r="D78" i="20"/>
  <c r="AJ77" i="20"/>
  <c r="AI77" i="20"/>
  <c r="AH77" i="20"/>
  <c r="AG77" i="20"/>
  <c r="AF77" i="20"/>
  <c r="AE77" i="20"/>
  <c r="AD77" i="20"/>
  <c r="AC77" i="20"/>
  <c r="AB77" i="20"/>
  <c r="AA77" i="20"/>
  <c r="Z77" i="20"/>
  <c r="Y77" i="20"/>
  <c r="X77" i="20"/>
  <c r="W77" i="20"/>
  <c r="V77" i="20"/>
  <c r="U77" i="20"/>
  <c r="T77" i="20"/>
  <c r="S77" i="20"/>
  <c r="R77" i="20"/>
  <c r="Q77" i="20"/>
  <c r="P77" i="20"/>
  <c r="O77" i="20"/>
  <c r="N77" i="20"/>
  <c r="M77" i="20"/>
  <c r="L77" i="20"/>
  <c r="K77" i="20"/>
  <c r="J77" i="20"/>
  <c r="I77" i="20"/>
  <c r="H77" i="20"/>
  <c r="G77" i="20"/>
  <c r="F77" i="20"/>
  <c r="E77" i="20"/>
  <c r="D77" i="20"/>
  <c r="AJ76" i="20"/>
  <c r="AI76" i="20"/>
  <c r="AH76" i="20"/>
  <c r="AG76" i="20"/>
  <c r="AF76" i="20"/>
  <c r="AL76" i="20" s="1"/>
  <c r="AE76" i="20"/>
  <c r="AD76" i="20"/>
  <c r="AC76" i="20"/>
  <c r="AB76" i="20"/>
  <c r="AA76" i="20"/>
  <c r="Z76" i="20"/>
  <c r="Y76" i="20"/>
  <c r="X76" i="20"/>
  <c r="W76" i="20"/>
  <c r="V76" i="20"/>
  <c r="U76" i="20"/>
  <c r="T76" i="20"/>
  <c r="S76" i="20"/>
  <c r="R76" i="20"/>
  <c r="Q76" i="20"/>
  <c r="P76" i="20"/>
  <c r="O76" i="20"/>
  <c r="N76" i="20"/>
  <c r="M76" i="20"/>
  <c r="L76" i="20"/>
  <c r="K76" i="20"/>
  <c r="J76" i="20"/>
  <c r="I76" i="20"/>
  <c r="H76" i="20"/>
  <c r="G76" i="20"/>
  <c r="F76" i="20"/>
  <c r="E76" i="20"/>
  <c r="D76" i="20"/>
  <c r="AJ75" i="20"/>
  <c r="AI75" i="20"/>
  <c r="AH75" i="20"/>
  <c r="AG75" i="20"/>
  <c r="AF75" i="20"/>
  <c r="AE75" i="20"/>
  <c r="AD75" i="20"/>
  <c r="AC75" i="20"/>
  <c r="AB75" i="20"/>
  <c r="AA75" i="20"/>
  <c r="Z75" i="20"/>
  <c r="Y75" i="20"/>
  <c r="X75" i="20"/>
  <c r="W75" i="20"/>
  <c r="V75" i="20"/>
  <c r="U75" i="20"/>
  <c r="T75" i="20"/>
  <c r="S75" i="20"/>
  <c r="R75" i="20"/>
  <c r="Q75" i="20"/>
  <c r="P75" i="20"/>
  <c r="O75" i="20"/>
  <c r="N75" i="20"/>
  <c r="M75" i="20"/>
  <c r="L75" i="20"/>
  <c r="K75" i="20"/>
  <c r="J75" i="20"/>
  <c r="I75" i="20"/>
  <c r="H75" i="20"/>
  <c r="G75" i="20"/>
  <c r="F75" i="20"/>
  <c r="E75" i="20"/>
  <c r="D75" i="20"/>
  <c r="AJ74" i="20"/>
  <c r="AI74" i="20"/>
  <c r="AH74" i="20"/>
  <c r="AG74" i="20"/>
  <c r="AF74" i="20"/>
  <c r="AE74" i="20"/>
  <c r="AD74" i="20"/>
  <c r="AC74" i="20"/>
  <c r="AB74" i="20"/>
  <c r="AA74" i="20"/>
  <c r="Z74" i="20"/>
  <c r="Y74" i="20"/>
  <c r="X74" i="20"/>
  <c r="W74" i="20"/>
  <c r="V74" i="20"/>
  <c r="U74" i="20"/>
  <c r="T74" i="20"/>
  <c r="S74" i="20"/>
  <c r="R74" i="20"/>
  <c r="Q74" i="20"/>
  <c r="P74" i="20"/>
  <c r="O74" i="20"/>
  <c r="AN74" i="20" s="1"/>
  <c r="N74" i="20"/>
  <c r="M74" i="20"/>
  <c r="L74" i="20"/>
  <c r="K74" i="20"/>
  <c r="J74" i="20"/>
  <c r="I74" i="20"/>
  <c r="H74" i="20"/>
  <c r="G74" i="20"/>
  <c r="F74" i="20"/>
  <c r="E74" i="20"/>
  <c r="D74" i="20"/>
  <c r="AJ73" i="20"/>
  <c r="AI73" i="20"/>
  <c r="AH73" i="20"/>
  <c r="AG73" i="20"/>
  <c r="AF73" i="20"/>
  <c r="AE73" i="20"/>
  <c r="AD73" i="20"/>
  <c r="AC73" i="20"/>
  <c r="AB73" i="20"/>
  <c r="AA73" i="20"/>
  <c r="Z73" i="20"/>
  <c r="Y73" i="20"/>
  <c r="X73" i="20"/>
  <c r="W73" i="20"/>
  <c r="V73" i="20"/>
  <c r="U73" i="20"/>
  <c r="T73" i="20"/>
  <c r="S73" i="20"/>
  <c r="R73" i="20"/>
  <c r="Q73" i="20"/>
  <c r="P73" i="20"/>
  <c r="O73" i="20"/>
  <c r="N73" i="20"/>
  <c r="M73" i="20"/>
  <c r="L73" i="20"/>
  <c r="AN73" i="20" s="1"/>
  <c r="K73" i="20"/>
  <c r="J73" i="20"/>
  <c r="I73" i="20"/>
  <c r="H73" i="20"/>
  <c r="G73" i="20"/>
  <c r="F73" i="20"/>
  <c r="E73" i="20"/>
  <c r="D73" i="20"/>
  <c r="AJ72" i="20"/>
  <c r="AI72" i="20"/>
  <c r="AH72" i="20"/>
  <c r="AG72" i="20"/>
  <c r="AF72" i="20"/>
  <c r="AE72" i="20"/>
  <c r="AD72" i="20"/>
  <c r="AC72" i="20"/>
  <c r="AB72" i="20"/>
  <c r="AA72" i="20"/>
  <c r="Z72" i="20"/>
  <c r="Y72" i="20"/>
  <c r="X72" i="20"/>
  <c r="W72" i="20"/>
  <c r="V72" i="20"/>
  <c r="U72" i="20"/>
  <c r="T72" i="20"/>
  <c r="S72" i="20"/>
  <c r="R72" i="20"/>
  <c r="Q72" i="20"/>
  <c r="P72" i="20"/>
  <c r="O72" i="20"/>
  <c r="N72" i="20"/>
  <c r="M72" i="20"/>
  <c r="L72" i="20"/>
  <c r="AN72" i="20" s="1"/>
  <c r="K72" i="20"/>
  <c r="J72" i="20"/>
  <c r="I72" i="20"/>
  <c r="H72" i="20"/>
  <c r="G72" i="20"/>
  <c r="F72" i="20"/>
  <c r="E72" i="20"/>
  <c r="D72" i="20"/>
  <c r="AJ71" i="20"/>
  <c r="AI71" i="20"/>
  <c r="AH71" i="20"/>
  <c r="AG71" i="20"/>
  <c r="AF71" i="20"/>
  <c r="AE71" i="20"/>
  <c r="AD71" i="20"/>
  <c r="AC71" i="20"/>
  <c r="AB71" i="20"/>
  <c r="AA71" i="20"/>
  <c r="Z71" i="20"/>
  <c r="Y71" i="20"/>
  <c r="X71" i="20"/>
  <c r="W71" i="20"/>
  <c r="V71" i="20"/>
  <c r="U71" i="20"/>
  <c r="T71" i="20"/>
  <c r="S71" i="20"/>
  <c r="R71" i="20"/>
  <c r="Q71" i="20"/>
  <c r="P71" i="20"/>
  <c r="O71" i="20"/>
  <c r="N71" i="20"/>
  <c r="M71" i="20"/>
  <c r="L71" i="20"/>
  <c r="K71" i="20"/>
  <c r="J71" i="20"/>
  <c r="I71" i="20"/>
  <c r="AO71" i="20" s="1"/>
  <c r="H71" i="20"/>
  <c r="G71" i="20"/>
  <c r="F71" i="20"/>
  <c r="E71" i="20"/>
  <c r="D71" i="20"/>
  <c r="AT70" i="20"/>
  <c r="AR70" i="20"/>
  <c r="AT69" i="20"/>
  <c r="C69" i="20"/>
  <c r="AT68" i="20"/>
  <c r="AS68" i="20"/>
  <c r="C68" i="20"/>
  <c r="C198" i="20" s="1"/>
  <c r="AT67" i="20"/>
  <c r="C67" i="20"/>
  <c r="C197" i="20" s="1"/>
  <c r="AT66" i="20"/>
  <c r="C66" i="20"/>
  <c r="C131" i="20" s="1"/>
  <c r="AT65" i="20"/>
  <c r="C65" i="20"/>
  <c r="C195" i="20" s="1"/>
  <c r="AT64" i="20"/>
  <c r="C64" i="20"/>
  <c r="C194" i="20" s="1"/>
  <c r="AT63" i="20"/>
  <c r="C63" i="20"/>
  <c r="C193" i="20" s="1"/>
  <c r="AT62" i="20"/>
  <c r="C62" i="20"/>
  <c r="C127" i="20" s="1"/>
  <c r="AT61" i="20"/>
  <c r="AR61" i="20"/>
  <c r="C61" i="20"/>
  <c r="C191" i="20" s="1"/>
  <c r="AT60" i="20"/>
  <c r="C60" i="20"/>
  <c r="C190" i="20" s="1"/>
  <c r="AT59" i="20"/>
  <c r="C59" i="20"/>
  <c r="C189" i="20" s="1"/>
  <c r="AT58" i="20"/>
  <c r="C58" i="20"/>
  <c r="C123" i="20" s="1"/>
  <c r="AT57" i="20"/>
  <c r="C57" i="20"/>
  <c r="AT56" i="20"/>
  <c r="AS56" i="20"/>
  <c r="C56" i="20"/>
  <c r="C186" i="20" s="1"/>
  <c r="AT55" i="20"/>
  <c r="C55" i="20"/>
  <c r="C185" i="20" s="1"/>
  <c r="AT54" i="20"/>
  <c r="C54" i="20"/>
  <c r="C119" i="20" s="1"/>
  <c r="AT53" i="20"/>
  <c r="C53" i="20"/>
  <c r="C183" i="20" s="1"/>
  <c r="AT52" i="20"/>
  <c r="C52" i="20"/>
  <c r="C182" i="20" s="1"/>
  <c r="AT51" i="20"/>
  <c r="C51" i="20"/>
  <c r="C181" i="20" s="1"/>
  <c r="AT50" i="20"/>
  <c r="C50" i="20"/>
  <c r="C115" i="20" s="1"/>
  <c r="AT49" i="20"/>
  <c r="AR49" i="20"/>
  <c r="C49" i="20"/>
  <c r="C179" i="20" s="1"/>
  <c r="AT48" i="20"/>
  <c r="C48" i="20"/>
  <c r="C178" i="20" s="1"/>
  <c r="AT47" i="20"/>
  <c r="AR47" i="20"/>
  <c r="C47" i="20"/>
  <c r="C177" i="20" s="1"/>
  <c r="AT46" i="20"/>
  <c r="C46" i="20"/>
  <c r="C111" i="20" s="1"/>
  <c r="AT45" i="20"/>
  <c r="C45" i="20"/>
  <c r="AT44" i="20"/>
  <c r="AS44" i="20"/>
  <c r="C44" i="20"/>
  <c r="C174" i="20" s="1"/>
  <c r="AT43" i="20"/>
  <c r="C43" i="20"/>
  <c r="C173" i="20" s="1"/>
  <c r="AT42" i="20"/>
  <c r="AS42" i="20"/>
  <c r="C42" i="20"/>
  <c r="C107" i="20" s="1"/>
  <c r="AT41" i="20"/>
  <c r="C41" i="20"/>
  <c r="C171" i="20" s="1"/>
  <c r="AT40" i="20"/>
  <c r="C40" i="20"/>
  <c r="C170" i="20" s="1"/>
  <c r="AT39" i="20"/>
  <c r="C39" i="20"/>
  <c r="C169" i="20" s="1"/>
  <c r="AT38" i="20"/>
  <c r="C38" i="20"/>
  <c r="C103" i="20" s="1"/>
  <c r="AT37" i="20"/>
  <c r="C37" i="20"/>
  <c r="C167" i="20" s="1"/>
  <c r="AT36" i="20"/>
  <c r="C36" i="20"/>
  <c r="C166" i="20" s="1"/>
  <c r="AT35" i="20"/>
  <c r="C35" i="20"/>
  <c r="C165" i="20" s="1"/>
  <c r="AT34" i="20"/>
  <c r="C34" i="20"/>
  <c r="C99" i="20" s="1"/>
  <c r="AT33" i="20"/>
  <c r="C33" i="20"/>
  <c r="AT32" i="20"/>
  <c r="C32" i="20"/>
  <c r="C162" i="20" s="1"/>
  <c r="AT31" i="20"/>
  <c r="C31" i="20"/>
  <c r="C161" i="20" s="1"/>
  <c r="AT30" i="20"/>
  <c r="C30" i="20"/>
  <c r="C95" i="20" s="1"/>
  <c r="AT29" i="20"/>
  <c r="C29" i="20"/>
  <c r="C159" i="20" s="1"/>
  <c r="AT28" i="20"/>
  <c r="C28" i="20"/>
  <c r="C158" i="20" s="1"/>
  <c r="AT27" i="20"/>
  <c r="C27" i="20"/>
  <c r="C157" i="20" s="1"/>
  <c r="AT26" i="20"/>
  <c r="C26" i="20"/>
  <c r="C91" i="20" s="1"/>
  <c r="AT25" i="20"/>
  <c r="C25" i="20"/>
  <c r="C155" i="20" s="1"/>
  <c r="AT24" i="20"/>
  <c r="C24" i="20"/>
  <c r="C154" i="20" s="1"/>
  <c r="AT23" i="20"/>
  <c r="C23" i="20"/>
  <c r="C153" i="20" s="1"/>
  <c r="AT22" i="20"/>
  <c r="C22" i="20"/>
  <c r="C87" i="20" s="1"/>
  <c r="C21" i="20"/>
  <c r="AT20" i="20"/>
  <c r="C20" i="20"/>
  <c r="C150" i="20" s="1"/>
  <c r="C19" i="20"/>
  <c r="AT19" i="20" s="1"/>
  <c r="C18" i="20"/>
  <c r="C83" i="20" s="1"/>
  <c r="C17" i="20"/>
  <c r="C147" i="20" s="1"/>
  <c r="C16" i="20"/>
  <c r="C146" i="20" s="1"/>
  <c r="C15" i="20"/>
  <c r="AT15" i="20" s="1"/>
  <c r="AT14" i="20"/>
  <c r="C14" i="20"/>
  <c r="C79" i="20" s="1"/>
  <c r="AW13" i="20"/>
  <c r="C13" i="20"/>
  <c r="C12" i="20"/>
  <c r="C142" i="20" s="1"/>
  <c r="C11" i="20"/>
  <c r="C141" i="20" s="1"/>
  <c r="C10" i="20"/>
  <c r="C75" i="20" s="1"/>
  <c r="AL9" i="20"/>
  <c r="C9" i="20"/>
  <c r="C8" i="20"/>
  <c r="C138" i="20" s="1"/>
  <c r="AW7" i="20"/>
  <c r="C7" i="20"/>
  <c r="C137" i="20" s="1"/>
  <c r="AW6" i="20"/>
  <c r="AL6" i="20"/>
  <c r="C6" i="20"/>
  <c r="C71" i="20" s="1"/>
  <c r="AJ199" i="19"/>
  <c r="AI199" i="19"/>
  <c r="AH199" i="19"/>
  <c r="AG199" i="19"/>
  <c r="AF199" i="19"/>
  <c r="AE199" i="19"/>
  <c r="AD199" i="19"/>
  <c r="AC199" i="19"/>
  <c r="AB199" i="19"/>
  <c r="AA199" i="19"/>
  <c r="Z199" i="19"/>
  <c r="Y199" i="19"/>
  <c r="X199" i="19"/>
  <c r="W199" i="19"/>
  <c r="V199" i="19"/>
  <c r="U199" i="19"/>
  <c r="T199" i="19"/>
  <c r="S199" i="19"/>
  <c r="R199" i="19"/>
  <c r="Q199" i="19"/>
  <c r="P199" i="19"/>
  <c r="O199" i="19"/>
  <c r="N199" i="19"/>
  <c r="M199" i="19"/>
  <c r="L199" i="19"/>
  <c r="K199" i="19"/>
  <c r="J199" i="19"/>
  <c r="I199" i="19"/>
  <c r="H199" i="19"/>
  <c r="G199" i="19"/>
  <c r="F199" i="19"/>
  <c r="E199" i="19"/>
  <c r="D199" i="19"/>
  <c r="AJ198" i="19"/>
  <c r="AI198" i="19"/>
  <c r="AH198" i="19"/>
  <c r="AG198" i="19"/>
  <c r="AF198" i="19"/>
  <c r="AE198" i="19"/>
  <c r="AD198" i="19"/>
  <c r="AC198" i="19"/>
  <c r="AB198" i="19"/>
  <c r="AA198" i="19"/>
  <c r="Z198" i="19"/>
  <c r="Y198" i="19"/>
  <c r="X198" i="19"/>
  <c r="W198" i="19"/>
  <c r="V198" i="19"/>
  <c r="U198" i="19"/>
  <c r="T198" i="19"/>
  <c r="S198" i="19"/>
  <c r="R198" i="19"/>
  <c r="Q198" i="19"/>
  <c r="P198" i="19"/>
  <c r="O198" i="19"/>
  <c r="N198" i="19"/>
  <c r="M198" i="19"/>
  <c r="L198" i="19"/>
  <c r="K198" i="19"/>
  <c r="J198" i="19"/>
  <c r="I198" i="19"/>
  <c r="H198" i="19"/>
  <c r="G198" i="19"/>
  <c r="F198" i="19"/>
  <c r="E198" i="19"/>
  <c r="D198" i="19"/>
  <c r="AJ197" i="19"/>
  <c r="AI197" i="19"/>
  <c r="AH197" i="19"/>
  <c r="AG197" i="19"/>
  <c r="AF197" i="19"/>
  <c r="AE197" i="19"/>
  <c r="AD197" i="19"/>
  <c r="AC197" i="19"/>
  <c r="AB197" i="19"/>
  <c r="AA197" i="19"/>
  <c r="Z197" i="19"/>
  <c r="Y197" i="19"/>
  <c r="X197" i="19"/>
  <c r="W197" i="19"/>
  <c r="V197" i="19"/>
  <c r="U197" i="19"/>
  <c r="T197" i="19"/>
  <c r="S197" i="19"/>
  <c r="R197" i="19"/>
  <c r="Q197" i="19"/>
  <c r="P197" i="19"/>
  <c r="O197" i="19"/>
  <c r="N197" i="19"/>
  <c r="M197" i="19"/>
  <c r="L197" i="19"/>
  <c r="K197" i="19"/>
  <c r="J197" i="19"/>
  <c r="I197" i="19"/>
  <c r="H197" i="19"/>
  <c r="G197" i="19"/>
  <c r="F197" i="19"/>
  <c r="E197" i="19"/>
  <c r="D197" i="19"/>
  <c r="AJ196" i="19"/>
  <c r="AI196" i="19"/>
  <c r="AH196" i="19"/>
  <c r="AG196" i="19"/>
  <c r="AF196" i="19"/>
  <c r="AE196" i="19"/>
  <c r="AD196" i="19"/>
  <c r="AC196" i="19"/>
  <c r="AB196" i="19"/>
  <c r="AA196" i="19"/>
  <c r="Z196" i="19"/>
  <c r="Y196" i="19"/>
  <c r="X196" i="19"/>
  <c r="W196" i="19"/>
  <c r="V196" i="19"/>
  <c r="U196" i="19"/>
  <c r="T196" i="19"/>
  <c r="S196" i="19"/>
  <c r="R196" i="19"/>
  <c r="Q196" i="19"/>
  <c r="P196" i="19"/>
  <c r="O196" i="19"/>
  <c r="N196" i="19"/>
  <c r="M196" i="19"/>
  <c r="L196" i="19"/>
  <c r="K196" i="19"/>
  <c r="J196" i="19"/>
  <c r="I196" i="19"/>
  <c r="H196" i="19"/>
  <c r="G196" i="19"/>
  <c r="F196" i="19"/>
  <c r="E196" i="19"/>
  <c r="D196" i="19"/>
  <c r="AJ195" i="19"/>
  <c r="AI195" i="19"/>
  <c r="AH195" i="19"/>
  <c r="AG195" i="19"/>
  <c r="AF195" i="19"/>
  <c r="AE195" i="19"/>
  <c r="AD195" i="19"/>
  <c r="AC195" i="19"/>
  <c r="AB195" i="19"/>
  <c r="AA195" i="19"/>
  <c r="Z195" i="19"/>
  <c r="Y195" i="19"/>
  <c r="X195" i="19"/>
  <c r="W195" i="19"/>
  <c r="V195" i="19"/>
  <c r="U195" i="19"/>
  <c r="T195" i="19"/>
  <c r="S195" i="19"/>
  <c r="R195" i="19"/>
  <c r="Q195" i="19"/>
  <c r="P195" i="19"/>
  <c r="O195" i="19"/>
  <c r="N195" i="19"/>
  <c r="M195" i="19"/>
  <c r="L195" i="19"/>
  <c r="K195" i="19"/>
  <c r="J195" i="19"/>
  <c r="I195" i="19"/>
  <c r="H195" i="19"/>
  <c r="G195" i="19"/>
  <c r="F195" i="19"/>
  <c r="E195" i="19"/>
  <c r="D195" i="19"/>
  <c r="AJ194" i="19"/>
  <c r="AI194" i="19"/>
  <c r="AH194" i="19"/>
  <c r="AG194" i="19"/>
  <c r="AF194" i="19"/>
  <c r="AE194" i="19"/>
  <c r="AD194" i="19"/>
  <c r="AC194" i="19"/>
  <c r="AB194" i="19"/>
  <c r="AA194" i="19"/>
  <c r="Z194" i="19"/>
  <c r="Y194" i="19"/>
  <c r="X194" i="19"/>
  <c r="W194" i="19"/>
  <c r="V194" i="19"/>
  <c r="U194" i="19"/>
  <c r="T194" i="19"/>
  <c r="S194" i="19"/>
  <c r="R194" i="19"/>
  <c r="Q194" i="19"/>
  <c r="P194" i="19"/>
  <c r="O194" i="19"/>
  <c r="N194" i="19"/>
  <c r="M194" i="19"/>
  <c r="L194" i="19"/>
  <c r="K194" i="19"/>
  <c r="J194" i="19"/>
  <c r="I194" i="19"/>
  <c r="H194" i="19"/>
  <c r="G194" i="19"/>
  <c r="F194" i="19"/>
  <c r="E194" i="19"/>
  <c r="D194" i="19"/>
  <c r="AJ193" i="19"/>
  <c r="AI193" i="19"/>
  <c r="AH193" i="19"/>
  <c r="AG193" i="19"/>
  <c r="AF193" i="19"/>
  <c r="AE193" i="19"/>
  <c r="AD193" i="19"/>
  <c r="AC193" i="19"/>
  <c r="AB193" i="19"/>
  <c r="AA193" i="19"/>
  <c r="Z193" i="19"/>
  <c r="Y193" i="19"/>
  <c r="X193" i="19"/>
  <c r="W193" i="19"/>
  <c r="V193" i="19"/>
  <c r="U193" i="19"/>
  <c r="T193" i="19"/>
  <c r="S193" i="19"/>
  <c r="R193" i="19"/>
  <c r="Q193" i="19"/>
  <c r="P193" i="19"/>
  <c r="O193" i="19"/>
  <c r="N193" i="19"/>
  <c r="M193" i="19"/>
  <c r="L193" i="19"/>
  <c r="K193" i="19"/>
  <c r="J193" i="19"/>
  <c r="I193" i="19"/>
  <c r="H193" i="19"/>
  <c r="G193" i="19"/>
  <c r="F193" i="19"/>
  <c r="E193" i="19"/>
  <c r="D193" i="19"/>
  <c r="AJ192" i="19"/>
  <c r="AI192" i="19"/>
  <c r="AH192" i="19"/>
  <c r="AG192" i="19"/>
  <c r="AF192" i="19"/>
  <c r="AE192" i="19"/>
  <c r="AD192" i="19"/>
  <c r="AC192" i="19"/>
  <c r="AB192" i="19"/>
  <c r="AA192" i="19"/>
  <c r="Z192" i="19"/>
  <c r="Y192" i="19"/>
  <c r="X192" i="19"/>
  <c r="W192" i="19"/>
  <c r="V192" i="19"/>
  <c r="U192" i="19"/>
  <c r="T192" i="19"/>
  <c r="S192" i="19"/>
  <c r="R192" i="19"/>
  <c r="Q192" i="19"/>
  <c r="P192" i="19"/>
  <c r="O192" i="19"/>
  <c r="N192" i="19"/>
  <c r="M192" i="19"/>
  <c r="L192" i="19"/>
  <c r="K192" i="19"/>
  <c r="J192" i="19"/>
  <c r="I192" i="19"/>
  <c r="H192" i="19"/>
  <c r="G192" i="19"/>
  <c r="F192" i="19"/>
  <c r="E192" i="19"/>
  <c r="D192" i="19"/>
  <c r="AJ191" i="19"/>
  <c r="AI191" i="19"/>
  <c r="AH191" i="19"/>
  <c r="AG191" i="19"/>
  <c r="AF191" i="19"/>
  <c r="AE191" i="19"/>
  <c r="AD191" i="19"/>
  <c r="AC191" i="19"/>
  <c r="AB191" i="19"/>
  <c r="AA191" i="19"/>
  <c r="Z191" i="19"/>
  <c r="Y191" i="19"/>
  <c r="X191" i="19"/>
  <c r="W191" i="19"/>
  <c r="V191" i="19"/>
  <c r="U191" i="19"/>
  <c r="T191" i="19"/>
  <c r="S191" i="19"/>
  <c r="R191" i="19"/>
  <c r="Q191" i="19"/>
  <c r="P191" i="19"/>
  <c r="O191" i="19"/>
  <c r="N191" i="19"/>
  <c r="M191" i="19"/>
  <c r="L191" i="19"/>
  <c r="K191" i="19"/>
  <c r="J191" i="19"/>
  <c r="I191" i="19"/>
  <c r="H191" i="19"/>
  <c r="G191" i="19"/>
  <c r="F191" i="19"/>
  <c r="E191" i="19"/>
  <c r="D191" i="19"/>
  <c r="AJ190" i="19"/>
  <c r="AI190" i="19"/>
  <c r="AH190" i="19"/>
  <c r="AG190" i="19"/>
  <c r="AF190" i="19"/>
  <c r="AE190" i="19"/>
  <c r="AD190" i="19"/>
  <c r="AC190" i="19"/>
  <c r="AB190" i="19"/>
  <c r="AA190" i="19"/>
  <c r="Z190" i="19"/>
  <c r="Y190" i="19"/>
  <c r="X190" i="19"/>
  <c r="W190" i="19"/>
  <c r="V190" i="19"/>
  <c r="U190" i="19"/>
  <c r="T190" i="19"/>
  <c r="S190" i="19"/>
  <c r="R190" i="19"/>
  <c r="Q190" i="19"/>
  <c r="P190" i="19"/>
  <c r="O190" i="19"/>
  <c r="N190" i="19"/>
  <c r="M190" i="19"/>
  <c r="L190" i="19"/>
  <c r="K190" i="19"/>
  <c r="J190" i="19"/>
  <c r="I190" i="19"/>
  <c r="H190" i="19"/>
  <c r="G190" i="19"/>
  <c r="F190" i="19"/>
  <c r="E190" i="19"/>
  <c r="D190" i="19"/>
  <c r="AJ189" i="19"/>
  <c r="AI189" i="19"/>
  <c r="AH189" i="19"/>
  <c r="AG189" i="19"/>
  <c r="AF189" i="19"/>
  <c r="AE189" i="19"/>
  <c r="AD189" i="19"/>
  <c r="AC189" i="19"/>
  <c r="AB189" i="19"/>
  <c r="AA189" i="19"/>
  <c r="Z189" i="19"/>
  <c r="Y189" i="19"/>
  <c r="X189" i="19"/>
  <c r="W189" i="19"/>
  <c r="V189" i="19"/>
  <c r="U189" i="19"/>
  <c r="T189" i="19"/>
  <c r="S189" i="19"/>
  <c r="R189" i="19"/>
  <c r="Q189" i="19"/>
  <c r="P189" i="19"/>
  <c r="O189" i="19"/>
  <c r="N189" i="19"/>
  <c r="M189" i="19"/>
  <c r="L189" i="19"/>
  <c r="K189" i="19"/>
  <c r="J189" i="19"/>
  <c r="I189" i="19"/>
  <c r="H189" i="19"/>
  <c r="G189" i="19"/>
  <c r="F189" i="19"/>
  <c r="E189" i="19"/>
  <c r="D189" i="19"/>
  <c r="AJ188" i="19"/>
  <c r="AI188" i="19"/>
  <c r="AH188" i="19"/>
  <c r="AG188" i="19"/>
  <c r="AF188" i="19"/>
  <c r="AE188" i="19"/>
  <c r="AD188" i="19"/>
  <c r="AC188" i="19"/>
  <c r="AB188" i="19"/>
  <c r="AA188" i="19"/>
  <c r="Z188" i="19"/>
  <c r="Y188" i="19"/>
  <c r="X188" i="19"/>
  <c r="W188" i="19"/>
  <c r="V188" i="19"/>
  <c r="U188" i="19"/>
  <c r="T188" i="19"/>
  <c r="S188" i="19"/>
  <c r="R188" i="19"/>
  <c r="Q188" i="19"/>
  <c r="P188" i="19"/>
  <c r="O188" i="19"/>
  <c r="N188" i="19"/>
  <c r="M188" i="19"/>
  <c r="L188" i="19"/>
  <c r="K188" i="19"/>
  <c r="J188" i="19"/>
  <c r="I188" i="19"/>
  <c r="H188" i="19"/>
  <c r="G188" i="19"/>
  <c r="F188" i="19"/>
  <c r="E188" i="19"/>
  <c r="D188" i="19"/>
  <c r="AJ187" i="19"/>
  <c r="AI187" i="19"/>
  <c r="AH187" i="19"/>
  <c r="AG187" i="19"/>
  <c r="AF187" i="19"/>
  <c r="AE187" i="19"/>
  <c r="AD187" i="19"/>
  <c r="AC187" i="19"/>
  <c r="AB187" i="19"/>
  <c r="AA187" i="19"/>
  <c r="Z187" i="19"/>
  <c r="Y187" i="19"/>
  <c r="X187" i="19"/>
  <c r="W187" i="19"/>
  <c r="V187" i="19"/>
  <c r="U187" i="19"/>
  <c r="T187" i="19"/>
  <c r="S187" i="19"/>
  <c r="R187" i="19"/>
  <c r="Q187" i="19"/>
  <c r="P187" i="19"/>
  <c r="O187" i="19"/>
  <c r="N187" i="19"/>
  <c r="M187" i="19"/>
  <c r="L187" i="19"/>
  <c r="K187" i="19"/>
  <c r="J187" i="19"/>
  <c r="I187" i="19"/>
  <c r="H187" i="19"/>
  <c r="G187" i="19"/>
  <c r="F187" i="19"/>
  <c r="E187" i="19"/>
  <c r="D187" i="19"/>
  <c r="AJ186" i="19"/>
  <c r="AI186" i="19"/>
  <c r="AH186" i="19"/>
  <c r="AG186" i="19"/>
  <c r="AF186" i="19"/>
  <c r="AE186" i="19"/>
  <c r="AD186" i="19"/>
  <c r="AC186" i="19"/>
  <c r="AB186" i="19"/>
  <c r="AA186" i="19"/>
  <c r="Z186" i="19"/>
  <c r="Y186" i="19"/>
  <c r="X186" i="19"/>
  <c r="W186" i="19"/>
  <c r="V186" i="19"/>
  <c r="U186" i="19"/>
  <c r="T186" i="19"/>
  <c r="S186" i="19"/>
  <c r="R186" i="19"/>
  <c r="Q186" i="19"/>
  <c r="P186" i="19"/>
  <c r="O186" i="19"/>
  <c r="N186" i="19"/>
  <c r="M186" i="19"/>
  <c r="L186" i="19"/>
  <c r="K186" i="19"/>
  <c r="J186" i="19"/>
  <c r="I186" i="19"/>
  <c r="H186" i="19"/>
  <c r="G186" i="19"/>
  <c r="F186" i="19"/>
  <c r="E186" i="19"/>
  <c r="D186" i="19"/>
  <c r="AJ185" i="19"/>
  <c r="AI185" i="19"/>
  <c r="AH185" i="19"/>
  <c r="AG185" i="19"/>
  <c r="AF185" i="19"/>
  <c r="AE185" i="19"/>
  <c r="AD185" i="19"/>
  <c r="AC185" i="19"/>
  <c r="AB185" i="19"/>
  <c r="AA185" i="19"/>
  <c r="Z185" i="19"/>
  <c r="Y185" i="19"/>
  <c r="X185" i="19"/>
  <c r="W185" i="19"/>
  <c r="V185" i="19"/>
  <c r="U185" i="19"/>
  <c r="T185" i="19"/>
  <c r="S185" i="19"/>
  <c r="R185" i="19"/>
  <c r="Q185" i="19"/>
  <c r="P185" i="19"/>
  <c r="O185" i="19"/>
  <c r="N185" i="19"/>
  <c r="M185" i="19"/>
  <c r="L185" i="19"/>
  <c r="K185" i="19"/>
  <c r="J185" i="19"/>
  <c r="I185" i="19"/>
  <c r="H185" i="19"/>
  <c r="G185" i="19"/>
  <c r="F185" i="19"/>
  <c r="E185" i="19"/>
  <c r="D185" i="19"/>
  <c r="AJ184" i="19"/>
  <c r="AI184" i="19"/>
  <c r="AH184" i="19"/>
  <c r="AG184" i="19"/>
  <c r="AF184" i="19"/>
  <c r="AE184" i="19"/>
  <c r="AD184" i="19"/>
  <c r="AC184" i="19"/>
  <c r="AB184" i="19"/>
  <c r="AA184" i="19"/>
  <c r="Z184" i="19"/>
  <c r="Y184" i="19"/>
  <c r="X184" i="19"/>
  <c r="W184" i="19"/>
  <c r="V184" i="19"/>
  <c r="U184" i="19"/>
  <c r="T184" i="19"/>
  <c r="S184" i="19"/>
  <c r="R184" i="19"/>
  <c r="Q184" i="19"/>
  <c r="P184" i="19"/>
  <c r="O184" i="19"/>
  <c r="N184" i="19"/>
  <c r="M184" i="19"/>
  <c r="L184" i="19"/>
  <c r="K184" i="19"/>
  <c r="J184" i="19"/>
  <c r="I184" i="19"/>
  <c r="H184" i="19"/>
  <c r="G184" i="19"/>
  <c r="F184" i="19"/>
  <c r="E184" i="19"/>
  <c r="D184" i="19"/>
  <c r="AJ183" i="19"/>
  <c r="AI183" i="19"/>
  <c r="AH183" i="19"/>
  <c r="AG183" i="19"/>
  <c r="AF183" i="19"/>
  <c r="AE183" i="19"/>
  <c r="AD183" i="19"/>
  <c r="AC183" i="19"/>
  <c r="AB183" i="19"/>
  <c r="AA183" i="19"/>
  <c r="Z183" i="19"/>
  <c r="Y183" i="19"/>
  <c r="X183" i="19"/>
  <c r="W183" i="19"/>
  <c r="V183" i="19"/>
  <c r="U183" i="19"/>
  <c r="T183" i="19"/>
  <c r="S183" i="19"/>
  <c r="R183" i="19"/>
  <c r="Q183" i="19"/>
  <c r="P183" i="19"/>
  <c r="O183" i="19"/>
  <c r="N183" i="19"/>
  <c r="M183" i="19"/>
  <c r="L183" i="19"/>
  <c r="K183" i="19"/>
  <c r="J183" i="19"/>
  <c r="I183" i="19"/>
  <c r="H183" i="19"/>
  <c r="G183" i="19"/>
  <c r="F183" i="19"/>
  <c r="E183" i="19"/>
  <c r="D183" i="19"/>
  <c r="AJ182" i="19"/>
  <c r="AI182" i="19"/>
  <c r="AH182" i="19"/>
  <c r="AG182" i="19"/>
  <c r="AF182" i="19"/>
  <c r="AE182" i="19"/>
  <c r="AD182" i="19"/>
  <c r="AC182" i="19"/>
  <c r="AB182" i="19"/>
  <c r="AA182" i="19"/>
  <c r="Z182" i="19"/>
  <c r="Y182" i="19"/>
  <c r="X182" i="19"/>
  <c r="W182" i="19"/>
  <c r="V182" i="19"/>
  <c r="U182" i="19"/>
  <c r="T182" i="19"/>
  <c r="S182" i="19"/>
  <c r="R182" i="19"/>
  <c r="Q182" i="19"/>
  <c r="P182" i="19"/>
  <c r="O182" i="19"/>
  <c r="N182" i="19"/>
  <c r="M182" i="19"/>
  <c r="L182" i="19"/>
  <c r="K182" i="19"/>
  <c r="J182" i="19"/>
  <c r="I182" i="19"/>
  <c r="H182" i="19"/>
  <c r="G182" i="19"/>
  <c r="F182" i="19"/>
  <c r="E182" i="19"/>
  <c r="D182" i="19"/>
  <c r="AJ181" i="19"/>
  <c r="AI181" i="19"/>
  <c r="AH181" i="19"/>
  <c r="AG181" i="19"/>
  <c r="AF181" i="19"/>
  <c r="AE181" i="19"/>
  <c r="AD181" i="19"/>
  <c r="AC181" i="19"/>
  <c r="AB181" i="19"/>
  <c r="AA181" i="19"/>
  <c r="Z181" i="19"/>
  <c r="Y181" i="19"/>
  <c r="X181" i="19"/>
  <c r="W181" i="19"/>
  <c r="V181" i="19"/>
  <c r="U181" i="19"/>
  <c r="T181" i="19"/>
  <c r="S181" i="19"/>
  <c r="R181" i="19"/>
  <c r="Q181" i="19"/>
  <c r="P181" i="19"/>
  <c r="O181" i="19"/>
  <c r="N181" i="19"/>
  <c r="M181" i="19"/>
  <c r="L181" i="19"/>
  <c r="K181" i="19"/>
  <c r="J181" i="19"/>
  <c r="I181" i="19"/>
  <c r="H181" i="19"/>
  <c r="G181" i="19"/>
  <c r="F181" i="19"/>
  <c r="E181" i="19"/>
  <c r="D181" i="19"/>
  <c r="AJ180" i="19"/>
  <c r="AI180" i="19"/>
  <c r="AH180" i="19"/>
  <c r="AG180" i="19"/>
  <c r="AF180" i="19"/>
  <c r="AE180" i="19"/>
  <c r="AD180" i="19"/>
  <c r="AC180" i="19"/>
  <c r="AB180" i="19"/>
  <c r="AA180" i="19"/>
  <c r="Z180" i="19"/>
  <c r="Y180" i="19"/>
  <c r="X180" i="19"/>
  <c r="W180" i="19"/>
  <c r="V180" i="19"/>
  <c r="U180" i="19"/>
  <c r="T180" i="19"/>
  <c r="S180" i="19"/>
  <c r="R180" i="19"/>
  <c r="Q180" i="19"/>
  <c r="P180" i="19"/>
  <c r="O180" i="19"/>
  <c r="N180" i="19"/>
  <c r="M180" i="19"/>
  <c r="L180" i="19"/>
  <c r="K180" i="19"/>
  <c r="J180" i="19"/>
  <c r="I180" i="19"/>
  <c r="H180" i="19"/>
  <c r="G180" i="19"/>
  <c r="F180" i="19"/>
  <c r="E180" i="19"/>
  <c r="D180" i="19"/>
  <c r="AJ179" i="19"/>
  <c r="AI179" i="19"/>
  <c r="AH179" i="19"/>
  <c r="AG179" i="19"/>
  <c r="AF179" i="19"/>
  <c r="AE179" i="19"/>
  <c r="AD179" i="19"/>
  <c r="AC179" i="19"/>
  <c r="AB179" i="19"/>
  <c r="AA179" i="19"/>
  <c r="Z179" i="19"/>
  <c r="Y179" i="19"/>
  <c r="X179" i="19"/>
  <c r="W179" i="19"/>
  <c r="V179" i="19"/>
  <c r="U179" i="19"/>
  <c r="T179" i="19"/>
  <c r="S179" i="19"/>
  <c r="R179" i="19"/>
  <c r="Q179" i="19"/>
  <c r="P179" i="19"/>
  <c r="O179" i="19"/>
  <c r="N179" i="19"/>
  <c r="M179" i="19"/>
  <c r="L179" i="19"/>
  <c r="K179" i="19"/>
  <c r="J179" i="19"/>
  <c r="I179" i="19"/>
  <c r="H179" i="19"/>
  <c r="G179" i="19"/>
  <c r="F179" i="19"/>
  <c r="E179" i="19"/>
  <c r="D179" i="19"/>
  <c r="AJ178" i="19"/>
  <c r="AI178" i="19"/>
  <c r="AH178" i="19"/>
  <c r="AG178" i="19"/>
  <c r="AF178" i="19"/>
  <c r="AE178" i="19"/>
  <c r="AD178" i="19"/>
  <c r="AC178" i="19"/>
  <c r="AB178" i="19"/>
  <c r="AA178" i="19"/>
  <c r="Z178" i="19"/>
  <c r="Y178" i="19"/>
  <c r="X178" i="19"/>
  <c r="W178" i="19"/>
  <c r="V178" i="19"/>
  <c r="U178" i="19"/>
  <c r="T178" i="19"/>
  <c r="S178" i="19"/>
  <c r="R178" i="19"/>
  <c r="Q178" i="19"/>
  <c r="P178" i="19"/>
  <c r="O178" i="19"/>
  <c r="N178" i="19"/>
  <c r="M178" i="19"/>
  <c r="L178" i="19"/>
  <c r="K178" i="19"/>
  <c r="J178" i="19"/>
  <c r="I178" i="19"/>
  <c r="H178" i="19"/>
  <c r="G178" i="19"/>
  <c r="F178" i="19"/>
  <c r="E178" i="19"/>
  <c r="D178" i="19"/>
  <c r="AJ177" i="19"/>
  <c r="AI177" i="19"/>
  <c r="AH177" i="19"/>
  <c r="AG177" i="19"/>
  <c r="AF177" i="19"/>
  <c r="AE177" i="19"/>
  <c r="AD177" i="19"/>
  <c r="AC177" i="19"/>
  <c r="AB177" i="19"/>
  <c r="AA177" i="19"/>
  <c r="Z177" i="19"/>
  <c r="Y177" i="19"/>
  <c r="X177" i="19"/>
  <c r="W177" i="19"/>
  <c r="V177" i="19"/>
  <c r="U177" i="19"/>
  <c r="T177" i="19"/>
  <c r="S177" i="19"/>
  <c r="R177" i="19"/>
  <c r="Q177" i="19"/>
  <c r="P177" i="19"/>
  <c r="O177" i="19"/>
  <c r="N177" i="19"/>
  <c r="M177" i="19"/>
  <c r="L177" i="19"/>
  <c r="K177" i="19"/>
  <c r="J177" i="19"/>
  <c r="I177" i="19"/>
  <c r="H177" i="19"/>
  <c r="G177" i="19"/>
  <c r="F177" i="19"/>
  <c r="E177" i="19"/>
  <c r="D177" i="19"/>
  <c r="AJ176" i="19"/>
  <c r="AI176" i="19"/>
  <c r="AH176" i="19"/>
  <c r="AG176" i="19"/>
  <c r="AF176" i="19"/>
  <c r="AE176" i="19"/>
  <c r="AD176" i="19"/>
  <c r="AC176" i="19"/>
  <c r="AB176" i="19"/>
  <c r="AA176" i="19"/>
  <c r="Z176" i="19"/>
  <c r="Y176" i="19"/>
  <c r="X176" i="19"/>
  <c r="W176" i="19"/>
  <c r="V176" i="19"/>
  <c r="U176" i="19"/>
  <c r="T176" i="19"/>
  <c r="S176" i="19"/>
  <c r="R176" i="19"/>
  <c r="Q176" i="19"/>
  <c r="P176" i="19"/>
  <c r="O176" i="19"/>
  <c r="N176" i="19"/>
  <c r="M176" i="19"/>
  <c r="L176" i="19"/>
  <c r="K176" i="19"/>
  <c r="J176" i="19"/>
  <c r="I176" i="19"/>
  <c r="H176" i="19"/>
  <c r="G176" i="19"/>
  <c r="F176" i="19"/>
  <c r="E176" i="19"/>
  <c r="D176" i="19"/>
  <c r="AJ175" i="19"/>
  <c r="AI175" i="19"/>
  <c r="AH175" i="19"/>
  <c r="AG175" i="19"/>
  <c r="AF175" i="19"/>
  <c r="AE175" i="19"/>
  <c r="AD175" i="19"/>
  <c r="AC175" i="19"/>
  <c r="AB175" i="19"/>
  <c r="AA175" i="19"/>
  <c r="Z175" i="19"/>
  <c r="Y175" i="19"/>
  <c r="X175" i="19"/>
  <c r="W175" i="19"/>
  <c r="V175" i="19"/>
  <c r="U175" i="19"/>
  <c r="T175" i="19"/>
  <c r="S175" i="19"/>
  <c r="R175" i="19"/>
  <c r="Q175" i="19"/>
  <c r="P175" i="19"/>
  <c r="O175" i="19"/>
  <c r="N175" i="19"/>
  <c r="M175" i="19"/>
  <c r="L175" i="19"/>
  <c r="K175" i="19"/>
  <c r="J175" i="19"/>
  <c r="I175" i="19"/>
  <c r="H175" i="19"/>
  <c r="G175" i="19"/>
  <c r="F175" i="19"/>
  <c r="E175" i="19"/>
  <c r="D175" i="19"/>
  <c r="AJ174" i="19"/>
  <c r="AI174" i="19"/>
  <c r="AH174" i="19"/>
  <c r="AG174" i="19"/>
  <c r="AF174" i="19"/>
  <c r="AE174" i="19"/>
  <c r="AD174" i="19"/>
  <c r="AC174" i="19"/>
  <c r="AB174" i="19"/>
  <c r="AA174" i="19"/>
  <c r="Z174" i="19"/>
  <c r="Y174" i="19"/>
  <c r="X174" i="19"/>
  <c r="W174" i="19"/>
  <c r="V174" i="19"/>
  <c r="U174" i="19"/>
  <c r="T174" i="19"/>
  <c r="S174" i="19"/>
  <c r="R174" i="19"/>
  <c r="Q174" i="19"/>
  <c r="P174" i="19"/>
  <c r="O174" i="19"/>
  <c r="N174" i="19"/>
  <c r="M174" i="19"/>
  <c r="L174" i="19"/>
  <c r="K174" i="19"/>
  <c r="J174" i="19"/>
  <c r="I174" i="19"/>
  <c r="H174" i="19"/>
  <c r="G174" i="19"/>
  <c r="F174" i="19"/>
  <c r="E174" i="19"/>
  <c r="D174" i="19"/>
  <c r="AJ173" i="19"/>
  <c r="AI173" i="19"/>
  <c r="AH173" i="19"/>
  <c r="AG173" i="19"/>
  <c r="AF173" i="19"/>
  <c r="AE173" i="19"/>
  <c r="AD173" i="19"/>
  <c r="AC173" i="19"/>
  <c r="AB173" i="19"/>
  <c r="AA173" i="19"/>
  <c r="Z173" i="19"/>
  <c r="Y173" i="19"/>
  <c r="X173" i="19"/>
  <c r="W173" i="19"/>
  <c r="V173" i="19"/>
  <c r="U173" i="19"/>
  <c r="T173" i="19"/>
  <c r="S173" i="19"/>
  <c r="R173" i="19"/>
  <c r="Q173" i="19"/>
  <c r="P173" i="19"/>
  <c r="O173" i="19"/>
  <c r="N173" i="19"/>
  <c r="M173" i="19"/>
  <c r="L173" i="19"/>
  <c r="K173" i="19"/>
  <c r="J173" i="19"/>
  <c r="I173" i="19"/>
  <c r="H173" i="19"/>
  <c r="G173" i="19"/>
  <c r="F173" i="19"/>
  <c r="E173" i="19"/>
  <c r="D173" i="19"/>
  <c r="AJ172" i="19"/>
  <c r="AI172" i="19"/>
  <c r="AH172" i="19"/>
  <c r="AG172" i="19"/>
  <c r="AF172" i="19"/>
  <c r="AE172" i="19"/>
  <c r="AD172" i="19"/>
  <c r="AC172" i="19"/>
  <c r="AB172" i="19"/>
  <c r="AA172" i="19"/>
  <c r="Z172" i="19"/>
  <c r="Y172" i="19"/>
  <c r="X172" i="19"/>
  <c r="W172" i="19"/>
  <c r="V172" i="19"/>
  <c r="U172" i="19"/>
  <c r="T172" i="19"/>
  <c r="S172" i="19"/>
  <c r="R172" i="19"/>
  <c r="Q172" i="19"/>
  <c r="P172" i="19"/>
  <c r="O172" i="19"/>
  <c r="N172" i="19"/>
  <c r="M172" i="19"/>
  <c r="L172" i="19"/>
  <c r="K172" i="19"/>
  <c r="J172" i="19"/>
  <c r="I172" i="19"/>
  <c r="H172" i="19"/>
  <c r="G172" i="19"/>
  <c r="F172" i="19"/>
  <c r="E172" i="19"/>
  <c r="D172" i="19"/>
  <c r="AJ171" i="19"/>
  <c r="AI171" i="19"/>
  <c r="AH171" i="19"/>
  <c r="AG171" i="19"/>
  <c r="AF171" i="19"/>
  <c r="AE171" i="19"/>
  <c r="AD171" i="19"/>
  <c r="AC171" i="19"/>
  <c r="AB171" i="19"/>
  <c r="AA171" i="19"/>
  <c r="Z171" i="19"/>
  <c r="Y171" i="19"/>
  <c r="X171" i="19"/>
  <c r="W171" i="19"/>
  <c r="V171" i="19"/>
  <c r="U171" i="19"/>
  <c r="T171" i="19"/>
  <c r="S171" i="19"/>
  <c r="R171" i="19"/>
  <c r="Q171" i="19"/>
  <c r="P171" i="19"/>
  <c r="O171" i="19"/>
  <c r="N171" i="19"/>
  <c r="M171" i="19"/>
  <c r="L171" i="19"/>
  <c r="K171" i="19"/>
  <c r="J171" i="19"/>
  <c r="I171" i="19"/>
  <c r="H171" i="19"/>
  <c r="G171" i="19"/>
  <c r="F171" i="19"/>
  <c r="E171" i="19"/>
  <c r="D171" i="19"/>
  <c r="AJ170" i="19"/>
  <c r="AI170" i="19"/>
  <c r="AH170" i="19"/>
  <c r="AG170" i="19"/>
  <c r="AF170" i="19"/>
  <c r="AE170" i="19"/>
  <c r="AD170" i="19"/>
  <c r="AC170" i="19"/>
  <c r="AB170" i="19"/>
  <c r="AA170" i="19"/>
  <c r="Z170" i="19"/>
  <c r="Y170" i="19"/>
  <c r="X170" i="19"/>
  <c r="W170" i="19"/>
  <c r="V170" i="19"/>
  <c r="U170" i="19"/>
  <c r="T170" i="19"/>
  <c r="S170" i="19"/>
  <c r="R170" i="19"/>
  <c r="Q170" i="19"/>
  <c r="P170" i="19"/>
  <c r="O170" i="19"/>
  <c r="N170" i="19"/>
  <c r="M170" i="19"/>
  <c r="L170" i="19"/>
  <c r="K170" i="19"/>
  <c r="J170" i="19"/>
  <c r="I170" i="19"/>
  <c r="H170" i="19"/>
  <c r="G170" i="19"/>
  <c r="F170" i="19"/>
  <c r="E170" i="19"/>
  <c r="D170" i="19"/>
  <c r="AJ169" i="19"/>
  <c r="AI169" i="19"/>
  <c r="AH169" i="19"/>
  <c r="AG169" i="19"/>
  <c r="AF169" i="19"/>
  <c r="AE169" i="19"/>
  <c r="AD169" i="19"/>
  <c r="AC169" i="19"/>
  <c r="AB169" i="19"/>
  <c r="AA169" i="19"/>
  <c r="Z169" i="19"/>
  <c r="Y169" i="19"/>
  <c r="X169" i="19"/>
  <c r="W169" i="19"/>
  <c r="V169" i="19"/>
  <c r="U169" i="19"/>
  <c r="T169" i="19"/>
  <c r="S169" i="19"/>
  <c r="R169" i="19"/>
  <c r="Q169" i="19"/>
  <c r="P169" i="19"/>
  <c r="O169" i="19"/>
  <c r="N169" i="19"/>
  <c r="M169" i="19"/>
  <c r="L169" i="19"/>
  <c r="K169" i="19"/>
  <c r="J169" i="19"/>
  <c r="I169" i="19"/>
  <c r="H169" i="19"/>
  <c r="G169" i="19"/>
  <c r="F169" i="19"/>
  <c r="E169" i="19"/>
  <c r="D169" i="19"/>
  <c r="AJ168" i="19"/>
  <c r="AI168" i="19"/>
  <c r="AH168" i="19"/>
  <c r="AG168" i="19"/>
  <c r="AF168" i="19"/>
  <c r="AE168" i="19"/>
  <c r="AD168" i="19"/>
  <c r="AC168" i="19"/>
  <c r="AB168" i="19"/>
  <c r="AA168" i="19"/>
  <c r="Z168" i="19"/>
  <c r="Y168" i="19"/>
  <c r="X168" i="19"/>
  <c r="W168" i="19"/>
  <c r="V168" i="19"/>
  <c r="U168" i="19"/>
  <c r="T168" i="19"/>
  <c r="S168" i="19"/>
  <c r="R168" i="19"/>
  <c r="Q168" i="19"/>
  <c r="P168" i="19"/>
  <c r="O168" i="19"/>
  <c r="N168" i="19"/>
  <c r="M168" i="19"/>
  <c r="L168" i="19"/>
  <c r="K168" i="19"/>
  <c r="J168" i="19"/>
  <c r="I168" i="19"/>
  <c r="H168" i="19"/>
  <c r="G168" i="19"/>
  <c r="F168" i="19"/>
  <c r="E168" i="19"/>
  <c r="D168" i="19"/>
  <c r="AJ167" i="19"/>
  <c r="AI167" i="19"/>
  <c r="AH167" i="19"/>
  <c r="AG167" i="19"/>
  <c r="AF167" i="19"/>
  <c r="AE167" i="19"/>
  <c r="AD167" i="19"/>
  <c r="AC167" i="19"/>
  <c r="AB167" i="19"/>
  <c r="AA167" i="19"/>
  <c r="Z167" i="19"/>
  <c r="Y167" i="19"/>
  <c r="X167" i="19"/>
  <c r="W167" i="19"/>
  <c r="V167" i="19"/>
  <c r="U167" i="19"/>
  <c r="T167" i="19"/>
  <c r="S167" i="19"/>
  <c r="R167" i="19"/>
  <c r="Q167" i="19"/>
  <c r="P167" i="19"/>
  <c r="O167" i="19"/>
  <c r="N167" i="19"/>
  <c r="M167" i="19"/>
  <c r="L167" i="19"/>
  <c r="K167" i="19"/>
  <c r="J167" i="19"/>
  <c r="I167" i="19"/>
  <c r="H167" i="19"/>
  <c r="G167" i="19"/>
  <c r="F167" i="19"/>
  <c r="E167" i="19"/>
  <c r="D167" i="19"/>
  <c r="AJ166" i="19"/>
  <c r="AI166" i="19"/>
  <c r="AH166" i="19"/>
  <c r="AG166" i="19"/>
  <c r="AF166" i="19"/>
  <c r="AE166" i="19"/>
  <c r="AD166" i="19"/>
  <c r="AC166" i="19"/>
  <c r="AB166" i="19"/>
  <c r="AA166" i="19"/>
  <c r="Z166" i="19"/>
  <c r="Y166" i="19"/>
  <c r="X166" i="19"/>
  <c r="W166" i="19"/>
  <c r="V166" i="19"/>
  <c r="U166" i="19"/>
  <c r="T166" i="19"/>
  <c r="S166" i="19"/>
  <c r="R166" i="19"/>
  <c r="Q166" i="19"/>
  <c r="P166" i="19"/>
  <c r="O166" i="19"/>
  <c r="N166" i="19"/>
  <c r="M166" i="19"/>
  <c r="L166" i="19"/>
  <c r="K166" i="19"/>
  <c r="J166" i="19"/>
  <c r="I166" i="19"/>
  <c r="H166" i="19"/>
  <c r="G166" i="19"/>
  <c r="F166" i="19"/>
  <c r="E166" i="19"/>
  <c r="D166" i="19"/>
  <c r="AJ165" i="19"/>
  <c r="AI165" i="19"/>
  <c r="AH165" i="19"/>
  <c r="AG165" i="19"/>
  <c r="AF165" i="19"/>
  <c r="AE165" i="19"/>
  <c r="AD165" i="19"/>
  <c r="AC165" i="19"/>
  <c r="AB165" i="19"/>
  <c r="AA165" i="19"/>
  <c r="Z165" i="19"/>
  <c r="Y165" i="19"/>
  <c r="X165" i="19"/>
  <c r="W165" i="19"/>
  <c r="V165" i="19"/>
  <c r="U165" i="19"/>
  <c r="T165" i="19"/>
  <c r="S165" i="19"/>
  <c r="R165" i="19"/>
  <c r="Q165" i="19"/>
  <c r="P165" i="19"/>
  <c r="O165" i="19"/>
  <c r="N165" i="19"/>
  <c r="M165" i="19"/>
  <c r="L165" i="19"/>
  <c r="K165" i="19"/>
  <c r="J165" i="19"/>
  <c r="I165" i="19"/>
  <c r="H165" i="19"/>
  <c r="G165" i="19"/>
  <c r="F165" i="19"/>
  <c r="E165" i="19"/>
  <c r="D165" i="19"/>
  <c r="AJ164" i="19"/>
  <c r="AI164" i="19"/>
  <c r="AH164" i="19"/>
  <c r="AG164" i="19"/>
  <c r="AF164" i="19"/>
  <c r="AE164" i="19"/>
  <c r="AD164" i="19"/>
  <c r="AC164" i="19"/>
  <c r="AB164" i="19"/>
  <c r="AA164" i="19"/>
  <c r="Z164" i="19"/>
  <c r="Y164" i="19"/>
  <c r="X164" i="19"/>
  <c r="W164" i="19"/>
  <c r="V164" i="19"/>
  <c r="U164" i="19"/>
  <c r="T164" i="19"/>
  <c r="S164" i="19"/>
  <c r="R164" i="19"/>
  <c r="Q164" i="19"/>
  <c r="P164" i="19"/>
  <c r="O164" i="19"/>
  <c r="N164" i="19"/>
  <c r="M164" i="19"/>
  <c r="L164" i="19"/>
  <c r="K164" i="19"/>
  <c r="J164" i="19"/>
  <c r="I164" i="19"/>
  <c r="H164" i="19"/>
  <c r="G164" i="19"/>
  <c r="F164" i="19"/>
  <c r="E164" i="19"/>
  <c r="D164" i="19"/>
  <c r="AJ163" i="19"/>
  <c r="AI163" i="19"/>
  <c r="AH163" i="19"/>
  <c r="AG163" i="19"/>
  <c r="AF163" i="19"/>
  <c r="AE163" i="19"/>
  <c r="AD163" i="19"/>
  <c r="AC163" i="19"/>
  <c r="AB163" i="19"/>
  <c r="AA163" i="19"/>
  <c r="Z163" i="19"/>
  <c r="Y163" i="19"/>
  <c r="X163" i="19"/>
  <c r="W163" i="19"/>
  <c r="V163" i="19"/>
  <c r="U163" i="19"/>
  <c r="T163" i="19"/>
  <c r="S163" i="19"/>
  <c r="R163" i="19"/>
  <c r="Q163" i="19"/>
  <c r="P163" i="19"/>
  <c r="O163" i="19"/>
  <c r="N163" i="19"/>
  <c r="M163" i="19"/>
  <c r="L163" i="19"/>
  <c r="K163" i="19"/>
  <c r="J163" i="19"/>
  <c r="I163" i="19"/>
  <c r="H163" i="19"/>
  <c r="G163" i="19"/>
  <c r="F163" i="19"/>
  <c r="E163" i="19"/>
  <c r="D163" i="19"/>
  <c r="AJ162" i="19"/>
  <c r="AI162" i="19"/>
  <c r="AH162" i="19"/>
  <c r="AG162" i="19"/>
  <c r="AF162" i="19"/>
  <c r="AE162" i="19"/>
  <c r="AD162" i="19"/>
  <c r="AC162" i="19"/>
  <c r="AB162" i="19"/>
  <c r="AA162" i="19"/>
  <c r="Z162" i="19"/>
  <c r="Y162" i="19"/>
  <c r="X162" i="19"/>
  <c r="W162" i="19"/>
  <c r="V162" i="19"/>
  <c r="U162" i="19"/>
  <c r="T162" i="19"/>
  <c r="S162" i="19"/>
  <c r="R162" i="19"/>
  <c r="Q162" i="19"/>
  <c r="P162" i="19"/>
  <c r="O162" i="19"/>
  <c r="N162" i="19"/>
  <c r="M162" i="19"/>
  <c r="L162" i="19"/>
  <c r="K162" i="19"/>
  <c r="J162" i="19"/>
  <c r="I162" i="19"/>
  <c r="H162" i="19"/>
  <c r="G162" i="19"/>
  <c r="F162" i="19"/>
  <c r="E162" i="19"/>
  <c r="D162" i="19"/>
  <c r="AJ161" i="19"/>
  <c r="AI161" i="19"/>
  <c r="AH161" i="19"/>
  <c r="AG161" i="19"/>
  <c r="AF161" i="19"/>
  <c r="AE161" i="19"/>
  <c r="AD161" i="19"/>
  <c r="AC161" i="19"/>
  <c r="AB161" i="19"/>
  <c r="AA161" i="19"/>
  <c r="Z161" i="19"/>
  <c r="Y161" i="19"/>
  <c r="X161" i="19"/>
  <c r="W161" i="19"/>
  <c r="V161" i="19"/>
  <c r="U161" i="19"/>
  <c r="T161" i="19"/>
  <c r="S161" i="19"/>
  <c r="R161" i="19"/>
  <c r="Q161" i="19"/>
  <c r="P161" i="19"/>
  <c r="O161" i="19"/>
  <c r="N161" i="19"/>
  <c r="M161" i="19"/>
  <c r="L161" i="19"/>
  <c r="K161" i="19"/>
  <c r="J161" i="19"/>
  <c r="I161" i="19"/>
  <c r="H161" i="19"/>
  <c r="G161" i="19"/>
  <c r="F161" i="19"/>
  <c r="E161" i="19"/>
  <c r="D161" i="19"/>
  <c r="AJ160" i="19"/>
  <c r="AI160" i="19"/>
  <c r="AH160" i="19"/>
  <c r="AG160" i="19"/>
  <c r="AF160" i="19"/>
  <c r="AE160" i="19"/>
  <c r="AD160" i="19"/>
  <c r="AC160" i="19"/>
  <c r="AB160" i="19"/>
  <c r="AA160" i="19"/>
  <c r="Z160" i="19"/>
  <c r="Y160" i="19"/>
  <c r="X160" i="19"/>
  <c r="W160" i="19"/>
  <c r="V160" i="19"/>
  <c r="U160" i="19"/>
  <c r="T160" i="19"/>
  <c r="S160" i="19"/>
  <c r="R160" i="19"/>
  <c r="Q160" i="19"/>
  <c r="P160" i="19"/>
  <c r="O160" i="19"/>
  <c r="N160" i="19"/>
  <c r="M160" i="19"/>
  <c r="L160" i="19"/>
  <c r="K160" i="19"/>
  <c r="J160" i="19"/>
  <c r="I160" i="19"/>
  <c r="H160" i="19"/>
  <c r="G160" i="19"/>
  <c r="F160" i="19"/>
  <c r="E160" i="19"/>
  <c r="D160" i="19"/>
  <c r="AJ159" i="19"/>
  <c r="AI159" i="19"/>
  <c r="AH159" i="19"/>
  <c r="AG159" i="19"/>
  <c r="AF159" i="19"/>
  <c r="AE159" i="19"/>
  <c r="AD159" i="19"/>
  <c r="AC159" i="19"/>
  <c r="AB159" i="19"/>
  <c r="AA159" i="19"/>
  <c r="Z159" i="19"/>
  <c r="Y159" i="19"/>
  <c r="X159" i="19"/>
  <c r="W159" i="19"/>
  <c r="V159" i="19"/>
  <c r="U159" i="19"/>
  <c r="T159" i="19"/>
  <c r="S159" i="19"/>
  <c r="R159" i="19"/>
  <c r="Q159" i="19"/>
  <c r="P159" i="19"/>
  <c r="O159" i="19"/>
  <c r="N159" i="19"/>
  <c r="M159" i="19"/>
  <c r="L159" i="19"/>
  <c r="K159" i="19"/>
  <c r="J159" i="19"/>
  <c r="I159" i="19"/>
  <c r="H159" i="19"/>
  <c r="G159" i="19"/>
  <c r="F159" i="19"/>
  <c r="E159" i="19"/>
  <c r="D159" i="19"/>
  <c r="AJ158" i="19"/>
  <c r="AI158" i="19"/>
  <c r="AH158" i="19"/>
  <c r="AG158" i="19"/>
  <c r="AF158" i="19"/>
  <c r="AE158" i="19"/>
  <c r="AD158" i="19"/>
  <c r="AC158" i="19"/>
  <c r="AB158" i="19"/>
  <c r="AA158" i="19"/>
  <c r="Z158" i="19"/>
  <c r="Y158" i="19"/>
  <c r="X158" i="19"/>
  <c r="W158" i="19"/>
  <c r="V158" i="19"/>
  <c r="U158" i="19"/>
  <c r="T158" i="19"/>
  <c r="S158" i="19"/>
  <c r="R158" i="19"/>
  <c r="Q158" i="19"/>
  <c r="P158" i="19"/>
  <c r="O158" i="19"/>
  <c r="N158" i="19"/>
  <c r="M158" i="19"/>
  <c r="L158" i="19"/>
  <c r="K158" i="19"/>
  <c r="J158" i="19"/>
  <c r="I158" i="19"/>
  <c r="H158" i="19"/>
  <c r="G158" i="19"/>
  <c r="F158" i="19"/>
  <c r="E158" i="19"/>
  <c r="D158" i="19"/>
  <c r="AJ157" i="19"/>
  <c r="AI157" i="19"/>
  <c r="AH157" i="19"/>
  <c r="AG157" i="19"/>
  <c r="AF157" i="19"/>
  <c r="AE157" i="19"/>
  <c r="AD157" i="19"/>
  <c r="AC157" i="19"/>
  <c r="AB157" i="19"/>
  <c r="AA157" i="19"/>
  <c r="Z157" i="19"/>
  <c r="Y157" i="19"/>
  <c r="X157" i="19"/>
  <c r="W157" i="19"/>
  <c r="V157" i="19"/>
  <c r="U157" i="19"/>
  <c r="T157" i="19"/>
  <c r="S157" i="19"/>
  <c r="R157" i="19"/>
  <c r="Q157" i="19"/>
  <c r="P157" i="19"/>
  <c r="O157" i="19"/>
  <c r="N157" i="19"/>
  <c r="M157" i="19"/>
  <c r="L157" i="19"/>
  <c r="K157" i="19"/>
  <c r="J157" i="19"/>
  <c r="I157" i="19"/>
  <c r="H157" i="19"/>
  <c r="G157" i="19"/>
  <c r="F157" i="19"/>
  <c r="E157" i="19"/>
  <c r="D157" i="19"/>
  <c r="AJ156" i="19"/>
  <c r="AI156" i="19"/>
  <c r="AH156" i="19"/>
  <c r="AG156" i="19"/>
  <c r="AF156" i="19"/>
  <c r="AE156" i="19"/>
  <c r="AD156" i="19"/>
  <c r="AC156" i="19"/>
  <c r="AB156" i="19"/>
  <c r="AA156" i="19"/>
  <c r="Z156" i="19"/>
  <c r="Y156" i="19"/>
  <c r="X156" i="19"/>
  <c r="W156" i="19"/>
  <c r="V156" i="19"/>
  <c r="U156" i="19"/>
  <c r="T156" i="19"/>
  <c r="S156" i="19"/>
  <c r="R156" i="19"/>
  <c r="Q156" i="19"/>
  <c r="P156" i="19"/>
  <c r="O156" i="19"/>
  <c r="N156" i="19"/>
  <c r="M156" i="19"/>
  <c r="L156" i="19"/>
  <c r="K156" i="19"/>
  <c r="J156" i="19"/>
  <c r="I156" i="19"/>
  <c r="H156" i="19"/>
  <c r="G156" i="19"/>
  <c r="F156" i="19"/>
  <c r="E156" i="19"/>
  <c r="D156" i="19"/>
  <c r="AJ155" i="19"/>
  <c r="AI155" i="19"/>
  <c r="AH155" i="19"/>
  <c r="AG155" i="19"/>
  <c r="AF155" i="19"/>
  <c r="AE155" i="19"/>
  <c r="AD155" i="19"/>
  <c r="AC155" i="19"/>
  <c r="AB155" i="19"/>
  <c r="AA155" i="19"/>
  <c r="Z155" i="19"/>
  <c r="Y155" i="19"/>
  <c r="X155" i="19"/>
  <c r="W155" i="19"/>
  <c r="V155" i="19"/>
  <c r="U155" i="19"/>
  <c r="T155" i="19"/>
  <c r="S155" i="19"/>
  <c r="R155" i="19"/>
  <c r="Q155" i="19"/>
  <c r="P155" i="19"/>
  <c r="O155" i="19"/>
  <c r="N155" i="19"/>
  <c r="M155" i="19"/>
  <c r="L155" i="19"/>
  <c r="K155" i="19"/>
  <c r="J155" i="19"/>
  <c r="I155" i="19"/>
  <c r="H155" i="19"/>
  <c r="G155" i="19"/>
  <c r="F155" i="19"/>
  <c r="E155" i="19"/>
  <c r="D155" i="19"/>
  <c r="AJ154" i="19"/>
  <c r="AI154" i="19"/>
  <c r="AH154" i="19"/>
  <c r="AG154" i="19"/>
  <c r="AF154" i="19"/>
  <c r="AE154" i="19"/>
  <c r="AD154" i="19"/>
  <c r="AC154" i="19"/>
  <c r="AB154" i="19"/>
  <c r="AA154" i="19"/>
  <c r="Z154" i="19"/>
  <c r="Y154" i="19"/>
  <c r="X154" i="19"/>
  <c r="W154" i="19"/>
  <c r="V154" i="19"/>
  <c r="U154" i="19"/>
  <c r="T154" i="19"/>
  <c r="S154" i="19"/>
  <c r="R154" i="19"/>
  <c r="Q154" i="19"/>
  <c r="P154" i="19"/>
  <c r="O154" i="19"/>
  <c r="N154" i="19"/>
  <c r="M154" i="19"/>
  <c r="L154" i="19"/>
  <c r="K154" i="19"/>
  <c r="J154" i="19"/>
  <c r="I154" i="19"/>
  <c r="H154" i="19"/>
  <c r="G154" i="19"/>
  <c r="F154" i="19"/>
  <c r="E154" i="19"/>
  <c r="D154" i="19"/>
  <c r="AJ153" i="19"/>
  <c r="AI153" i="19"/>
  <c r="AH153" i="19"/>
  <c r="AG153" i="19"/>
  <c r="AF153" i="19"/>
  <c r="AE153" i="19"/>
  <c r="AD153" i="19"/>
  <c r="AC153" i="19"/>
  <c r="AB153" i="19"/>
  <c r="AA153" i="19"/>
  <c r="Z153" i="19"/>
  <c r="Y153" i="19"/>
  <c r="X153" i="19"/>
  <c r="W153" i="19"/>
  <c r="V153" i="19"/>
  <c r="U153" i="19"/>
  <c r="T153" i="19"/>
  <c r="S153" i="19"/>
  <c r="R153" i="19"/>
  <c r="Q153" i="19"/>
  <c r="P153" i="19"/>
  <c r="O153" i="19"/>
  <c r="N153" i="19"/>
  <c r="M153" i="19"/>
  <c r="L153" i="19"/>
  <c r="K153" i="19"/>
  <c r="J153" i="19"/>
  <c r="I153" i="19"/>
  <c r="H153" i="19"/>
  <c r="G153" i="19"/>
  <c r="F153" i="19"/>
  <c r="E153" i="19"/>
  <c r="D153" i="19"/>
  <c r="AJ152" i="19"/>
  <c r="AI152" i="19"/>
  <c r="AH152" i="19"/>
  <c r="AG152" i="19"/>
  <c r="AF152" i="19"/>
  <c r="AE152" i="19"/>
  <c r="AD152" i="19"/>
  <c r="AC152" i="19"/>
  <c r="AB152" i="19"/>
  <c r="AA152" i="19"/>
  <c r="Z152" i="19"/>
  <c r="Y152" i="19"/>
  <c r="X152" i="19"/>
  <c r="W152" i="19"/>
  <c r="V152" i="19"/>
  <c r="U152" i="19"/>
  <c r="T152" i="19"/>
  <c r="S152" i="19"/>
  <c r="R152" i="19"/>
  <c r="Q152" i="19"/>
  <c r="P152" i="19"/>
  <c r="O152" i="19"/>
  <c r="N152" i="19"/>
  <c r="M152" i="19"/>
  <c r="L152" i="19"/>
  <c r="K152" i="19"/>
  <c r="J152" i="19"/>
  <c r="I152" i="19"/>
  <c r="H152" i="19"/>
  <c r="G152" i="19"/>
  <c r="F152" i="19"/>
  <c r="E152" i="19"/>
  <c r="D152" i="19"/>
  <c r="AJ151" i="19"/>
  <c r="AI151" i="19"/>
  <c r="AH151" i="19"/>
  <c r="AG151" i="19"/>
  <c r="AF151" i="19"/>
  <c r="AE151" i="19"/>
  <c r="AD151" i="19"/>
  <c r="AC151" i="19"/>
  <c r="AB151" i="19"/>
  <c r="AA151" i="19"/>
  <c r="Z151" i="19"/>
  <c r="Y151" i="19"/>
  <c r="X151" i="19"/>
  <c r="W151" i="19"/>
  <c r="V151" i="19"/>
  <c r="U151" i="19"/>
  <c r="T151" i="19"/>
  <c r="S151" i="19"/>
  <c r="R151" i="19"/>
  <c r="Q151" i="19"/>
  <c r="P151" i="19"/>
  <c r="O151" i="19"/>
  <c r="N151" i="19"/>
  <c r="M151" i="19"/>
  <c r="L151" i="19"/>
  <c r="K151" i="19"/>
  <c r="J151" i="19"/>
  <c r="I151" i="19"/>
  <c r="H151" i="19"/>
  <c r="G151" i="19"/>
  <c r="F151" i="19"/>
  <c r="E151" i="19"/>
  <c r="D151" i="19"/>
  <c r="AJ150" i="19"/>
  <c r="AI150" i="19"/>
  <c r="AH150" i="19"/>
  <c r="AG150" i="19"/>
  <c r="AF150" i="19"/>
  <c r="AE150" i="19"/>
  <c r="AD150" i="19"/>
  <c r="AC150" i="19"/>
  <c r="AB150" i="19"/>
  <c r="AA150" i="19"/>
  <c r="Z150" i="19"/>
  <c r="Y150" i="19"/>
  <c r="X150" i="19"/>
  <c r="W150" i="19"/>
  <c r="V150" i="19"/>
  <c r="U150" i="19"/>
  <c r="T150" i="19"/>
  <c r="S150" i="19"/>
  <c r="R150" i="19"/>
  <c r="Q150" i="19"/>
  <c r="P150" i="19"/>
  <c r="O150" i="19"/>
  <c r="N150" i="19"/>
  <c r="M150" i="19"/>
  <c r="L150" i="19"/>
  <c r="K150" i="19"/>
  <c r="J150" i="19"/>
  <c r="I150" i="19"/>
  <c r="H150" i="19"/>
  <c r="G150" i="19"/>
  <c r="F150" i="19"/>
  <c r="E150" i="19"/>
  <c r="D150" i="19"/>
  <c r="AJ149" i="19"/>
  <c r="AI149" i="19"/>
  <c r="AH149" i="19"/>
  <c r="AG149" i="19"/>
  <c r="AF149" i="19"/>
  <c r="AE149" i="19"/>
  <c r="AD149" i="19"/>
  <c r="AC149" i="19"/>
  <c r="AB149" i="19"/>
  <c r="AA149" i="19"/>
  <c r="Z149" i="19"/>
  <c r="Y149" i="19"/>
  <c r="X149" i="19"/>
  <c r="W149" i="19"/>
  <c r="V149" i="19"/>
  <c r="U149" i="19"/>
  <c r="T149" i="19"/>
  <c r="S149" i="19"/>
  <c r="R149" i="19"/>
  <c r="Q149" i="19"/>
  <c r="P149" i="19"/>
  <c r="O149" i="19"/>
  <c r="N149" i="19"/>
  <c r="M149" i="19"/>
  <c r="L149" i="19"/>
  <c r="K149" i="19"/>
  <c r="J149" i="19"/>
  <c r="I149" i="19"/>
  <c r="H149" i="19"/>
  <c r="G149" i="19"/>
  <c r="F149" i="19"/>
  <c r="E149" i="19"/>
  <c r="D149" i="19"/>
  <c r="AJ148" i="19"/>
  <c r="AI148" i="19"/>
  <c r="AH148" i="19"/>
  <c r="AG148" i="19"/>
  <c r="AF148" i="19"/>
  <c r="AE148" i="19"/>
  <c r="AD148" i="19"/>
  <c r="AC148" i="19"/>
  <c r="AB148" i="19"/>
  <c r="AA148" i="19"/>
  <c r="Z148" i="19"/>
  <c r="Y148" i="19"/>
  <c r="X148" i="19"/>
  <c r="W148" i="19"/>
  <c r="V148" i="19"/>
  <c r="U148" i="19"/>
  <c r="T148" i="19"/>
  <c r="S148" i="19"/>
  <c r="R148" i="19"/>
  <c r="Q148" i="19"/>
  <c r="P148" i="19"/>
  <c r="O148" i="19"/>
  <c r="N148" i="19"/>
  <c r="M148" i="19"/>
  <c r="L148" i="19"/>
  <c r="K148" i="19"/>
  <c r="J148" i="19"/>
  <c r="I148" i="19"/>
  <c r="H148" i="19"/>
  <c r="G148" i="19"/>
  <c r="F148" i="19"/>
  <c r="E148" i="19"/>
  <c r="D148" i="19"/>
  <c r="AJ147" i="19"/>
  <c r="AI147" i="19"/>
  <c r="AH147" i="19"/>
  <c r="AG147" i="19"/>
  <c r="AF147" i="19"/>
  <c r="AE147" i="19"/>
  <c r="AD147" i="19"/>
  <c r="AC147" i="19"/>
  <c r="AB147" i="19"/>
  <c r="AA147" i="19"/>
  <c r="Z147" i="19"/>
  <c r="Y147" i="19"/>
  <c r="X147" i="19"/>
  <c r="W147" i="19"/>
  <c r="V147" i="19"/>
  <c r="U147" i="19"/>
  <c r="T147" i="19"/>
  <c r="S147" i="19"/>
  <c r="R147" i="19"/>
  <c r="Q147" i="19"/>
  <c r="P147" i="19"/>
  <c r="O147" i="19"/>
  <c r="N147" i="19"/>
  <c r="M147" i="19"/>
  <c r="L147" i="19"/>
  <c r="K147" i="19"/>
  <c r="J147" i="19"/>
  <c r="I147" i="19"/>
  <c r="H147" i="19"/>
  <c r="G147" i="19"/>
  <c r="F147" i="19"/>
  <c r="E147" i="19"/>
  <c r="D147" i="19"/>
  <c r="AJ146" i="19"/>
  <c r="AI146" i="19"/>
  <c r="AH146" i="19"/>
  <c r="AG146" i="19"/>
  <c r="AF146" i="19"/>
  <c r="AE146" i="19"/>
  <c r="AD146" i="19"/>
  <c r="AC146" i="19"/>
  <c r="AB146" i="19"/>
  <c r="AA146" i="19"/>
  <c r="Z146" i="19"/>
  <c r="Y146" i="19"/>
  <c r="X146" i="19"/>
  <c r="W146" i="19"/>
  <c r="V146" i="19"/>
  <c r="U146" i="19"/>
  <c r="T146" i="19"/>
  <c r="S146" i="19"/>
  <c r="R146" i="19"/>
  <c r="Q146" i="19"/>
  <c r="P146" i="19"/>
  <c r="O146" i="19"/>
  <c r="N146" i="19"/>
  <c r="M146" i="19"/>
  <c r="L146" i="19"/>
  <c r="K146" i="19"/>
  <c r="J146" i="19"/>
  <c r="I146" i="19"/>
  <c r="H146" i="19"/>
  <c r="G146" i="19"/>
  <c r="F146" i="19"/>
  <c r="E146" i="19"/>
  <c r="D146" i="19"/>
  <c r="AJ145" i="19"/>
  <c r="AI145" i="19"/>
  <c r="AH145" i="19"/>
  <c r="AG145" i="19"/>
  <c r="AF145" i="19"/>
  <c r="AE145" i="19"/>
  <c r="AD145" i="19"/>
  <c r="AC145" i="19"/>
  <c r="AB145" i="19"/>
  <c r="AA145" i="19"/>
  <c r="Z145" i="19"/>
  <c r="Y145" i="19"/>
  <c r="X145" i="19"/>
  <c r="W145" i="19"/>
  <c r="V145" i="19"/>
  <c r="U145" i="19"/>
  <c r="T145" i="19"/>
  <c r="S145" i="19"/>
  <c r="R145" i="19"/>
  <c r="Q145" i="19"/>
  <c r="P145" i="19"/>
  <c r="O145" i="19"/>
  <c r="N145" i="19"/>
  <c r="M145" i="19"/>
  <c r="L145" i="19"/>
  <c r="K145" i="19"/>
  <c r="J145" i="19"/>
  <c r="I145" i="19"/>
  <c r="H145" i="19"/>
  <c r="G145" i="19"/>
  <c r="F145" i="19"/>
  <c r="E145" i="19"/>
  <c r="D145" i="19"/>
  <c r="AJ144" i="19"/>
  <c r="AI144" i="19"/>
  <c r="AH144" i="19"/>
  <c r="AG144" i="19"/>
  <c r="AF144" i="19"/>
  <c r="AE144" i="19"/>
  <c r="AD144" i="19"/>
  <c r="AC144" i="19"/>
  <c r="AB144" i="19"/>
  <c r="AA144" i="19"/>
  <c r="Z144" i="19"/>
  <c r="Y144" i="19"/>
  <c r="X144" i="19"/>
  <c r="W144" i="19"/>
  <c r="V144" i="19"/>
  <c r="U144" i="19"/>
  <c r="T144" i="19"/>
  <c r="S144" i="19"/>
  <c r="R144" i="19"/>
  <c r="Q144" i="19"/>
  <c r="P144" i="19"/>
  <c r="O144" i="19"/>
  <c r="N144" i="19"/>
  <c r="M144" i="19"/>
  <c r="L144" i="19"/>
  <c r="K144" i="19"/>
  <c r="J144" i="19"/>
  <c r="I144" i="19"/>
  <c r="H144" i="19"/>
  <c r="G144" i="19"/>
  <c r="F144" i="19"/>
  <c r="E144" i="19"/>
  <c r="D144" i="19"/>
  <c r="AJ143" i="19"/>
  <c r="AI143" i="19"/>
  <c r="AH143" i="19"/>
  <c r="AG143" i="19"/>
  <c r="AF143" i="19"/>
  <c r="AE143" i="19"/>
  <c r="AD143" i="19"/>
  <c r="AC143" i="19"/>
  <c r="AB143" i="19"/>
  <c r="AA143" i="19"/>
  <c r="Z143" i="19"/>
  <c r="Y143" i="19"/>
  <c r="X143" i="19"/>
  <c r="W143" i="19"/>
  <c r="V143" i="19"/>
  <c r="U143" i="19"/>
  <c r="T143" i="19"/>
  <c r="S143" i="19"/>
  <c r="R143" i="19"/>
  <c r="Q143" i="19"/>
  <c r="P143" i="19"/>
  <c r="O143" i="19"/>
  <c r="N143" i="19"/>
  <c r="M143" i="19"/>
  <c r="L143" i="19"/>
  <c r="K143" i="19"/>
  <c r="J143" i="19"/>
  <c r="I143" i="19"/>
  <c r="H143" i="19"/>
  <c r="G143" i="19"/>
  <c r="F143" i="19"/>
  <c r="E143" i="19"/>
  <c r="D143" i="19"/>
  <c r="AJ142" i="19"/>
  <c r="AI142" i="19"/>
  <c r="AH142" i="19"/>
  <c r="AG142" i="19"/>
  <c r="AF142" i="19"/>
  <c r="AE142" i="19"/>
  <c r="AD142" i="19"/>
  <c r="AC142" i="19"/>
  <c r="AB142" i="19"/>
  <c r="AA142" i="19"/>
  <c r="Z142" i="19"/>
  <c r="Y142" i="19"/>
  <c r="X142" i="19"/>
  <c r="W142" i="19"/>
  <c r="V142" i="19"/>
  <c r="U142" i="19"/>
  <c r="T142" i="19"/>
  <c r="S142" i="19"/>
  <c r="R142" i="19"/>
  <c r="Q142" i="19"/>
  <c r="P142" i="19"/>
  <c r="O142" i="19"/>
  <c r="N142" i="19"/>
  <c r="M142" i="19"/>
  <c r="L142" i="19"/>
  <c r="K142" i="19"/>
  <c r="J142" i="19"/>
  <c r="I142" i="19"/>
  <c r="H142" i="19"/>
  <c r="G142" i="19"/>
  <c r="F142" i="19"/>
  <c r="E142" i="19"/>
  <c r="D142" i="19"/>
  <c r="AJ141" i="19"/>
  <c r="AI141" i="19"/>
  <c r="AH141" i="19"/>
  <c r="AG141" i="19"/>
  <c r="AF141" i="19"/>
  <c r="AE141" i="19"/>
  <c r="AD141" i="19"/>
  <c r="AC141" i="19"/>
  <c r="AB141" i="19"/>
  <c r="AA141" i="19"/>
  <c r="Z141" i="19"/>
  <c r="Y141" i="19"/>
  <c r="X141" i="19"/>
  <c r="W141" i="19"/>
  <c r="V141" i="19"/>
  <c r="U141" i="19"/>
  <c r="T141" i="19"/>
  <c r="S141" i="19"/>
  <c r="R141" i="19"/>
  <c r="Q141" i="19"/>
  <c r="P141" i="19"/>
  <c r="O141" i="19"/>
  <c r="N141" i="19"/>
  <c r="M141" i="19"/>
  <c r="L141" i="19"/>
  <c r="K141" i="19"/>
  <c r="J141" i="19"/>
  <c r="I141" i="19"/>
  <c r="H141" i="19"/>
  <c r="G141" i="19"/>
  <c r="F141" i="19"/>
  <c r="E141" i="19"/>
  <c r="D141" i="19"/>
  <c r="AJ140" i="19"/>
  <c r="AI140" i="19"/>
  <c r="AH140" i="19"/>
  <c r="AG140" i="19"/>
  <c r="AF140" i="19"/>
  <c r="AE140" i="19"/>
  <c r="AD140" i="19"/>
  <c r="AC140" i="19"/>
  <c r="AB140" i="19"/>
  <c r="AA140" i="19"/>
  <c r="Z140" i="19"/>
  <c r="Y140" i="19"/>
  <c r="X140" i="19"/>
  <c r="W140" i="19"/>
  <c r="V140" i="19"/>
  <c r="U140" i="19"/>
  <c r="T140" i="19"/>
  <c r="S140" i="19"/>
  <c r="R140" i="19"/>
  <c r="Q140" i="19"/>
  <c r="P140" i="19"/>
  <c r="O140" i="19"/>
  <c r="N140" i="19"/>
  <c r="M140" i="19"/>
  <c r="L140" i="19"/>
  <c r="K140" i="19"/>
  <c r="J140" i="19"/>
  <c r="I140" i="19"/>
  <c r="H140" i="19"/>
  <c r="G140" i="19"/>
  <c r="F140" i="19"/>
  <c r="E140" i="19"/>
  <c r="D140" i="19"/>
  <c r="AJ139" i="19"/>
  <c r="AI139" i="19"/>
  <c r="AH139" i="19"/>
  <c r="AG139" i="19"/>
  <c r="AF139" i="19"/>
  <c r="AE139" i="19"/>
  <c r="AD139" i="19"/>
  <c r="AC139" i="19"/>
  <c r="AB139" i="19"/>
  <c r="AA139" i="19"/>
  <c r="Z139" i="19"/>
  <c r="Y139" i="19"/>
  <c r="X139" i="19"/>
  <c r="W139" i="19"/>
  <c r="V139" i="19"/>
  <c r="U139" i="19"/>
  <c r="T139" i="19"/>
  <c r="S139" i="19"/>
  <c r="R139" i="19"/>
  <c r="Q139" i="19"/>
  <c r="P139" i="19"/>
  <c r="O139" i="19"/>
  <c r="N139" i="19"/>
  <c r="M139" i="19"/>
  <c r="L139" i="19"/>
  <c r="K139" i="19"/>
  <c r="J139" i="19"/>
  <c r="I139" i="19"/>
  <c r="H139" i="19"/>
  <c r="G139" i="19"/>
  <c r="F139" i="19"/>
  <c r="E139" i="19"/>
  <c r="D139" i="19"/>
  <c r="AJ138" i="19"/>
  <c r="AI138" i="19"/>
  <c r="AH138" i="19"/>
  <c r="AG138" i="19"/>
  <c r="AF138" i="19"/>
  <c r="AE138" i="19"/>
  <c r="AD138" i="19"/>
  <c r="AC138" i="19"/>
  <c r="AB138" i="19"/>
  <c r="AA138" i="19"/>
  <c r="Z138" i="19"/>
  <c r="Y138" i="19"/>
  <c r="X138" i="19"/>
  <c r="W138" i="19"/>
  <c r="V138" i="19"/>
  <c r="U138" i="19"/>
  <c r="T138" i="19"/>
  <c r="S138" i="19"/>
  <c r="R138" i="19"/>
  <c r="Q138" i="19"/>
  <c r="P138" i="19"/>
  <c r="O138" i="19"/>
  <c r="N138" i="19"/>
  <c r="M138" i="19"/>
  <c r="L138" i="19"/>
  <c r="K138" i="19"/>
  <c r="J138" i="19"/>
  <c r="I138" i="19"/>
  <c r="H138" i="19"/>
  <c r="G138" i="19"/>
  <c r="F138" i="19"/>
  <c r="E138" i="19"/>
  <c r="D138" i="19"/>
  <c r="AJ137" i="19"/>
  <c r="AI137" i="19"/>
  <c r="AH137" i="19"/>
  <c r="AG137" i="19"/>
  <c r="AF137" i="19"/>
  <c r="AE137" i="19"/>
  <c r="AD137" i="19"/>
  <c r="AC137" i="19"/>
  <c r="AB137" i="19"/>
  <c r="AA137" i="19"/>
  <c r="Z137" i="19"/>
  <c r="Y137" i="19"/>
  <c r="X137" i="19"/>
  <c r="W137" i="19"/>
  <c r="V137" i="19"/>
  <c r="U137" i="19"/>
  <c r="T137" i="19"/>
  <c r="S137" i="19"/>
  <c r="R137" i="19"/>
  <c r="Q137" i="19"/>
  <c r="P137" i="19"/>
  <c r="O137" i="19"/>
  <c r="N137" i="19"/>
  <c r="M137" i="19"/>
  <c r="L137" i="19"/>
  <c r="K137" i="19"/>
  <c r="J137" i="19"/>
  <c r="I137" i="19"/>
  <c r="H137" i="19"/>
  <c r="G137" i="19"/>
  <c r="F137" i="19"/>
  <c r="E137" i="19"/>
  <c r="D137" i="19"/>
  <c r="AJ136" i="19"/>
  <c r="AI136" i="19"/>
  <c r="AH136" i="19"/>
  <c r="AG136" i="19"/>
  <c r="AF136" i="19"/>
  <c r="AE136" i="19"/>
  <c r="AD136" i="19"/>
  <c r="AC136" i="19"/>
  <c r="AB136" i="19"/>
  <c r="AA136" i="19"/>
  <c r="Z136" i="19"/>
  <c r="Y136" i="19"/>
  <c r="X136" i="19"/>
  <c r="W136" i="19"/>
  <c r="V136" i="19"/>
  <c r="U136" i="19"/>
  <c r="T136" i="19"/>
  <c r="S136" i="19"/>
  <c r="R136" i="19"/>
  <c r="Q136" i="19"/>
  <c r="P136" i="19"/>
  <c r="O136" i="19"/>
  <c r="N136" i="19"/>
  <c r="M136" i="19"/>
  <c r="L136" i="19"/>
  <c r="K136" i="19"/>
  <c r="J136" i="19"/>
  <c r="I136" i="19"/>
  <c r="H136" i="19"/>
  <c r="G136" i="19"/>
  <c r="F136" i="19"/>
  <c r="E136" i="19"/>
  <c r="D136" i="19"/>
  <c r="AJ134" i="19"/>
  <c r="AI134" i="19"/>
  <c r="AH134" i="19"/>
  <c r="AG134" i="19"/>
  <c r="AF134" i="19"/>
  <c r="AE134" i="19"/>
  <c r="AD134" i="19"/>
  <c r="AC134" i="19"/>
  <c r="AB134" i="19"/>
  <c r="AA134" i="19"/>
  <c r="Z134" i="19"/>
  <c r="Y134" i="19"/>
  <c r="X134" i="19"/>
  <c r="W134" i="19"/>
  <c r="V134" i="19"/>
  <c r="U134" i="19"/>
  <c r="T134" i="19"/>
  <c r="S134" i="19"/>
  <c r="R134" i="19"/>
  <c r="Q134" i="19"/>
  <c r="P134" i="19"/>
  <c r="O134" i="19"/>
  <c r="N134" i="19"/>
  <c r="M134" i="19"/>
  <c r="L134" i="19"/>
  <c r="K134" i="19"/>
  <c r="J134" i="19"/>
  <c r="I134" i="19"/>
  <c r="H134" i="19"/>
  <c r="G134" i="19"/>
  <c r="F134" i="19"/>
  <c r="E134" i="19"/>
  <c r="D134" i="19"/>
  <c r="AJ133" i="19"/>
  <c r="AI133" i="19"/>
  <c r="AH133" i="19"/>
  <c r="AG133" i="19"/>
  <c r="AF133" i="19"/>
  <c r="AE133" i="19"/>
  <c r="AD133" i="19"/>
  <c r="AC133" i="19"/>
  <c r="AB133" i="19"/>
  <c r="AA133" i="19"/>
  <c r="Z133" i="19"/>
  <c r="Y133" i="19"/>
  <c r="X133" i="19"/>
  <c r="W133" i="19"/>
  <c r="V133" i="19"/>
  <c r="U133" i="19"/>
  <c r="T133" i="19"/>
  <c r="S133" i="19"/>
  <c r="R133" i="19"/>
  <c r="Q133" i="19"/>
  <c r="P133" i="19"/>
  <c r="O133" i="19"/>
  <c r="N133" i="19"/>
  <c r="M133" i="19"/>
  <c r="L133" i="19"/>
  <c r="K133" i="19"/>
  <c r="J133" i="19"/>
  <c r="I133" i="19"/>
  <c r="H133" i="19"/>
  <c r="G133" i="19"/>
  <c r="F133" i="19"/>
  <c r="E133" i="19"/>
  <c r="D133" i="19"/>
  <c r="AJ132" i="19"/>
  <c r="AI132" i="19"/>
  <c r="AH132" i="19"/>
  <c r="AG132" i="19"/>
  <c r="AF132" i="19"/>
  <c r="AE132" i="19"/>
  <c r="AD132" i="19"/>
  <c r="AC132" i="19"/>
  <c r="AB132" i="19"/>
  <c r="AA132" i="19"/>
  <c r="Z132" i="19"/>
  <c r="Y132" i="19"/>
  <c r="X132" i="19"/>
  <c r="W132" i="19"/>
  <c r="V132" i="19"/>
  <c r="U132" i="19"/>
  <c r="T132" i="19"/>
  <c r="S132" i="19"/>
  <c r="R132" i="19"/>
  <c r="Q132" i="19"/>
  <c r="P132" i="19"/>
  <c r="O132" i="19"/>
  <c r="N132" i="19"/>
  <c r="M132" i="19"/>
  <c r="L132" i="19"/>
  <c r="K132" i="19"/>
  <c r="J132" i="19"/>
  <c r="I132" i="19"/>
  <c r="H132" i="19"/>
  <c r="G132" i="19"/>
  <c r="F132" i="19"/>
  <c r="E132" i="19"/>
  <c r="D132" i="19"/>
  <c r="AJ131" i="19"/>
  <c r="AI131" i="19"/>
  <c r="AH131" i="19"/>
  <c r="AG131" i="19"/>
  <c r="AF131" i="19"/>
  <c r="AE131" i="19"/>
  <c r="AD131" i="19"/>
  <c r="AC131" i="19"/>
  <c r="AB131" i="19"/>
  <c r="AA131" i="19"/>
  <c r="Z131" i="19"/>
  <c r="Y131" i="19"/>
  <c r="X131" i="19"/>
  <c r="W131" i="19"/>
  <c r="V131" i="19"/>
  <c r="U131" i="19"/>
  <c r="T131" i="19"/>
  <c r="S131" i="19"/>
  <c r="R131" i="19"/>
  <c r="Q131" i="19"/>
  <c r="P131" i="19"/>
  <c r="O131" i="19"/>
  <c r="N131" i="19"/>
  <c r="M131" i="19"/>
  <c r="L131" i="19"/>
  <c r="K131" i="19"/>
  <c r="J131" i="19"/>
  <c r="I131" i="19"/>
  <c r="H131" i="19"/>
  <c r="G131" i="19"/>
  <c r="F131" i="19"/>
  <c r="E131" i="19"/>
  <c r="D131" i="19"/>
  <c r="AJ130" i="19"/>
  <c r="AI130" i="19"/>
  <c r="AH130" i="19"/>
  <c r="AG130" i="19"/>
  <c r="AF130" i="19"/>
  <c r="AE130" i="19"/>
  <c r="AD130" i="19"/>
  <c r="AC130" i="19"/>
  <c r="AB130" i="19"/>
  <c r="AA130" i="19"/>
  <c r="Z130" i="19"/>
  <c r="Y130" i="19"/>
  <c r="X130" i="19"/>
  <c r="W130" i="19"/>
  <c r="V130" i="19"/>
  <c r="U130" i="19"/>
  <c r="T130" i="19"/>
  <c r="S130" i="19"/>
  <c r="R130" i="19"/>
  <c r="Q130" i="19"/>
  <c r="P130" i="19"/>
  <c r="O130" i="19"/>
  <c r="N130" i="19"/>
  <c r="M130" i="19"/>
  <c r="L130" i="19"/>
  <c r="K130" i="19"/>
  <c r="J130" i="19"/>
  <c r="I130" i="19"/>
  <c r="H130" i="19"/>
  <c r="G130" i="19"/>
  <c r="F130" i="19"/>
  <c r="E130" i="19"/>
  <c r="D130" i="19"/>
  <c r="AJ129" i="19"/>
  <c r="AI129" i="19"/>
  <c r="AH129" i="19"/>
  <c r="AG129" i="19"/>
  <c r="AF129" i="19"/>
  <c r="AE129" i="19"/>
  <c r="AD129" i="19"/>
  <c r="AC129" i="19"/>
  <c r="AB129" i="19"/>
  <c r="AA129" i="19"/>
  <c r="Z129" i="19"/>
  <c r="Y129" i="19"/>
  <c r="X129" i="19"/>
  <c r="W129" i="19"/>
  <c r="V129" i="19"/>
  <c r="U129" i="19"/>
  <c r="T129" i="19"/>
  <c r="S129" i="19"/>
  <c r="R129" i="19"/>
  <c r="Q129" i="19"/>
  <c r="P129" i="19"/>
  <c r="O129" i="19"/>
  <c r="N129" i="19"/>
  <c r="M129" i="19"/>
  <c r="L129" i="19"/>
  <c r="K129" i="19"/>
  <c r="J129" i="19"/>
  <c r="I129" i="19"/>
  <c r="H129" i="19"/>
  <c r="G129" i="19"/>
  <c r="F129" i="19"/>
  <c r="E129" i="19"/>
  <c r="D129" i="19"/>
  <c r="AJ128" i="19"/>
  <c r="AI128" i="19"/>
  <c r="AH128" i="19"/>
  <c r="AG128" i="19"/>
  <c r="AF128" i="19"/>
  <c r="AE128" i="19"/>
  <c r="AD128" i="19"/>
  <c r="AC128" i="19"/>
  <c r="AB128" i="19"/>
  <c r="AA128" i="19"/>
  <c r="Z128" i="19"/>
  <c r="Y128" i="19"/>
  <c r="X128" i="19"/>
  <c r="W128" i="19"/>
  <c r="V128" i="19"/>
  <c r="U128" i="19"/>
  <c r="T128" i="19"/>
  <c r="S128" i="19"/>
  <c r="R128" i="19"/>
  <c r="Q128" i="19"/>
  <c r="P128" i="19"/>
  <c r="O128" i="19"/>
  <c r="N128" i="19"/>
  <c r="M128" i="19"/>
  <c r="L128" i="19"/>
  <c r="K128" i="19"/>
  <c r="J128" i="19"/>
  <c r="I128" i="19"/>
  <c r="H128" i="19"/>
  <c r="G128" i="19"/>
  <c r="F128" i="19"/>
  <c r="E128" i="19"/>
  <c r="D128" i="19"/>
  <c r="AJ127" i="19"/>
  <c r="AI127" i="19"/>
  <c r="AH127" i="19"/>
  <c r="AG127" i="19"/>
  <c r="AF127" i="19"/>
  <c r="AE127" i="19"/>
  <c r="AD127" i="19"/>
  <c r="AC127" i="19"/>
  <c r="AB127" i="19"/>
  <c r="AA127" i="19"/>
  <c r="Z127" i="19"/>
  <c r="Y127" i="19"/>
  <c r="X127" i="19"/>
  <c r="W127" i="19"/>
  <c r="V127" i="19"/>
  <c r="U127" i="19"/>
  <c r="T127" i="19"/>
  <c r="S127" i="19"/>
  <c r="R127" i="19"/>
  <c r="Q127" i="19"/>
  <c r="P127" i="19"/>
  <c r="O127" i="19"/>
  <c r="N127" i="19"/>
  <c r="M127" i="19"/>
  <c r="L127" i="19"/>
  <c r="K127" i="19"/>
  <c r="J127" i="19"/>
  <c r="I127" i="19"/>
  <c r="H127" i="19"/>
  <c r="G127" i="19"/>
  <c r="F127" i="19"/>
  <c r="E127" i="19"/>
  <c r="D127" i="19"/>
  <c r="AJ126" i="19"/>
  <c r="AI126" i="19"/>
  <c r="AH126" i="19"/>
  <c r="AG126" i="19"/>
  <c r="AF126" i="19"/>
  <c r="AE126" i="19"/>
  <c r="AD126" i="19"/>
  <c r="AC126" i="19"/>
  <c r="AB126" i="19"/>
  <c r="AA126" i="19"/>
  <c r="Z126" i="19"/>
  <c r="Y126" i="19"/>
  <c r="X126" i="19"/>
  <c r="W126" i="19"/>
  <c r="V126" i="19"/>
  <c r="U126" i="19"/>
  <c r="T126" i="19"/>
  <c r="S126" i="19"/>
  <c r="R126" i="19"/>
  <c r="Q126" i="19"/>
  <c r="P126" i="19"/>
  <c r="O126" i="19"/>
  <c r="N126" i="19"/>
  <c r="M126" i="19"/>
  <c r="L126" i="19"/>
  <c r="K126" i="19"/>
  <c r="J126" i="19"/>
  <c r="I126" i="19"/>
  <c r="H126" i="19"/>
  <c r="G126" i="19"/>
  <c r="F126" i="19"/>
  <c r="E126" i="19"/>
  <c r="D126" i="19"/>
  <c r="AJ125" i="19"/>
  <c r="AI125" i="19"/>
  <c r="AH125" i="19"/>
  <c r="AG125" i="19"/>
  <c r="AF125" i="19"/>
  <c r="AE125" i="19"/>
  <c r="AD125" i="19"/>
  <c r="AC125" i="19"/>
  <c r="AB125" i="19"/>
  <c r="AA125" i="19"/>
  <c r="Z125" i="19"/>
  <c r="Y125" i="19"/>
  <c r="X125" i="19"/>
  <c r="W125" i="19"/>
  <c r="V125" i="19"/>
  <c r="U125" i="19"/>
  <c r="T125" i="19"/>
  <c r="S125" i="19"/>
  <c r="R125" i="19"/>
  <c r="Q125" i="19"/>
  <c r="P125" i="19"/>
  <c r="O125" i="19"/>
  <c r="N125" i="19"/>
  <c r="M125" i="19"/>
  <c r="L125" i="19"/>
  <c r="K125" i="19"/>
  <c r="J125" i="19"/>
  <c r="I125" i="19"/>
  <c r="H125" i="19"/>
  <c r="G125" i="19"/>
  <c r="F125" i="19"/>
  <c r="E125" i="19"/>
  <c r="D125" i="19"/>
  <c r="AJ124" i="19"/>
  <c r="AI124" i="19"/>
  <c r="AH124" i="19"/>
  <c r="AG124" i="19"/>
  <c r="AF124" i="19"/>
  <c r="AE124" i="19"/>
  <c r="AD124" i="19"/>
  <c r="AC124" i="19"/>
  <c r="AB124" i="19"/>
  <c r="AA124" i="19"/>
  <c r="Z124" i="19"/>
  <c r="Y124" i="19"/>
  <c r="X124" i="19"/>
  <c r="W124" i="19"/>
  <c r="V124" i="19"/>
  <c r="U124" i="19"/>
  <c r="T124" i="19"/>
  <c r="S124" i="19"/>
  <c r="R124" i="19"/>
  <c r="Q124" i="19"/>
  <c r="P124" i="19"/>
  <c r="O124" i="19"/>
  <c r="N124" i="19"/>
  <c r="M124" i="19"/>
  <c r="L124" i="19"/>
  <c r="K124" i="19"/>
  <c r="J124" i="19"/>
  <c r="I124" i="19"/>
  <c r="H124" i="19"/>
  <c r="G124" i="19"/>
  <c r="F124" i="19"/>
  <c r="E124" i="19"/>
  <c r="D124" i="19"/>
  <c r="AJ123" i="19"/>
  <c r="AI123" i="19"/>
  <c r="AH123" i="19"/>
  <c r="AG123" i="19"/>
  <c r="AF123" i="19"/>
  <c r="AE123" i="19"/>
  <c r="AD123" i="19"/>
  <c r="AC123" i="19"/>
  <c r="AB123" i="19"/>
  <c r="AA123" i="19"/>
  <c r="Z123" i="19"/>
  <c r="Y123" i="19"/>
  <c r="X123" i="19"/>
  <c r="W123" i="19"/>
  <c r="V123" i="19"/>
  <c r="U123" i="19"/>
  <c r="T123" i="19"/>
  <c r="S123" i="19"/>
  <c r="R123" i="19"/>
  <c r="Q123" i="19"/>
  <c r="P123" i="19"/>
  <c r="O123" i="19"/>
  <c r="N123" i="19"/>
  <c r="M123" i="19"/>
  <c r="L123" i="19"/>
  <c r="K123" i="19"/>
  <c r="J123" i="19"/>
  <c r="I123" i="19"/>
  <c r="H123" i="19"/>
  <c r="G123" i="19"/>
  <c r="F123" i="19"/>
  <c r="E123" i="19"/>
  <c r="D123" i="19"/>
  <c r="AJ122" i="19"/>
  <c r="AI122" i="19"/>
  <c r="AH122" i="19"/>
  <c r="AG122" i="19"/>
  <c r="AF122" i="19"/>
  <c r="AE122" i="19"/>
  <c r="AD122" i="19"/>
  <c r="AC122" i="19"/>
  <c r="AB122" i="19"/>
  <c r="AA122" i="19"/>
  <c r="Z122" i="19"/>
  <c r="Y122" i="19"/>
  <c r="X122" i="19"/>
  <c r="W122" i="19"/>
  <c r="V122" i="19"/>
  <c r="U122" i="19"/>
  <c r="T122" i="19"/>
  <c r="S122" i="19"/>
  <c r="R122" i="19"/>
  <c r="Q122" i="19"/>
  <c r="P122" i="19"/>
  <c r="O122" i="19"/>
  <c r="N122" i="19"/>
  <c r="M122" i="19"/>
  <c r="L122" i="19"/>
  <c r="K122" i="19"/>
  <c r="J122" i="19"/>
  <c r="I122" i="19"/>
  <c r="H122" i="19"/>
  <c r="G122" i="19"/>
  <c r="F122" i="19"/>
  <c r="E122" i="19"/>
  <c r="D122" i="19"/>
  <c r="AJ121" i="19"/>
  <c r="AI121" i="19"/>
  <c r="AH121" i="19"/>
  <c r="AG121" i="19"/>
  <c r="AF121" i="19"/>
  <c r="AE121" i="19"/>
  <c r="AD121" i="19"/>
  <c r="AC121" i="19"/>
  <c r="AB121" i="19"/>
  <c r="AA121" i="19"/>
  <c r="Z121" i="19"/>
  <c r="Y121" i="19"/>
  <c r="X121" i="19"/>
  <c r="W121" i="19"/>
  <c r="V121" i="19"/>
  <c r="U121" i="19"/>
  <c r="T121" i="19"/>
  <c r="S121" i="19"/>
  <c r="R121" i="19"/>
  <c r="Q121" i="19"/>
  <c r="P121" i="19"/>
  <c r="O121" i="19"/>
  <c r="N121" i="19"/>
  <c r="M121" i="19"/>
  <c r="L121" i="19"/>
  <c r="K121" i="19"/>
  <c r="J121" i="19"/>
  <c r="I121" i="19"/>
  <c r="H121" i="19"/>
  <c r="G121" i="19"/>
  <c r="F121" i="19"/>
  <c r="E121" i="19"/>
  <c r="D121" i="19"/>
  <c r="AJ120" i="19"/>
  <c r="AI120" i="19"/>
  <c r="AH120" i="19"/>
  <c r="AG120" i="19"/>
  <c r="AF120" i="19"/>
  <c r="AE120" i="19"/>
  <c r="AD120" i="19"/>
  <c r="AC120" i="19"/>
  <c r="AB120" i="19"/>
  <c r="AA120" i="19"/>
  <c r="Z120" i="19"/>
  <c r="Y120" i="19"/>
  <c r="X120" i="19"/>
  <c r="W120" i="19"/>
  <c r="V120" i="19"/>
  <c r="U120" i="19"/>
  <c r="T120" i="19"/>
  <c r="S120" i="19"/>
  <c r="R120" i="19"/>
  <c r="Q120" i="19"/>
  <c r="P120" i="19"/>
  <c r="O120" i="19"/>
  <c r="N120" i="19"/>
  <c r="M120" i="19"/>
  <c r="L120" i="19"/>
  <c r="K120" i="19"/>
  <c r="J120" i="19"/>
  <c r="I120" i="19"/>
  <c r="H120" i="19"/>
  <c r="G120" i="19"/>
  <c r="F120" i="19"/>
  <c r="E120" i="19"/>
  <c r="D120" i="19"/>
  <c r="AJ119" i="19"/>
  <c r="AI119" i="19"/>
  <c r="AH119" i="19"/>
  <c r="AG119" i="19"/>
  <c r="AF119" i="19"/>
  <c r="AE119" i="19"/>
  <c r="AD119" i="19"/>
  <c r="AC119" i="19"/>
  <c r="AB119" i="19"/>
  <c r="AA119" i="19"/>
  <c r="Z119" i="19"/>
  <c r="Y119" i="19"/>
  <c r="X119" i="19"/>
  <c r="W119" i="19"/>
  <c r="V119" i="19"/>
  <c r="U119" i="19"/>
  <c r="T119" i="19"/>
  <c r="S119" i="19"/>
  <c r="R119" i="19"/>
  <c r="Q119" i="19"/>
  <c r="P119" i="19"/>
  <c r="O119" i="19"/>
  <c r="N119" i="19"/>
  <c r="M119" i="19"/>
  <c r="L119" i="19"/>
  <c r="K119" i="19"/>
  <c r="J119" i="19"/>
  <c r="I119" i="19"/>
  <c r="H119" i="19"/>
  <c r="G119" i="19"/>
  <c r="F119" i="19"/>
  <c r="E119" i="19"/>
  <c r="D119" i="19"/>
  <c r="AJ118" i="19"/>
  <c r="AI118" i="19"/>
  <c r="AH118" i="19"/>
  <c r="AG118" i="19"/>
  <c r="AF118" i="19"/>
  <c r="AE118" i="19"/>
  <c r="AD118" i="19"/>
  <c r="AC118" i="19"/>
  <c r="AB118" i="19"/>
  <c r="AA118" i="19"/>
  <c r="Z118" i="19"/>
  <c r="Y118" i="19"/>
  <c r="X118" i="19"/>
  <c r="W118" i="19"/>
  <c r="V118" i="19"/>
  <c r="U118" i="19"/>
  <c r="T118" i="19"/>
  <c r="S118" i="19"/>
  <c r="R118" i="19"/>
  <c r="Q118" i="19"/>
  <c r="P118" i="19"/>
  <c r="O118" i="19"/>
  <c r="N118" i="19"/>
  <c r="M118" i="19"/>
  <c r="L118" i="19"/>
  <c r="K118" i="19"/>
  <c r="J118" i="19"/>
  <c r="I118" i="19"/>
  <c r="H118" i="19"/>
  <c r="G118" i="19"/>
  <c r="F118" i="19"/>
  <c r="E118" i="19"/>
  <c r="D118" i="19"/>
  <c r="AJ117" i="19"/>
  <c r="AI117" i="19"/>
  <c r="AH117" i="19"/>
  <c r="AG117" i="19"/>
  <c r="AF117" i="19"/>
  <c r="AE117" i="19"/>
  <c r="AD117" i="19"/>
  <c r="AC117" i="19"/>
  <c r="AB117" i="19"/>
  <c r="AA117" i="19"/>
  <c r="Z117" i="19"/>
  <c r="Y117" i="19"/>
  <c r="X117" i="19"/>
  <c r="W117" i="19"/>
  <c r="V117" i="19"/>
  <c r="U117" i="19"/>
  <c r="T117" i="19"/>
  <c r="S117" i="19"/>
  <c r="R117" i="19"/>
  <c r="Q117" i="19"/>
  <c r="P117" i="19"/>
  <c r="O117" i="19"/>
  <c r="N117" i="19"/>
  <c r="M117" i="19"/>
  <c r="L117" i="19"/>
  <c r="K117" i="19"/>
  <c r="J117" i="19"/>
  <c r="I117" i="19"/>
  <c r="H117" i="19"/>
  <c r="G117" i="19"/>
  <c r="F117" i="19"/>
  <c r="E117" i="19"/>
  <c r="D117" i="19"/>
  <c r="AJ116" i="19"/>
  <c r="AI116" i="19"/>
  <c r="AH116" i="19"/>
  <c r="AG116" i="19"/>
  <c r="AF116" i="19"/>
  <c r="AE116" i="19"/>
  <c r="AD116" i="19"/>
  <c r="AC116" i="19"/>
  <c r="AB116" i="19"/>
  <c r="AA116" i="19"/>
  <c r="Z116" i="19"/>
  <c r="Y116" i="19"/>
  <c r="X116" i="19"/>
  <c r="W116" i="19"/>
  <c r="V116" i="19"/>
  <c r="U116" i="19"/>
  <c r="T116" i="19"/>
  <c r="S116" i="19"/>
  <c r="R116" i="19"/>
  <c r="Q116" i="19"/>
  <c r="P116" i="19"/>
  <c r="O116" i="19"/>
  <c r="N116" i="19"/>
  <c r="M116" i="19"/>
  <c r="L116" i="19"/>
  <c r="K116" i="19"/>
  <c r="J116" i="19"/>
  <c r="I116" i="19"/>
  <c r="H116" i="19"/>
  <c r="G116" i="19"/>
  <c r="F116" i="19"/>
  <c r="E116" i="19"/>
  <c r="D116" i="19"/>
  <c r="AJ115" i="19"/>
  <c r="AI115" i="19"/>
  <c r="AH115" i="19"/>
  <c r="AG115" i="19"/>
  <c r="AF115" i="19"/>
  <c r="AE115" i="19"/>
  <c r="AD115" i="19"/>
  <c r="AC115" i="19"/>
  <c r="AB115" i="19"/>
  <c r="AA115" i="19"/>
  <c r="Z115" i="19"/>
  <c r="Y115" i="19"/>
  <c r="X115" i="19"/>
  <c r="W115" i="19"/>
  <c r="V115" i="19"/>
  <c r="U115" i="19"/>
  <c r="T115" i="19"/>
  <c r="S115" i="19"/>
  <c r="R115" i="19"/>
  <c r="Q115" i="19"/>
  <c r="P115" i="19"/>
  <c r="O115" i="19"/>
  <c r="N115" i="19"/>
  <c r="M115" i="19"/>
  <c r="L115" i="19"/>
  <c r="K115" i="19"/>
  <c r="J115" i="19"/>
  <c r="I115" i="19"/>
  <c r="H115" i="19"/>
  <c r="G115" i="19"/>
  <c r="F115" i="19"/>
  <c r="E115" i="19"/>
  <c r="D115" i="19"/>
  <c r="AJ114" i="19"/>
  <c r="AI114" i="19"/>
  <c r="AH114" i="19"/>
  <c r="AG114" i="19"/>
  <c r="AF114" i="19"/>
  <c r="AE114" i="19"/>
  <c r="AD114" i="19"/>
  <c r="AC114" i="19"/>
  <c r="AB114" i="19"/>
  <c r="AA114" i="19"/>
  <c r="Z114" i="19"/>
  <c r="Y114" i="19"/>
  <c r="X114" i="19"/>
  <c r="W114" i="19"/>
  <c r="V114" i="19"/>
  <c r="U114" i="19"/>
  <c r="T114" i="19"/>
  <c r="S114" i="19"/>
  <c r="R114" i="19"/>
  <c r="Q114" i="19"/>
  <c r="P114" i="19"/>
  <c r="O114" i="19"/>
  <c r="N114" i="19"/>
  <c r="M114" i="19"/>
  <c r="L114" i="19"/>
  <c r="K114" i="19"/>
  <c r="J114" i="19"/>
  <c r="I114" i="19"/>
  <c r="H114" i="19"/>
  <c r="G114" i="19"/>
  <c r="F114" i="19"/>
  <c r="E114" i="19"/>
  <c r="D114" i="19"/>
  <c r="AJ113" i="19"/>
  <c r="AI113" i="19"/>
  <c r="AH113" i="19"/>
  <c r="AG113" i="19"/>
  <c r="AF113" i="19"/>
  <c r="AE113" i="19"/>
  <c r="AD113" i="19"/>
  <c r="AC113" i="19"/>
  <c r="AB113" i="19"/>
  <c r="AA113" i="19"/>
  <c r="Z113" i="19"/>
  <c r="Y113" i="19"/>
  <c r="X113" i="19"/>
  <c r="W113" i="19"/>
  <c r="V113" i="19"/>
  <c r="U113" i="19"/>
  <c r="T113" i="19"/>
  <c r="S113" i="19"/>
  <c r="R113" i="19"/>
  <c r="Q113" i="19"/>
  <c r="P113" i="19"/>
  <c r="O113" i="19"/>
  <c r="N113" i="19"/>
  <c r="M113" i="19"/>
  <c r="L113" i="19"/>
  <c r="K113" i="19"/>
  <c r="J113" i="19"/>
  <c r="I113" i="19"/>
  <c r="H113" i="19"/>
  <c r="G113" i="19"/>
  <c r="F113" i="19"/>
  <c r="E113" i="19"/>
  <c r="D113" i="19"/>
  <c r="AJ112" i="19"/>
  <c r="AI112" i="19"/>
  <c r="AH112" i="19"/>
  <c r="AG112" i="19"/>
  <c r="AF112" i="19"/>
  <c r="AE112" i="19"/>
  <c r="AD112" i="19"/>
  <c r="AC112" i="19"/>
  <c r="AB112" i="19"/>
  <c r="AA112" i="19"/>
  <c r="Z112" i="19"/>
  <c r="Y112" i="19"/>
  <c r="X112" i="19"/>
  <c r="W112" i="19"/>
  <c r="V112" i="19"/>
  <c r="U112" i="19"/>
  <c r="T112" i="19"/>
  <c r="S112" i="19"/>
  <c r="R112" i="19"/>
  <c r="Q112" i="19"/>
  <c r="P112" i="19"/>
  <c r="O112" i="19"/>
  <c r="N112" i="19"/>
  <c r="M112" i="19"/>
  <c r="L112" i="19"/>
  <c r="K112" i="19"/>
  <c r="J112" i="19"/>
  <c r="I112" i="19"/>
  <c r="H112" i="19"/>
  <c r="G112" i="19"/>
  <c r="F112" i="19"/>
  <c r="E112" i="19"/>
  <c r="D112" i="19"/>
  <c r="AJ111" i="19"/>
  <c r="AI111" i="19"/>
  <c r="AH111" i="19"/>
  <c r="AG111" i="19"/>
  <c r="AF111" i="19"/>
  <c r="AE111" i="19"/>
  <c r="AD111" i="19"/>
  <c r="AC111" i="19"/>
  <c r="AB111" i="19"/>
  <c r="AA111" i="19"/>
  <c r="Z111" i="19"/>
  <c r="Y111" i="19"/>
  <c r="X111" i="19"/>
  <c r="W111" i="19"/>
  <c r="V111" i="19"/>
  <c r="U111" i="19"/>
  <c r="T111" i="19"/>
  <c r="S111" i="19"/>
  <c r="R111" i="19"/>
  <c r="Q111" i="19"/>
  <c r="P111" i="19"/>
  <c r="O111" i="19"/>
  <c r="N111" i="19"/>
  <c r="M111" i="19"/>
  <c r="L111" i="19"/>
  <c r="K111" i="19"/>
  <c r="J111" i="19"/>
  <c r="I111" i="19"/>
  <c r="H111" i="19"/>
  <c r="G111" i="19"/>
  <c r="F111" i="19"/>
  <c r="E111" i="19"/>
  <c r="D111" i="19"/>
  <c r="AJ110" i="19"/>
  <c r="AI110" i="19"/>
  <c r="AH110" i="19"/>
  <c r="AG110" i="19"/>
  <c r="AF110" i="19"/>
  <c r="AE110" i="19"/>
  <c r="AD110" i="19"/>
  <c r="AC110" i="19"/>
  <c r="AB110" i="19"/>
  <c r="AA110" i="19"/>
  <c r="Z110" i="19"/>
  <c r="Y110" i="19"/>
  <c r="X110" i="19"/>
  <c r="W110" i="19"/>
  <c r="V110" i="19"/>
  <c r="U110" i="19"/>
  <c r="T110" i="19"/>
  <c r="S110" i="19"/>
  <c r="R110" i="19"/>
  <c r="Q110" i="19"/>
  <c r="P110" i="19"/>
  <c r="O110" i="19"/>
  <c r="N110" i="19"/>
  <c r="M110" i="19"/>
  <c r="L110" i="19"/>
  <c r="K110" i="19"/>
  <c r="J110" i="19"/>
  <c r="I110" i="19"/>
  <c r="H110" i="19"/>
  <c r="G110" i="19"/>
  <c r="F110" i="19"/>
  <c r="E110" i="19"/>
  <c r="D110" i="19"/>
  <c r="AJ109" i="19"/>
  <c r="AI109" i="19"/>
  <c r="AH109" i="19"/>
  <c r="AG109" i="19"/>
  <c r="AF109" i="19"/>
  <c r="AE109" i="19"/>
  <c r="AD109" i="19"/>
  <c r="AC109" i="19"/>
  <c r="AB109" i="19"/>
  <c r="AA109" i="19"/>
  <c r="Z109" i="19"/>
  <c r="Y109" i="19"/>
  <c r="X109" i="19"/>
  <c r="W109" i="19"/>
  <c r="V109" i="19"/>
  <c r="U109" i="19"/>
  <c r="T109" i="19"/>
  <c r="S109" i="19"/>
  <c r="R109" i="19"/>
  <c r="Q109" i="19"/>
  <c r="P109" i="19"/>
  <c r="O109" i="19"/>
  <c r="N109" i="19"/>
  <c r="M109" i="19"/>
  <c r="L109" i="19"/>
  <c r="K109" i="19"/>
  <c r="J109" i="19"/>
  <c r="I109" i="19"/>
  <c r="H109" i="19"/>
  <c r="G109" i="19"/>
  <c r="F109" i="19"/>
  <c r="E109" i="19"/>
  <c r="D109" i="19"/>
  <c r="AJ108" i="19"/>
  <c r="AI108" i="19"/>
  <c r="AH108" i="19"/>
  <c r="AG108" i="19"/>
  <c r="AF108" i="19"/>
  <c r="AE108" i="19"/>
  <c r="AD108" i="19"/>
  <c r="AC108" i="19"/>
  <c r="AB108" i="19"/>
  <c r="AA108" i="19"/>
  <c r="Z108" i="19"/>
  <c r="Y108" i="19"/>
  <c r="X108" i="19"/>
  <c r="W108" i="19"/>
  <c r="V108" i="19"/>
  <c r="U108" i="19"/>
  <c r="T108" i="19"/>
  <c r="S108" i="19"/>
  <c r="R108" i="19"/>
  <c r="Q108" i="19"/>
  <c r="P108" i="19"/>
  <c r="O108" i="19"/>
  <c r="N108" i="19"/>
  <c r="M108" i="19"/>
  <c r="L108" i="19"/>
  <c r="K108" i="19"/>
  <c r="J108" i="19"/>
  <c r="I108" i="19"/>
  <c r="H108" i="19"/>
  <c r="G108" i="19"/>
  <c r="F108" i="19"/>
  <c r="E108" i="19"/>
  <c r="D108" i="19"/>
  <c r="AJ107" i="19"/>
  <c r="AI107" i="19"/>
  <c r="AH107" i="19"/>
  <c r="AG107" i="19"/>
  <c r="AF107" i="19"/>
  <c r="AE107" i="19"/>
  <c r="AD107" i="19"/>
  <c r="AC107" i="19"/>
  <c r="AB107" i="19"/>
  <c r="AA107" i="19"/>
  <c r="Z107" i="19"/>
  <c r="Y107" i="19"/>
  <c r="X107" i="19"/>
  <c r="W107" i="19"/>
  <c r="V107" i="19"/>
  <c r="U107" i="19"/>
  <c r="T107" i="19"/>
  <c r="S107" i="19"/>
  <c r="R107" i="19"/>
  <c r="Q107" i="19"/>
  <c r="P107" i="19"/>
  <c r="O107" i="19"/>
  <c r="N107" i="19"/>
  <c r="M107" i="19"/>
  <c r="L107" i="19"/>
  <c r="K107" i="19"/>
  <c r="J107" i="19"/>
  <c r="I107" i="19"/>
  <c r="H107" i="19"/>
  <c r="G107" i="19"/>
  <c r="F107" i="19"/>
  <c r="E107" i="19"/>
  <c r="D107" i="19"/>
  <c r="AJ106" i="19"/>
  <c r="AI106" i="19"/>
  <c r="AH106" i="19"/>
  <c r="AG106" i="19"/>
  <c r="AF106" i="19"/>
  <c r="AE106" i="19"/>
  <c r="AD106" i="19"/>
  <c r="AC106" i="19"/>
  <c r="AB106" i="19"/>
  <c r="AA106" i="19"/>
  <c r="Z106" i="19"/>
  <c r="Y106" i="19"/>
  <c r="X106" i="19"/>
  <c r="W106" i="19"/>
  <c r="V106" i="19"/>
  <c r="U106" i="19"/>
  <c r="T106" i="19"/>
  <c r="S106" i="19"/>
  <c r="R106" i="19"/>
  <c r="Q106" i="19"/>
  <c r="P106" i="19"/>
  <c r="O106" i="19"/>
  <c r="N106" i="19"/>
  <c r="M106" i="19"/>
  <c r="L106" i="19"/>
  <c r="K106" i="19"/>
  <c r="J106" i="19"/>
  <c r="I106" i="19"/>
  <c r="H106" i="19"/>
  <c r="G106" i="19"/>
  <c r="F106" i="19"/>
  <c r="E106" i="19"/>
  <c r="D106" i="19"/>
  <c r="AJ105" i="19"/>
  <c r="AI105" i="19"/>
  <c r="AH105" i="19"/>
  <c r="AG105" i="19"/>
  <c r="AF105" i="19"/>
  <c r="AE105" i="19"/>
  <c r="AD105" i="19"/>
  <c r="AC105" i="19"/>
  <c r="AB105" i="19"/>
  <c r="AA105" i="19"/>
  <c r="Z105" i="19"/>
  <c r="Y105" i="19"/>
  <c r="X105" i="19"/>
  <c r="W105" i="19"/>
  <c r="V105" i="19"/>
  <c r="U105" i="19"/>
  <c r="T105" i="19"/>
  <c r="S105" i="19"/>
  <c r="R105" i="19"/>
  <c r="Q105" i="19"/>
  <c r="P105" i="19"/>
  <c r="O105" i="19"/>
  <c r="N105" i="19"/>
  <c r="M105" i="19"/>
  <c r="L105" i="19"/>
  <c r="K105" i="19"/>
  <c r="J105" i="19"/>
  <c r="I105" i="19"/>
  <c r="H105" i="19"/>
  <c r="G105" i="19"/>
  <c r="F105" i="19"/>
  <c r="E105" i="19"/>
  <c r="D105" i="19"/>
  <c r="AJ104" i="19"/>
  <c r="AI104" i="19"/>
  <c r="AH104" i="19"/>
  <c r="AG104" i="19"/>
  <c r="AF104" i="19"/>
  <c r="AE104" i="19"/>
  <c r="AD104" i="19"/>
  <c r="AC104" i="19"/>
  <c r="AB104" i="19"/>
  <c r="AA104" i="19"/>
  <c r="Z104" i="19"/>
  <c r="Y104" i="19"/>
  <c r="X104" i="19"/>
  <c r="W104" i="19"/>
  <c r="V104" i="19"/>
  <c r="U104" i="19"/>
  <c r="T104" i="19"/>
  <c r="S104" i="19"/>
  <c r="R104" i="19"/>
  <c r="Q104" i="19"/>
  <c r="P104" i="19"/>
  <c r="O104" i="19"/>
  <c r="N104" i="19"/>
  <c r="M104" i="19"/>
  <c r="L104" i="19"/>
  <c r="K104" i="19"/>
  <c r="J104" i="19"/>
  <c r="I104" i="19"/>
  <c r="H104" i="19"/>
  <c r="G104" i="19"/>
  <c r="F104" i="19"/>
  <c r="E104" i="19"/>
  <c r="D104" i="19"/>
  <c r="AJ103" i="19"/>
  <c r="AI103" i="19"/>
  <c r="AH103" i="19"/>
  <c r="AG103" i="19"/>
  <c r="AF103" i="19"/>
  <c r="AE103" i="19"/>
  <c r="AD103" i="19"/>
  <c r="AC103" i="19"/>
  <c r="AB103" i="19"/>
  <c r="AA103" i="19"/>
  <c r="Z103" i="19"/>
  <c r="Y103" i="19"/>
  <c r="X103" i="19"/>
  <c r="W103" i="19"/>
  <c r="V103" i="19"/>
  <c r="U103" i="19"/>
  <c r="T103" i="19"/>
  <c r="S103" i="19"/>
  <c r="R103" i="19"/>
  <c r="Q103" i="19"/>
  <c r="P103" i="19"/>
  <c r="O103" i="19"/>
  <c r="N103" i="19"/>
  <c r="M103" i="19"/>
  <c r="L103" i="19"/>
  <c r="K103" i="19"/>
  <c r="J103" i="19"/>
  <c r="I103" i="19"/>
  <c r="H103" i="19"/>
  <c r="G103" i="19"/>
  <c r="F103" i="19"/>
  <c r="E103" i="19"/>
  <c r="D103" i="19"/>
  <c r="AJ102" i="19"/>
  <c r="AI102" i="19"/>
  <c r="AH102" i="19"/>
  <c r="AG102" i="19"/>
  <c r="AF102" i="19"/>
  <c r="AE102" i="19"/>
  <c r="AD102" i="19"/>
  <c r="AC102" i="19"/>
  <c r="AB102" i="19"/>
  <c r="AA102" i="19"/>
  <c r="Z102" i="19"/>
  <c r="Y102" i="19"/>
  <c r="X102" i="19"/>
  <c r="W102" i="19"/>
  <c r="V102" i="19"/>
  <c r="U102" i="19"/>
  <c r="T102" i="19"/>
  <c r="S102" i="19"/>
  <c r="R102" i="19"/>
  <c r="Q102" i="19"/>
  <c r="P102" i="19"/>
  <c r="O102" i="19"/>
  <c r="N102" i="19"/>
  <c r="M102" i="19"/>
  <c r="L102" i="19"/>
  <c r="K102" i="19"/>
  <c r="J102" i="19"/>
  <c r="I102" i="19"/>
  <c r="H102" i="19"/>
  <c r="G102" i="19"/>
  <c r="F102" i="19"/>
  <c r="E102" i="19"/>
  <c r="D102" i="19"/>
  <c r="AJ101" i="19"/>
  <c r="AI101" i="19"/>
  <c r="AH101" i="19"/>
  <c r="AG101" i="19"/>
  <c r="AF101" i="19"/>
  <c r="AE101" i="19"/>
  <c r="AD101" i="19"/>
  <c r="AC101" i="19"/>
  <c r="AB101" i="19"/>
  <c r="AA101" i="19"/>
  <c r="Z101" i="19"/>
  <c r="Y101" i="19"/>
  <c r="X101" i="19"/>
  <c r="W101" i="19"/>
  <c r="V101" i="19"/>
  <c r="U101" i="19"/>
  <c r="T101" i="19"/>
  <c r="S101" i="19"/>
  <c r="R101" i="19"/>
  <c r="Q101" i="19"/>
  <c r="P101" i="19"/>
  <c r="O101" i="19"/>
  <c r="N101" i="19"/>
  <c r="M101" i="19"/>
  <c r="L101" i="19"/>
  <c r="K101" i="19"/>
  <c r="J101" i="19"/>
  <c r="I101" i="19"/>
  <c r="H101" i="19"/>
  <c r="G101" i="19"/>
  <c r="F101" i="19"/>
  <c r="E101" i="19"/>
  <c r="D101" i="19"/>
  <c r="AJ100" i="19"/>
  <c r="AI100" i="19"/>
  <c r="AH100" i="19"/>
  <c r="AG100" i="19"/>
  <c r="AF100" i="19"/>
  <c r="AE100" i="19"/>
  <c r="AD100" i="19"/>
  <c r="AC100" i="19"/>
  <c r="AB100" i="19"/>
  <c r="AA100" i="19"/>
  <c r="Z100" i="19"/>
  <c r="Y100" i="19"/>
  <c r="X100" i="19"/>
  <c r="W100" i="19"/>
  <c r="V100" i="19"/>
  <c r="U100" i="19"/>
  <c r="T100" i="19"/>
  <c r="S100" i="19"/>
  <c r="R100" i="19"/>
  <c r="Q100" i="19"/>
  <c r="P100" i="19"/>
  <c r="O100" i="19"/>
  <c r="N100" i="19"/>
  <c r="M100" i="19"/>
  <c r="L100" i="19"/>
  <c r="K100" i="19"/>
  <c r="J100" i="19"/>
  <c r="I100" i="19"/>
  <c r="H100" i="19"/>
  <c r="G100" i="19"/>
  <c r="F100" i="19"/>
  <c r="E100" i="19"/>
  <c r="D100" i="19"/>
  <c r="AJ99" i="19"/>
  <c r="AI99" i="19"/>
  <c r="AH99" i="19"/>
  <c r="AG99" i="19"/>
  <c r="AF99" i="19"/>
  <c r="AE99" i="19"/>
  <c r="AD99" i="19"/>
  <c r="AC99" i="19"/>
  <c r="AB99" i="19"/>
  <c r="AA99" i="19"/>
  <c r="Z99" i="19"/>
  <c r="Y99" i="19"/>
  <c r="X99" i="19"/>
  <c r="W99" i="19"/>
  <c r="V99" i="19"/>
  <c r="U99" i="19"/>
  <c r="T99" i="19"/>
  <c r="S99" i="19"/>
  <c r="R99" i="19"/>
  <c r="Q99" i="19"/>
  <c r="P99" i="19"/>
  <c r="O99" i="19"/>
  <c r="N99" i="19"/>
  <c r="M99" i="19"/>
  <c r="L99" i="19"/>
  <c r="K99" i="19"/>
  <c r="J99" i="19"/>
  <c r="I99" i="19"/>
  <c r="H99" i="19"/>
  <c r="G99" i="19"/>
  <c r="F99" i="19"/>
  <c r="E99" i="19"/>
  <c r="D99" i="19"/>
  <c r="AJ98" i="19"/>
  <c r="AI98" i="19"/>
  <c r="AH98" i="19"/>
  <c r="AG98" i="19"/>
  <c r="AF98" i="19"/>
  <c r="AE98" i="19"/>
  <c r="AD98" i="19"/>
  <c r="AC98" i="19"/>
  <c r="AB98" i="19"/>
  <c r="AA98" i="19"/>
  <c r="Z98" i="19"/>
  <c r="Y98" i="19"/>
  <c r="X98" i="19"/>
  <c r="W98" i="19"/>
  <c r="V98" i="19"/>
  <c r="U98" i="19"/>
  <c r="T98" i="19"/>
  <c r="S98" i="19"/>
  <c r="R98" i="19"/>
  <c r="Q98" i="19"/>
  <c r="P98" i="19"/>
  <c r="O98" i="19"/>
  <c r="N98" i="19"/>
  <c r="M98" i="19"/>
  <c r="L98" i="19"/>
  <c r="K98" i="19"/>
  <c r="J98" i="19"/>
  <c r="I98" i="19"/>
  <c r="H98" i="19"/>
  <c r="G98" i="19"/>
  <c r="F98" i="19"/>
  <c r="E98" i="19"/>
  <c r="D98" i="19"/>
  <c r="AJ97" i="19"/>
  <c r="AI97" i="19"/>
  <c r="AH97" i="19"/>
  <c r="AG97" i="19"/>
  <c r="AF97" i="19"/>
  <c r="AE97" i="19"/>
  <c r="AD97" i="19"/>
  <c r="AC97" i="19"/>
  <c r="AB97" i="19"/>
  <c r="AA97" i="19"/>
  <c r="Z97" i="19"/>
  <c r="Y97" i="19"/>
  <c r="X97" i="19"/>
  <c r="W97" i="19"/>
  <c r="V97" i="19"/>
  <c r="U97" i="19"/>
  <c r="T97" i="19"/>
  <c r="S97" i="19"/>
  <c r="R97" i="19"/>
  <c r="Q97" i="19"/>
  <c r="P97" i="19"/>
  <c r="O97" i="19"/>
  <c r="N97" i="19"/>
  <c r="M97" i="19"/>
  <c r="L97" i="19"/>
  <c r="K97" i="19"/>
  <c r="J97" i="19"/>
  <c r="I97" i="19"/>
  <c r="H97" i="19"/>
  <c r="G97" i="19"/>
  <c r="F97" i="19"/>
  <c r="E97" i="19"/>
  <c r="D97" i="19"/>
  <c r="AJ96" i="19"/>
  <c r="AI96" i="19"/>
  <c r="AH96" i="19"/>
  <c r="AG96" i="19"/>
  <c r="AF96" i="19"/>
  <c r="AE96" i="19"/>
  <c r="AD96" i="19"/>
  <c r="AC96" i="19"/>
  <c r="AB96" i="19"/>
  <c r="AA96" i="19"/>
  <c r="Z96" i="19"/>
  <c r="Y96" i="19"/>
  <c r="X96" i="19"/>
  <c r="W96" i="19"/>
  <c r="V96" i="19"/>
  <c r="U96" i="19"/>
  <c r="T96" i="19"/>
  <c r="S96" i="19"/>
  <c r="R96" i="19"/>
  <c r="Q96" i="19"/>
  <c r="P96" i="19"/>
  <c r="O96" i="19"/>
  <c r="N96" i="19"/>
  <c r="M96" i="19"/>
  <c r="L96" i="19"/>
  <c r="K96" i="19"/>
  <c r="J96" i="19"/>
  <c r="I96" i="19"/>
  <c r="H96" i="19"/>
  <c r="G96" i="19"/>
  <c r="F96" i="19"/>
  <c r="E96" i="19"/>
  <c r="D96" i="19"/>
  <c r="AJ95" i="19"/>
  <c r="AI95" i="19"/>
  <c r="AH95" i="19"/>
  <c r="AG95" i="19"/>
  <c r="AF95" i="19"/>
  <c r="AE95" i="19"/>
  <c r="AD95" i="19"/>
  <c r="AC95" i="19"/>
  <c r="AB95" i="19"/>
  <c r="AA95" i="19"/>
  <c r="Z95" i="19"/>
  <c r="Y95" i="19"/>
  <c r="X95" i="19"/>
  <c r="W95" i="19"/>
  <c r="V95" i="19"/>
  <c r="U95" i="19"/>
  <c r="T95" i="19"/>
  <c r="S95" i="19"/>
  <c r="R95" i="19"/>
  <c r="Q95" i="19"/>
  <c r="P95" i="19"/>
  <c r="O95" i="19"/>
  <c r="N95" i="19"/>
  <c r="M95" i="19"/>
  <c r="L95" i="19"/>
  <c r="K95" i="19"/>
  <c r="J95" i="19"/>
  <c r="I95" i="19"/>
  <c r="H95" i="19"/>
  <c r="G95" i="19"/>
  <c r="F95" i="19"/>
  <c r="E95" i="19"/>
  <c r="D95" i="19"/>
  <c r="AJ94" i="19"/>
  <c r="AI94" i="19"/>
  <c r="AH94" i="19"/>
  <c r="AG94" i="19"/>
  <c r="AF94" i="19"/>
  <c r="AE94" i="19"/>
  <c r="AD94" i="19"/>
  <c r="AC94" i="19"/>
  <c r="AB94" i="19"/>
  <c r="AA94" i="19"/>
  <c r="Z94" i="19"/>
  <c r="Y94" i="19"/>
  <c r="X94" i="19"/>
  <c r="W94" i="19"/>
  <c r="V94" i="19"/>
  <c r="U94" i="19"/>
  <c r="T94" i="19"/>
  <c r="S94" i="19"/>
  <c r="R94" i="19"/>
  <c r="Q94" i="19"/>
  <c r="P94" i="19"/>
  <c r="O94" i="19"/>
  <c r="N94" i="19"/>
  <c r="M94" i="19"/>
  <c r="L94" i="19"/>
  <c r="K94" i="19"/>
  <c r="J94" i="19"/>
  <c r="I94" i="19"/>
  <c r="H94" i="19"/>
  <c r="G94" i="19"/>
  <c r="F94" i="19"/>
  <c r="E94" i="19"/>
  <c r="D94" i="19"/>
  <c r="AJ93" i="19"/>
  <c r="AI93" i="19"/>
  <c r="AH93" i="19"/>
  <c r="AG93" i="19"/>
  <c r="AF93" i="19"/>
  <c r="AE93" i="19"/>
  <c r="AD93" i="19"/>
  <c r="AC93" i="19"/>
  <c r="AB93" i="19"/>
  <c r="AA93" i="19"/>
  <c r="Z93" i="19"/>
  <c r="Y93" i="19"/>
  <c r="X93" i="19"/>
  <c r="W93" i="19"/>
  <c r="V93" i="19"/>
  <c r="U93" i="19"/>
  <c r="T93" i="19"/>
  <c r="S93" i="19"/>
  <c r="R93" i="19"/>
  <c r="Q93" i="19"/>
  <c r="P93" i="19"/>
  <c r="O93" i="19"/>
  <c r="N93" i="19"/>
  <c r="M93" i="19"/>
  <c r="L93" i="19"/>
  <c r="K93" i="19"/>
  <c r="J93" i="19"/>
  <c r="I93" i="19"/>
  <c r="H93" i="19"/>
  <c r="G93" i="19"/>
  <c r="F93" i="19"/>
  <c r="E93" i="19"/>
  <c r="D93" i="19"/>
  <c r="AJ92" i="19"/>
  <c r="AI92" i="19"/>
  <c r="AH92" i="19"/>
  <c r="AG92" i="19"/>
  <c r="AF92" i="19"/>
  <c r="AE92" i="19"/>
  <c r="AD92" i="19"/>
  <c r="AC92" i="19"/>
  <c r="AB92" i="19"/>
  <c r="AA92" i="19"/>
  <c r="Z92" i="19"/>
  <c r="Y92" i="19"/>
  <c r="X92" i="19"/>
  <c r="W92" i="19"/>
  <c r="V92" i="19"/>
  <c r="U92" i="19"/>
  <c r="T92" i="19"/>
  <c r="S92" i="19"/>
  <c r="R92" i="19"/>
  <c r="Q92" i="19"/>
  <c r="P92" i="19"/>
  <c r="O92" i="19"/>
  <c r="N92" i="19"/>
  <c r="M92" i="19"/>
  <c r="L92" i="19"/>
  <c r="K92" i="19"/>
  <c r="J92" i="19"/>
  <c r="I92" i="19"/>
  <c r="H92" i="19"/>
  <c r="G92" i="19"/>
  <c r="F92" i="19"/>
  <c r="E92" i="19"/>
  <c r="D92" i="19"/>
  <c r="AJ91" i="19"/>
  <c r="AI91" i="19"/>
  <c r="AH91" i="19"/>
  <c r="AG91" i="19"/>
  <c r="AF91" i="19"/>
  <c r="AE91" i="19"/>
  <c r="AD91" i="19"/>
  <c r="AC91" i="19"/>
  <c r="AB91" i="19"/>
  <c r="AA91" i="19"/>
  <c r="Z91" i="19"/>
  <c r="Y91" i="19"/>
  <c r="X91" i="19"/>
  <c r="W91" i="19"/>
  <c r="V91" i="19"/>
  <c r="U91" i="19"/>
  <c r="T91" i="19"/>
  <c r="S91" i="19"/>
  <c r="R91" i="19"/>
  <c r="Q91" i="19"/>
  <c r="P91" i="19"/>
  <c r="O91" i="19"/>
  <c r="N91" i="19"/>
  <c r="M91" i="19"/>
  <c r="L91" i="19"/>
  <c r="K91" i="19"/>
  <c r="J91" i="19"/>
  <c r="I91" i="19"/>
  <c r="H91" i="19"/>
  <c r="G91" i="19"/>
  <c r="F91" i="19"/>
  <c r="E91" i="19"/>
  <c r="D91" i="19"/>
  <c r="AJ90" i="19"/>
  <c r="AI90" i="19"/>
  <c r="AH90" i="19"/>
  <c r="AG90" i="19"/>
  <c r="AF90" i="19"/>
  <c r="AE90" i="19"/>
  <c r="AD90" i="19"/>
  <c r="AC90" i="19"/>
  <c r="AB90" i="19"/>
  <c r="AA90" i="19"/>
  <c r="Z90" i="19"/>
  <c r="Y90" i="19"/>
  <c r="X90" i="19"/>
  <c r="W90" i="19"/>
  <c r="V90" i="19"/>
  <c r="U90" i="19"/>
  <c r="T90" i="19"/>
  <c r="S90" i="19"/>
  <c r="R90" i="19"/>
  <c r="Q90" i="19"/>
  <c r="P90" i="19"/>
  <c r="O90" i="19"/>
  <c r="N90" i="19"/>
  <c r="M90" i="19"/>
  <c r="L90" i="19"/>
  <c r="K90" i="19"/>
  <c r="J90" i="19"/>
  <c r="I90" i="19"/>
  <c r="H90" i="19"/>
  <c r="G90" i="19"/>
  <c r="F90" i="19"/>
  <c r="E90" i="19"/>
  <c r="D90" i="19"/>
  <c r="AJ89" i="19"/>
  <c r="AI89" i="19"/>
  <c r="AH89" i="19"/>
  <c r="AG89" i="19"/>
  <c r="AF89" i="19"/>
  <c r="AE89" i="19"/>
  <c r="AD89" i="19"/>
  <c r="AC89" i="19"/>
  <c r="AB89" i="19"/>
  <c r="AA89" i="19"/>
  <c r="Z89" i="19"/>
  <c r="Y89" i="19"/>
  <c r="X89" i="19"/>
  <c r="W89" i="19"/>
  <c r="V89" i="19"/>
  <c r="U89" i="19"/>
  <c r="T89" i="19"/>
  <c r="S89" i="19"/>
  <c r="R89" i="19"/>
  <c r="Q89" i="19"/>
  <c r="P89" i="19"/>
  <c r="O89" i="19"/>
  <c r="N89" i="19"/>
  <c r="M89" i="19"/>
  <c r="L89" i="19"/>
  <c r="K89" i="19"/>
  <c r="J89" i="19"/>
  <c r="I89" i="19"/>
  <c r="H89" i="19"/>
  <c r="G89" i="19"/>
  <c r="F89" i="19"/>
  <c r="E89" i="19"/>
  <c r="D89" i="19"/>
  <c r="AJ88" i="19"/>
  <c r="AI88" i="19"/>
  <c r="AH88" i="19"/>
  <c r="AG88" i="19"/>
  <c r="AF88" i="19"/>
  <c r="AE88" i="19"/>
  <c r="AD88" i="19"/>
  <c r="AC88" i="19"/>
  <c r="AB88" i="19"/>
  <c r="AA88" i="19"/>
  <c r="Z88" i="19"/>
  <c r="Y88" i="19"/>
  <c r="X88" i="19"/>
  <c r="W88" i="19"/>
  <c r="V88" i="19"/>
  <c r="U88" i="19"/>
  <c r="T88" i="19"/>
  <c r="S88" i="19"/>
  <c r="R88" i="19"/>
  <c r="Q88" i="19"/>
  <c r="P88" i="19"/>
  <c r="O88" i="19"/>
  <c r="N88" i="19"/>
  <c r="M88" i="19"/>
  <c r="L88" i="19"/>
  <c r="K88" i="19"/>
  <c r="J88" i="19"/>
  <c r="I88" i="19"/>
  <c r="H88" i="19"/>
  <c r="G88" i="19"/>
  <c r="F88" i="19"/>
  <c r="E88" i="19"/>
  <c r="D88" i="19"/>
  <c r="AJ87" i="19"/>
  <c r="AI87" i="19"/>
  <c r="AH87" i="19"/>
  <c r="AG87" i="19"/>
  <c r="AF87" i="19"/>
  <c r="AE87" i="19"/>
  <c r="AD87" i="19"/>
  <c r="AC87" i="19"/>
  <c r="AB87" i="19"/>
  <c r="AA87" i="19"/>
  <c r="Z87" i="19"/>
  <c r="Y87" i="19"/>
  <c r="X87" i="19"/>
  <c r="W87" i="19"/>
  <c r="V87" i="19"/>
  <c r="U87" i="19"/>
  <c r="T87" i="19"/>
  <c r="S87" i="19"/>
  <c r="R87" i="19"/>
  <c r="Q87" i="19"/>
  <c r="P87" i="19"/>
  <c r="O87" i="19"/>
  <c r="N87" i="19"/>
  <c r="M87" i="19"/>
  <c r="L87" i="19"/>
  <c r="K87" i="19"/>
  <c r="J87" i="19"/>
  <c r="I87" i="19"/>
  <c r="H87" i="19"/>
  <c r="G87" i="19"/>
  <c r="F87" i="19"/>
  <c r="E87" i="19"/>
  <c r="D87" i="19"/>
  <c r="AJ86" i="19"/>
  <c r="AI86" i="19"/>
  <c r="AH86" i="19"/>
  <c r="AG86" i="19"/>
  <c r="AF86" i="19"/>
  <c r="AE86" i="19"/>
  <c r="AD86" i="19"/>
  <c r="AC86" i="19"/>
  <c r="AB86" i="19"/>
  <c r="AA86" i="19"/>
  <c r="Z86" i="19"/>
  <c r="Y86" i="19"/>
  <c r="X86" i="19"/>
  <c r="W86" i="19"/>
  <c r="V86" i="19"/>
  <c r="U86" i="19"/>
  <c r="T86" i="19"/>
  <c r="S86" i="19"/>
  <c r="R86" i="19"/>
  <c r="Q86" i="19"/>
  <c r="P86" i="19"/>
  <c r="O86" i="19"/>
  <c r="N86" i="19"/>
  <c r="M86" i="19"/>
  <c r="L86" i="19"/>
  <c r="K86" i="19"/>
  <c r="J86" i="19"/>
  <c r="I86" i="19"/>
  <c r="H86" i="19"/>
  <c r="G86" i="19"/>
  <c r="F86" i="19"/>
  <c r="E86" i="19"/>
  <c r="D86" i="19"/>
  <c r="AJ85" i="19"/>
  <c r="AI85" i="19"/>
  <c r="AH85" i="19"/>
  <c r="AG85" i="19"/>
  <c r="AF85" i="19"/>
  <c r="AE85" i="19"/>
  <c r="AD85" i="19"/>
  <c r="AC85" i="19"/>
  <c r="AB85" i="19"/>
  <c r="AA85" i="19"/>
  <c r="Z85" i="19"/>
  <c r="Y85" i="19"/>
  <c r="X85" i="19"/>
  <c r="W85" i="19"/>
  <c r="V85" i="19"/>
  <c r="U85" i="19"/>
  <c r="T85" i="19"/>
  <c r="S85" i="19"/>
  <c r="R85" i="19"/>
  <c r="Q85" i="19"/>
  <c r="P85" i="19"/>
  <c r="O85" i="19"/>
  <c r="N85" i="19"/>
  <c r="M85" i="19"/>
  <c r="L85" i="19"/>
  <c r="K85" i="19"/>
  <c r="J85" i="19"/>
  <c r="I85" i="19"/>
  <c r="H85" i="19"/>
  <c r="G85" i="19"/>
  <c r="F85" i="19"/>
  <c r="E85" i="19"/>
  <c r="D85" i="19"/>
  <c r="AJ84" i="19"/>
  <c r="AI84" i="19"/>
  <c r="AH84" i="19"/>
  <c r="AG84" i="19"/>
  <c r="AF84" i="19"/>
  <c r="AE84" i="19"/>
  <c r="AD84" i="19"/>
  <c r="AC84" i="19"/>
  <c r="AB84" i="19"/>
  <c r="AA84" i="19"/>
  <c r="Z84" i="19"/>
  <c r="Y84" i="19"/>
  <c r="X84" i="19"/>
  <c r="W84" i="19"/>
  <c r="V84" i="19"/>
  <c r="U84" i="19"/>
  <c r="T84" i="19"/>
  <c r="S84" i="19"/>
  <c r="R84" i="19"/>
  <c r="Q84" i="19"/>
  <c r="P84" i="19"/>
  <c r="O84" i="19"/>
  <c r="N84" i="19"/>
  <c r="M84" i="19"/>
  <c r="L84" i="19"/>
  <c r="K84" i="19"/>
  <c r="J84" i="19"/>
  <c r="I84" i="19"/>
  <c r="H84" i="19"/>
  <c r="G84" i="19"/>
  <c r="F84" i="19"/>
  <c r="E84" i="19"/>
  <c r="D84" i="19"/>
  <c r="AJ83" i="19"/>
  <c r="AI83" i="19"/>
  <c r="AH83" i="19"/>
  <c r="AG83" i="19"/>
  <c r="AF83" i="19"/>
  <c r="AE83" i="19"/>
  <c r="AD83" i="19"/>
  <c r="AC83" i="19"/>
  <c r="AB83" i="19"/>
  <c r="AA83" i="19"/>
  <c r="Z83" i="19"/>
  <c r="Y83" i="19"/>
  <c r="X83" i="19"/>
  <c r="W83" i="19"/>
  <c r="V83" i="19"/>
  <c r="U83" i="19"/>
  <c r="T83" i="19"/>
  <c r="S83" i="19"/>
  <c r="R83" i="19"/>
  <c r="Q83" i="19"/>
  <c r="P83" i="19"/>
  <c r="O83" i="19"/>
  <c r="N83" i="19"/>
  <c r="M83" i="19"/>
  <c r="L83" i="19"/>
  <c r="K83" i="19"/>
  <c r="J83" i="19"/>
  <c r="I83" i="19"/>
  <c r="H83" i="19"/>
  <c r="G83" i="19"/>
  <c r="F83" i="19"/>
  <c r="E83" i="19"/>
  <c r="D83" i="19"/>
  <c r="AJ82" i="19"/>
  <c r="AI82" i="19"/>
  <c r="AH82" i="19"/>
  <c r="AG82" i="19"/>
  <c r="AF82" i="19"/>
  <c r="AE82" i="19"/>
  <c r="AD82" i="19"/>
  <c r="AC82" i="19"/>
  <c r="AB82" i="19"/>
  <c r="AA82" i="19"/>
  <c r="Z82" i="19"/>
  <c r="Y82" i="19"/>
  <c r="X82" i="19"/>
  <c r="W82" i="19"/>
  <c r="V82" i="19"/>
  <c r="U82" i="19"/>
  <c r="T82" i="19"/>
  <c r="S82" i="19"/>
  <c r="R82" i="19"/>
  <c r="Q82" i="19"/>
  <c r="P82" i="19"/>
  <c r="O82" i="19"/>
  <c r="N82" i="19"/>
  <c r="M82" i="19"/>
  <c r="L82" i="19"/>
  <c r="K82" i="19"/>
  <c r="J82" i="19"/>
  <c r="I82" i="19"/>
  <c r="H82" i="19"/>
  <c r="G82" i="19"/>
  <c r="F82" i="19"/>
  <c r="E82" i="19"/>
  <c r="D82" i="19"/>
  <c r="AJ81" i="19"/>
  <c r="AI81" i="19"/>
  <c r="AH81" i="19"/>
  <c r="AG81" i="19"/>
  <c r="AF81" i="19"/>
  <c r="AE81" i="19"/>
  <c r="AD81" i="19"/>
  <c r="AC81" i="19"/>
  <c r="AB81" i="19"/>
  <c r="AA81" i="19"/>
  <c r="Z81" i="19"/>
  <c r="Y81" i="19"/>
  <c r="X81" i="19"/>
  <c r="W81" i="19"/>
  <c r="V81" i="19"/>
  <c r="U81" i="19"/>
  <c r="T81" i="19"/>
  <c r="S81" i="19"/>
  <c r="R81" i="19"/>
  <c r="Q81" i="19"/>
  <c r="P81" i="19"/>
  <c r="O81" i="19"/>
  <c r="N81" i="19"/>
  <c r="M81" i="19"/>
  <c r="L81" i="19"/>
  <c r="K81" i="19"/>
  <c r="J81" i="19"/>
  <c r="I81" i="19"/>
  <c r="H81" i="19"/>
  <c r="G81" i="19"/>
  <c r="F81" i="19"/>
  <c r="E81" i="19"/>
  <c r="D81" i="19"/>
  <c r="AJ80" i="19"/>
  <c r="AI80" i="19"/>
  <c r="AH80" i="19"/>
  <c r="AG80" i="19"/>
  <c r="AF80" i="19"/>
  <c r="AE80" i="19"/>
  <c r="AD80" i="19"/>
  <c r="AC80" i="19"/>
  <c r="AB80" i="19"/>
  <c r="AA80" i="19"/>
  <c r="Z80" i="19"/>
  <c r="Y80" i="19"/>
  <c r="X80" i="19"/>
  <c r="W80" i="19"/>
  <c r="V80" i="19"/>
  <c r="U80" i="19"/>
  <c r="T80" i="19"/>
  <c r="S80" i="19"/>
  <c r="R80" i="19"/>
  <c r="Q80" i="19"/>
  <c r="P80" i="19"/>
  <c r="O80" i="19"/>
  <c r="N80" i="19"/>
  <c r="M80" i="19"/>
  <c r="L80" i="19"/>
  <c r="K80" i="19"/>
  <c r="J80" i="19"/>
  <c r="I80" i="19"/>
  <c r="H80" i="19"/>
  <c r="G80" i="19"/>
  <c r="F80" i="19"/>
  <c r="E80" i="19"/>
  <c r="D80" i="19"/>
  <c r="AJ79" i="19"/>
  <c r="AI79" i="19"/>
  <c r="AH79" i="19"/>
  <c r="AG79" i="19"/>
  <c r="AF79" i="19"/>
  <c r="AE79" i="19"/>
  <c r="AD79" i="19"/>
  <c r="AC79" i="19"/>
  <c r="AB79" i="19"/>
  <c r="AA79" i="19"/>
  <c r="Z79" i="19"/>
  <c r="Y79" i="19"/>
  <c r="X79" i="19"/>
  <c r="W79" i="19"/>
  <c r="V79" i="19"/>
  <c r="U79" i="19"/>
  <c r="T79" i="19"/>
  <c r="S79" i="19"/>
  <c r="R79" i="19"/>
  <c r="Q79" i="19"/>
  <c r="P79" i="19"/>
  <c r="O79" i="19"/>
  <c r="N79" i="19"/>
  <c r="M79" i="19"/>
  <c r="L79" i="19"/>
  <c r="K79" i="19"/>
  <c r="J79" i="19"/>
  <c r="I79" i="19"/>
  <c r="H79" i="19"/>
  <c r="G79" i="19"/>
  <c r="F79" i="19"/>
  <c r="E79" i="19"/>
  <c r="D79" i="19"/>
  <c r="AJ78" i="19"/>
  <c r="AI78" i="19"/>
  <c r="AH78" i="19"/>
  <c r="AG78" i="19"/>
  <c r="AF78" i="19"/>
  <c r="AE78" i="19"/>
  <c r="AD78" i="19"/>
  <c r="AC78" i="19"/>
  <c r="AB78" i="19"/>
  <c r="AA78" i="19"/>
  <c r="Z78" i="19"/>
  <c r="Y78" i="19"/>
  <c r="X78" i="19"/>
  <c r="W78" i="19"/>
  <c r="V78" i="19"/>
  <c r="U78" i="19"/>
  <c r="T78" i="19"/>
  <c r="S78" i="19"/>
  <c r="R78" i="19"/>
  <c r="Q78" i="19"/>
  <c r="P78" i="19"/>
  <c r="O78" i="19"/>
  <c r="N78" i="19"/>
  <c r="M78" i="19"/>
  <c r="L78" i="19"/>
  <c r="K78" i="19"/>
  <c r="J78" i="19"/>
  <c r="I78" i="19"/>
  <c r="H78" i="19"/>
  <c r="G78" i="19"/>
  <c r="F78" i="19"/>
  <c r="E78" i="19"/>
  <c r="D78" i="19"/>
  <c r="AJ77" i="19"/>
  <c r="AI77" i="19"/>
  <c r="AH77" i="19"/>
  <c r="AG77" i="19"/>
  <c r="AF77" i="19"/>
  <c r="AE77" i="19"/>
  <c r="AD77" i="19"/>
  <c r="AC77" i="19"/>
  <c r="AB77" i="19"/>
  <c r="AA77" i="19"/>
  <c r="Z77" i="19"/>
  <c r="Y77" i="19"/>
  <c r="X77" i="19"/>
  <c r="W77" i="19"/>
  <c r="V77" i="19"/>
  <c r="U77" i="19"/>
  <c r="T77" i="19"/>
  <c r="S77" i="19"/>
  <c r="R77" i="19"/>
  <c r="Q77" i="19"/>
  <c r="P77" i="19"/>
  <c r="O77" i="19"/>
  <c r="N77" i="19"/>
  <c r="M77" i="19"/>
  <c r="L77" i="19"/>
  <c r="K77" i="19"/>
  <c r="J77" i="19"/>
  <c r="I77" i="19"/>
  <c r="H77" i="19"/>
  <c r="G77" i="19"/>
  <c r="F77" i="19"/>
  <c r="E77" i="19"/>
  <c r="D77" i="19"/>
  <c r="AJ76" i="19"/>
  <c r="AI76" i="19"/>
  <c r="AH76" i="19"/>
  <c r="AG76" i="19"/>
  <c r="AF76" i="19"/>
  <c r="AE76" i="19"/>
  <c r="AD76" i="19"/>
  <c r="AC76" i="19"/>
  <c r="AB76" i="19"/>
  <c r="AA76" i="19"/>
  <c r="Z76" i="19"/>
  <c r="Y76" i="19"/>
  <c r="X76" i="19"/>
  <c r="W76" i="19"/>
  <c r="V76" i="19"/>
  <c r="U76" i="19"/>
  <c r="T76" i="19"/>
  <c r="S76" i="19"/>
  <c r="R76" i="19"/>
  <c r="Q76" i="19"/>
  <c r="P76" i="19"/>
  <c r="O76" i="19"/>
  <c r="N76" i="19"/>
  <c r="M76" i="19"/>
  <c r="L76" i="19"/>
  <c r="K76" i="19"/>
  <c r="J76" i="19"/>
  <c r="I76" i="19"/>
  <c r="H76" i="19"/>
  <c r="G76" i="19"/>
  <c r="F76" i="19"/>
  <c r="E76" i="19"/>
  <c r="D76" i="19"/>
  <c r="AJ75" i="19"/>
  <c r="AI75" i="19"/>
  <c r="AH75" i="19"/>
  <c r="AG75" i="19"/>
  <c r="AF75" i="19"/>
  <c r="AE75" i="19"/>
  <c r="AD75" i="19"/>
  <c r="AC75" i="19"/>
  <c r="AB75" i="19"/>
  <c r="AA75" i="19"/>
  <c r="Z75" i="19"/>
  <c r="Y75" i="19"/>
  <c r="X75" i="19"/>
  <c r="W75" i="19"/>
  <c r="V75" i="19"/>
  <c r="U75" i="19"/>
  <c r="T75" i="19"/>
  <c r="S75" i="19"/>
  <c r="R75" i="19"/>
  <c r="Q75" i="19"/>
  <c r="P75" i="19"/>
  <c r="O75" i="19"/>
  <c r="N75" i="19"/>
  <c r="M75" i="19"/>
  <c r="L75" i="19"/>
  <c r="K75" i="19"/>
  <c r="J75" i="19"/>
  <c r="I75" i="19"/>
  <c r="H75" i="19"/>
  <c r="G75" i="19"/>
  <c r="F75" i="19"/>
  <c r="E75" i="19"/>
  <c r="D75" i="19"/>
  <c r="AJ74" i="19"/>
  <c r="AI74" i="19"/>
  <c r="AH74" i="19"/>
  <c r="AG74" i="19"/>
  <c r="AF74" i="19"/>
  <c r="AE74" i="19"/>
  <c r="AD74" i="19"/>
  <c r="AC74" i="19"/>
  <c r="AB74" i="19"/>
  <c r="AA74" i="19"/>
  <c r="Z74" i="19"/>
  <c r="Y74" i="19"/>
  <c r="X74" i="19"/>
  <c r="W74" i="19"/>
  <c r="V74" i="19"/>
  <c r="U74" i="19"/>
  <c r="T74" i="19"/>
  <c r="S74" i="19"/>
  <c r="R74" i="19"/>
  <c r="Q74" i="19"/>
  <c r="P74" i="19"/>
  <c r="O74" i="19"/>
  <c r="N74" i="19"/>
  <c r="M74" i="19"/>
  <c r="L74" i="19"/>
  <c r="K74" i="19"/>
  <c r="J74" i="19"/>
  <c r="I74" i="19"/>
  <c r="H74" i="19"/>
  <c r="G74" i="19"/>
  <c r="F74" i="19"/>
  <c r="E74" i="19"/>
  <c r="D74" i="19"/>
  <c r="AJ73" i="19"/>
  <c r="AI73" i="19"/>
  <c r="AH73" i="19"/>
  <c r="AG73" i="19"/>
  <c r="AF73" i="19"/>
  <c r="AE73" i="19"/>
  <c r="AD73" i="19"/>
  <c r="AC73" i="19"/>
  <c r="AB73" i="19"/>
  <c r="AA73" i="19"/>
  <c r="Z73" i="19"/>
  <c r="Y73" i="19"/>
  <c r="X73" i="19"/>
  <c r="W73" i="19"/>
  <c r="V73" i="19"/>
  <c r="U73" i="19"/>
  <c r="T73" i="19"/>
  <c r="S73" i="19"/>
  <c r="R73" i="19"/>
  <c r="Q73" i="19"/>
  <c r="P73" i="19"/>
  <c r="O73" i="19"/>
  <c r="N73" i="19"/>
  <c r="M73" i="19"/>
  <c r="L73" i="19"/>
  <c r="K73" i="19"/>
  <c r="J73" i="19"/>
  <c r="I73" i="19"/>
  <c r="H73" i="19"/>
  <c r="G73" i="19"/>
  <c r="F73" i="19"/>
  <c r="E73" i="19"/>
  <c r="D73" i="19"/>
  <c r="AO73" i="19" s="1"/>
  <c r="AJ72" i="19"/>
  <c r="AI72" i="19"/>
  <c r="AH72" i="19"/>
  <c r="AG72" i="19"/>
  <c r="AF72" i="19"/>
  <c r="AE72" i="19"/>
  <c r="AD72" i="19"/>
  <c r="AC72" i="19"/>
  <c r="AB72" i="19"/>
  <c r="AA72" i="19"/>
  <c r="Z72" i="19"/>
  <c r="Y72" i="19"/>
  <c r="X72" i="19"/>
  <c r="W72" i="19"/>
  <c r="V72" i="19"/>
  <c r="U72" i="19"/>
  <c r="T72" i="19"/>
  <c r="S72" i="19"/>
  <c r="R72" i="19"/>
  <c r="Q72" i="19"/>
  <c r="P72" i="19"/>
  <c r="O72" i="19"/>
  <c r="N72" i="19"/>
  <c r="M72" i="19"/>
  <c r="L72" i="19"/>
  <c r="K72" i="19"/>
  <c r="J72" i="19"/>
  <c r="I72" i="19"/>
  <c r="H72" i="19"/>
  <c r="G72" i="19"/>
  <c r="F72" i="19"/>
  <c r="E72" i="19"/>
  <c r="D72" i="19"/>
  <c r="AJ71" i="19"/>
  <c r="AI71" i="19"/>
  <c r="AH71" i="19"/>
  <c r="AG71" i="19"/>
  <c r="AF71" i="19"/>
  <c r="AE71" i="19"/>
  <c r="AD71" i="19"/>
  <c r="AC71" i="19"/>
  <c r="AB71" i="19"/>
  <c r="AA71" i="19"/>
  <c r="Z71" i="19"/>
  <c r="Y71" i="19"/>
  <c r="X71" i="19"/>
  <c r="W71" i="19"/>
  <c r="V71" i="19"/>
  <c r="U71" i="19"/>
  <c r="T71" i="19"/>
  <c r="S71" i="19"/>
  <c r="R71" i="19"/>
  <c r="Q71" i="19"/>
  <c r="P71" i="19"/>
  <c r="O71" i="19"/>
  <c r="N71" i="19"/>
  <c r="M71" i="19"/>
  <c r="L71" i="19"/>
  <c r="K71" i="19"/>
  <c r="J71" i="19"/>
  <c r="I71" i="19"/>
  <c r="H71" i="19"/>
  <c r="G71" i="19"/>
  <c r="F71" i="19"/>
  <c r="E71" i="19"/>
  <c r="D71" i="19"/>
  <c r="AT70" i="19"/>
  <c r="C69" i="19"/>
  <c r="C199" i="19" s="1"/>
  <c r="C68" i="19"/>
  <c r="C67" i="19"/>
  <c r="C197" i="19" s="1"/>
  <c r="C66" i="19"/>
  <c r="C131" i="19" s="1"/>
  <c r="C65" i="19"/>
  <c r="C64" i="19"/>
  <c r="C194" i="19" s="1"/>
  <c r="C63" i="19"/>
  <c r="C62" i="19"/>
  <c r="C61" i="19"/>
  <c r="C60" i="19"/>
  <c r="C190" i="19" s="1"/>
  <c r="C59" i="19"/>
  <c r="C58" i="19"/>
  <c r="C57" i="19"/>
  <c r="C187" i="19" s="1"/>
  <c r="C56" i="19"/>
  <c r="C55" i="19"/>
  <c r="C185" i="19" s="1"/>
  <c r="C54" i="19"/>
  <c r="C119" i="19" s="1"/>
  <c r="C53" i="19"/>
  <c r="C52" i="19"/>
  <c r="C182" i="19" s="1"/>
  <c r="C51" i="19"/>
  <c r="C50" i="19"/>
  <c r="C49" i="19"/>
  <c r="C48" i="19"/>
  <c r="C178" i="19" s="1"/>
  <c r="C47" i="19"/>
  <c r="C46" i="19"/>
  <c r="C45" i="19"/>
  <c r="C175" i="19" s="1"/>
  <c r="C44" i="19"/>
  <c r="C43" i="19"/>
  <c r="C173" i="19" s="1"/>
  <c r="C42" i="19"/>
  <c r="C107" i="19" s="1"/>
  <c r="C41" i="19"/>
  <c r="C171" i="19" s="1"/>
  <c r="C40" i="19"/>
  <c r="C170" i="19" s="1"/>
  <c r="C39" i="19"/>
  <c r="C38" i="19"/>
  <c r="C37" i="19"/>
  <c r="C167" i="19" s="1"/>
  <c r="C36" i="19"/>
  <c r="C166" i="19" s="1"/>
  <c r="C35" i="19"/>
  <c r="C34" i="19"/>
  <c r="C33" i="19"/>
  <c r="C163" i="19" s="1"/>
  <c r="C32" i="19"/>
  <c r="C31" i="19"/>
  <c r="C161" i="19" s="1"/>
  <c r="C30" i="19"/>
  <c r="C95" i="19" s="1"/>
  <c r="C29" i="19"/>
  <c r="C159" i="19" s="1"/>
  <c r="C28" i="19"/>
  <c r="C158" i="19" s="1"/>
  <c r="C27" i="19"/>
  <c r="C26" i="19"/>
  <c r="C25" i="19"/>
  <c r="C155" i="19" s="1"/>
  <c r="C24" i="19"/>
  <c r="C154" i="19" s="1"/>
  <c r="C23" i="19"/>
  <c r="C22" i="19"/>
  <c r="C21" i="19"/>
  <c r="C151" i="19" s="1"/>
  <c r="C20" i="19"/>
  <c r="C19" i="19"/>
  <c r="C149" i="19" s="1"/>
  <c r="C18" i="19"/>
  <c r="C83" i="19" s="1"/>
  <c r="C17" i="19"/>
  <c r="C147" i="19" s="1"/>
  <c r="C16" i="19"/>
  <c r="C146" i="19" s="1"/>
  <c r="C15" i="19"/>
  <c r="C145" i="19" s="1"/>
  <c r="C14" i="19"/>
  <c r="AW13" i="19"/>
  <c r="C13" i="19"/>
  <c r="C143" i="19" s="1"/>
  <c r="AL12" i="19"/>
  <c r="C12" i="19"/>
  <c r="C11" i="19"/>
  <c r="C141" i="19" s="1"/>
  <c r="C10" i="19"/>
  <c r="C9" i="19"/>
  <c r="C139" i="19" s="1"/>
  <c r="C8" i="19"/>
  <c r="C138" i="19" s="1"/>
  <c r="AW7" i="19"/>
  <c r="C7" i="19"/>
  <c r="AW6" i="19"/>
  <c r="AL6" i="19"/>
  <c r="C6" i="19"/>
  <c r="C71" i="19" s="1"/>
  <c r="AO143" i="19" l="1"/>
  <c r="AM171" i="19"/>
  <c r="AM103" i="19"/>
  <c r="AM114" i="19"/>
  <c r="AM119" i="19"/>
  <c r="AL88" i="19"/>
  <c r="AO89" i="19"/>
  <c r="AL136" i="19"/>
  <c r="AO168" i="19"/>
  <c r="AL168" i="19"/>
  <c r="AL176" i="19"/>
  <c r="AM78" i="19"/>
  <c r="C98" i="19"/>
  <c r="AM111" i="19"/>
  <c r="AM121" i="19"/>
  <c r="AN166" i="19"/>
  <c r="AO193" i="19"/>
  <c r="AO77" i="19"/>
  <c r="AO91" i="19"/>
  <c r="C122" i="19"/>
  <c r="AN128" i="19"/>
  <c r="AN191" i="19"/>
  <c r="AU11" i="19"/>
  <c r="AU10" i="19"/>
  <c r="AM75" i="19"/>
  <c r="C78" i="19"/>
  <c r="AO115" i="19"/>
  <c r="AL115" i="19"/>
  <c r="AM127" i="19"/>
  <c r="AO139" i="19"/>
  <c r="AO147" i="19"/>
  <c r="AO163" i="19"/>
  <c r="AO171" i="19"/>
  <c r="C86" i="19"/>
  <c r="AM115" i="19"/>
  <c r="AO155" i="19"/>
  <c r="AO164" i="19"/>
  <c r="AN78" i="19"/>
  <c r="AO79" i="19"/>
  <c r="AM99" i="19"/>
  <c r="AO101" i="19"/>
  <c r="AN106" i="19"/>
  <c r="AN109" i="19"/>
  <c r="AO124" i="19"/>
  <c r="AM159" i="19"/>
  <c r="AO189" i="19"/>
  <c r="AO197" i="19"/>
  <c r="AL78" i="19"/>
  <c r="AN94" i="19"/>
  <c r="AN122" i="19"/>
  <c r="AM174" i="19"/>
  <c r="AN195" i="19"/>
  <c r="AR43" i="20"/>
  <c r="AR51" i="20"/>
  <c r="AR55" i="20"/>
  <c r="AS25" i="20"/>
  <c r="AS31" i="20"/>
  <c r="AS37" i="20"/>
  <c r="AO74" i="19"/>
  <c r="AM82" i="19"/>
  <c r="AO83" i="19"/>
  <c r="AM89" i="19"/>
  <c r="AO106" i="19"/>
  <c r="C110" i="19"/>
  <c r="AN110" i="19"/>
  <c r="AM112" i="19"/>
  <c r="AM118" i="19"/>
  <c r="AO119" i="19"/>
  <c r="AM123" i="19"/>
  <c r="AM125" i="19"/>
  <c r="AM126" i="19"/>
  <c r="AN127" i="19"/>
  <c r="AO129" i="19"/>
  <c r="AN132" i="19"/>
  <c r="AN137" i="19"/>
  <c r="AM140" i="19"/>
  <c r="AM144" i="19"/>
  <c r="AO151" i="19"/>
  <c r="AL151" i="19"/>
  <c r="AN163" i="19"/>
  <c r="AM165" i="19"/>
  <c r="AM175" i="19"/>
  <c r="AM178" i="19"/>
  <c r="AM182" i="19"/>
  <c r="AM186" i="19"/>
  <c r="AM190" i="19"/>
  <c r="AM194" i="19"/>
  <c r="AM198" i="19"/>
  <c r="AN77" i="20"/>
  <c r="AM81" i="20"/>
  <c r="AN99" i="20"/>
  <c r="AO107" i="20"/>
  <c r="AM115" i="20"/>
  <c r="AM117" i="20"/>
  <c r="AO119" i="20"/>
  <c r="AL119" i="20"/>
  <c r="AN125" i="20"/>
  <c r="AR60" i="20"/>
  <c r="AN133" i="20"/>
  <c r="AO136" i="20"/>
  <c r="AL136" i="20"/>
  <c r="AO141" i="20"/>
  <c r="AO146" i="20"/>
  <c r="AL146" i="20"/>
  <c r="C156" i="20"/>
  <c r="AN162" i="20"/>
  <c r="C168" i="20"/>
  <c r="AO169" i="20"/>
  <c r="AN173" i="20"/>
  <c r="AM173" i="20"/>
  <c r="AS43" i="20"/>
  <c r="AO180" i="20"/>
  <c r="AO185" i="20"/>
  <c r="AL185" i="20"/>
  <c r="AL186" i="20"/>
  <c r="AO190" i="20"/>
  <c r="AO195" i="20"/>
  <c r="AL195" i="20"/>
  <c r="AL84" i="19"/>
  <c r="AM91" i="19"/>
  <c r="AN104" i="19"/>
  <c r="AN141" i="19"/>
  <c r="AN145" i="19"/>
  <c r="AN146" i="19"/>
  <c r="AO159" i="19"/>
  <c r="AM169" i="19"/>
  <c r="AO172" i="19"/>
  <c r="AO176" i="19"/>
  <c r="AN199" i="19"/>
  <c r="AM75" i="20"/>
  <c r="AO88" i="20"/>
  <c r="AO89" i="20"/>
  <c r="AN93" i="20"/>
  <c r="AR28" i="20"/>
  <c r="AN100" i="20"/>
  <c r="AR46" i="20"/>
  <c r="AM124" i="20"/>
  <c r="AN131" i="20"/>
  <c r="C140" i="20"/>
  <c r="AM145" i="20"/>
  <c r="AM147" i="20"/>
  <c r="AN150" i="20"/>
  <c r="AO162" i="20"/>
  <c r="AL162" i="20"/>
  <c r="AO168" i="20"/>
  <c r="AL168" i="20"/>
  <c r="AN174" i="20"/>
  <c r="AM176" i="20"/>
  <c r="AL180" i="20"/>
  <c r="C184" i="20"/>
  <c r="AN184" i="20"/>
  <c r="AM191" i="20"/>
  <c r="AN81" i="19"/>
  <c r="AN86" i="19"/>
  <c r="AO92" i="19"/>
  <c r="AO96" i="19"/>
  <c r="AN99" i="19"/>
  <c r="AO110" i="19"/>
  <c r="AN113" i="19"/>
  <c r="AT12" i="19"/>
  <c r="AM71" i="19"/>
  <c r="AL74" i="19"/>
  <c r="AN76" i="19"/>
  <c r="AO78" i="19"/>
  <c r="AL80" i="19"/>
  <c r="C82" i="19"/>
  <c r="AN82" i="19"/>
  <c r="AN85" i="19"/>
  <c r="AM97" i="19"/>
  <c r="AN108" i="19"/>
  <c r="AN117" i="19"/>
  <c r="AM122" i="19"/>
  <c r="AO123" i="19"/>
  <c r="AO146" i="19"/>
  <c r="AN149" i="19"/>
  <c r="AN150" i="19"/>
  <c r="AN153" i="19"/>
  <c r="AM160" i="19"/>
  <c r="AL164" i="19"/>
  <c r="AO167" i="19"/>
  <c r="AO180" i="19"/>
  <c r="AO184" i="19"/>
  <c r="AO188" i="19"/>
  <c r="AO192" i="19"/>
  <c r="AO196" i="19"/>
  <c r="AM72" i="20"/>
  <c r="AM79" i="20"/>
  <c r="AN81" i="20"/>
  <c r="AL89" i="20"/>
  <c r="AO100" i="20"/>
  <c r="AN105" i="20"/>
  <c r="AR40" i="20"/>
  <c r="AO112" i="20"/>
  <c r="AO113" i="20"/>
  <c r="AL113" i="20"/>
  <c r="AN117" i="20"/>
  <c r="AR52" i="20"/>
  <c r="AL126" i="20"/>
  <c r="AL134" i="20"/>
  <c r="AL137" i="20"/>
  <c r="AO140" i="20"/>
  <c r="AL140" i="20"/>
  <c r="AQ140" i="20" s="1"/>
  <c r="AS10" i="20" s="1"/>
  <c r="AM142" i="20"/>
  <c r="AN156" i="20"/>
  <c r="AM170" i="20"/>
  <c r="AO174" i="20"/>
  <c r="AO179" i="20"/>
  <c r="AL179" i="20"/>
  <c r="AO184" i="20"/>
  <c r="AN187" i="20"/>
  <c r="AN193" i="20"/>
  <c r="AM193" i="20"/>
  <c r="AS63" i="20"/>
  <c r="AN194" i="20"/>
  <c r="AM196" i="20"/>
  <c r="AO199" i="20"/>
  <c r="AL199" i="20"/>
  <c r="AN72" i="19"/>
  <c r="AO87" i="19"/>
  <c r="AO82" i="19"/>
  <c r="AN90" i="19"/>
  <c r="AM90" i="19"/>
  <c r="AM101" i="19"/>
  <c r="AN121" i="19"/>
  <c r="AM130" i="19"/>
  <c r="AM134" i="19"/>
  <c r="AN136" i="19"/>
  <c r="AN157" i="19"/>
  <c r="AN158" i="19"/>
  <c r="AN161" i="19"/>
  <c r="AN162" i="19"/>
  <c r="AM177" i="19"/>
  <c r="AM189" i="19"/>
  <c r="AM193" i="19"/>
  <c r="AM197" i="19"/>
  <c r="AM104" i="20"/>
  <c r="AR58" i="20"/>
  <c r="AM149" i="20"/>
  <c r="AM153" i="20"/>
  <c r="AS29" i="20"/>
  <c r="AM165" i="20"/>
  <c r="C188" i="20"/>
  <c r="AN125" i="19"/>
  <c r="AO127" i="19"/>
  <c r="AL127" i="19"/>
  <c r="AM129" i="19"/>
  <c r="AM131" i="19"/>
  <c r="AM133" i="19"/>
  <c r="AO137" i="19"/>
  <c r="AO158" i="19"/>
  <c r="AO162" i="19"/>
  <c r="AN165" i="19"/>
  <c r="AO175" i="19"/>
  <c r="C72" i="20"/>
  <c r="AN76" i="20"/>
  <c r="AM76" i="20"/>
  <c r="AO77" i="20"/>
  <c r="AL77" i="20"/>
  <c r="AM83" i="20"/>
  <c r="AO99" i="20"/>
  <c r="AM107" i="20"/>
  <c r="AM109" i="20"/>
  <c r="AO111" i="20"/>
  <c r="AL111" i="20"/>
  <c r="AN115" i="20"/>
  <c r="AM119" i="20"/>
  <c r="AO124" i="20"/>
  <c r="C132" i="20"/>
  <c r="AN132" i="20"/>
  <c r="AO133" i="20"/>
  <c r="AL133" i="20"/>
  <c r="AO139" i="20"/>
  <c r="C144" i="20"/>
  <c r="AM146" i="20"/>
  <c r="AN154" i="20"/>
  <c r="C160" i="20"/>
  <c r="AN160" i="20"/>
  <c r="AN166" i="20"/>
  <c r="C172" i="20"/>
  <c r="AO173" i="20"/>
  <c r="AN177" i="20"/>
  <c r="AM177" i="20"/>
  <c r="AS47" i="20"/>
  <c r="AN178" i="20"/>
  <c r="AM180" i="20"/>
  <c r="AO188" i="20"/>
  <c r="AL189" i="20"/>
  <c r="AM195" i="20"/>
  <c r="AN197" i="20"/>
  <c r="AM197" i="20"/>
  <c r="AS67" i="20"/>
  <c r="AT6" i="19"/>
  <c r="AN75" i="19"/>
  <c r="AM92" i="19"/>
  <c r="AM96" i="19"/>
  <c r="AN112" i="19"/>
  <c r="AO113" i="19"/>
  <c r="AN116" i="19"/>
  <c r="AM138" i="19"/>
  <c r="AN140" i="19"/>
  <c r="AO141" i="19"/>
  <c r="AN144" i="19"/>
  <c r="AN169" i="19"/>
  <c r="AO179" i="19"/>
  <c r="AO183" i="19"/>
  <c r="AO187" i="19"/>
  <c r="AO191" i="19"/>
  <c r="AO195" i="19"/>
  <c r="AO199" i="19"/>
  <c r="AO72" i="20"/>
  <c r="AN85" i="20"/>
  <c r="AN92" i="20"/>
  <c r="C104" i="20"/>
  <c r="AM126" i="20"/>
  <c r="AO132" i="20"/>
  <c r="AM134" i="20"/>
  <c r="AO149" i="20"/>
  <c r="AO160" i="20"/>
  <c r="AL160" i="20"/>
  <c r="AM162" i="20"/>
  <c r="AO172" i="20"/>
  <c r="AL172" i="20"/>
  <c r="AL188" i="20"/>
  <c r="AN191" i="20"/>
  <c r="AS61" i="20"/>
  <c r="AO198" i="20"/>
  <c r="AM79" i="19"/>
  <c r="AO81" i="19"/>
  <c r="AM83" i="19"/>
  <c r="AN84" i="19"/>
  <c r="AN88" i="19"/>
  <c r="AO108" i="19"/>
  <c r="AN111" i="19"/>
  <c r="AO117" i="19"/>
  <c r="AN120" i="19"/>
  <c r="AO126" i="19"/>
  <c r="AM128" i="19"/>
  <c r="AO131" i="19"/>
  <c r="AO136" i="19"/>
  <c r="AN139" i="19"/>
  <c r="AM142" i="19"/>
  <c r="AM146" i="19"/>
  <c r="AN148" i="19"/>
  <c r="AO149" i="19"/>
  <c r="AN152" i="19"/>
  <c r="AO153" i="19"/>
  <c r="AN173" i="19"/>
  <c r="AN174" i="19"/>
  <c r="AM180" i="19"/>
  <c r="AM184" i="19"/>
  <c r="AM188" i="19"/>
  <c r="AM192" i="19"/>
  <c r="AM196" i="19"/>
  <c r="AL71" i="20"/>
  <c r="C76" i="20"/>
  <c r="AN79" i="20"/>
  <c r="AN80" i="20"/>
  <c r="AM80" i="20"/>
  <c r="AO81" i="20"/>
  <c r="AO92" i="20"/>
  <c r="AN97" i="20"/>
  <c r="AR32" i="20"/>
  <c r="AO104" i="20"/>
  <c r="AO105" i="20"/>
  <c r="AL105" i="20"/>
  <c r="AN109" i="20"/>
  <c r="AR44" i="20"/>
  <c r="C116" i="20"/>
  <c r="AN116" i="20"/>
  <c r="AO123" i="20"/>
  <c r="AL123" i="20"/>
  <c r="AN129" i="20"/>
  <c r="AN137" i="20"/>
  <c r="AM137" i="20"/>
  <c r="AN138" i="20"/>
  <c r="AM140" i="20"/>
  <c r="C148" i="20"/>
  <c r="AS40" i="20"/>
  <c r="AM179" i="20"/>
  <c r="AN181" i="20"/>
  <c r="AM181" i="20"/>
  <c r="AS51" i="20"/>
  <c r="AN182" i="20"/>
  <c r="AO187" i="20"/>
  <c r="AL187" i="20"/>
  <c r="C192" i="20"/>
  <c r="AO193" i="20"/>
  <c r="AL194" i="20"/>
  <c r="AM199" i="20"/>
  <c r="AN71" i="19"/>
  <c r="AO95" i="19"/>
  <c r="AO85" i="19"/>
  <c r="AN98" i="19"/>
  <c r="AN102" i="19"/>
  <c r="AM102" i="19"/>
  <c r="AM105" i="19"/>
  <c r="AM107" i="19"/>
  <c r="AM109" i="19"/>
  <c r="AN124" i="19"/>
  <c r="AM132" i="19"/>
  <c r="AM150" i="19"/>
  <c r="AM154" i="19"/>
  <c r="AN156" i="19"/>
  <c r="AN160" i="19"/>
  <c r="AO174" i="19"/>
  <c r="AN177" i="19"/>
  <c r="AN178" i="19"/>
  <c r="AN181" i="19"/>
  <c r="AN182" i="19"/>
  <c r="AN185" i="19"/>
  <c r="AN189" i="19"/>
  <c r="AN190" i="19"/>
  <c r="AN193" i="19"/>
  <c r="AN194" i="19"/>
  <c r="AN197" i="19"/>
  <c r="AN198" i="19"/>
  <c r="AO76" i="20"/>
  <c r="AM87" i="20"/>
  <c r="AO91" i="20"/>
  <c r="AM96" i="20"/>
  <c r="AM101" i="20"/>
  <c r="AO103" i="20"/>
  <c r="AL103" i="20"/>
  <c r="AO116" i="20"/>
  <c r="AN121" i="20"/>
  <c r="AO143" i="20"/>
  <c r="AL143" i="20"/>
  <c r="AO148" i="20"/>
  <c r="AO153" i="20"/>
  <c r="AM155" i="20"/>
  <c r="AN157" i="20"/>
  <c r="AM157" i="20"/>
  <c r="AN163" i="20"/>
  <c r="AS33" i="20"/>
  <c r="AO165" i="20"/>
  <c r="AM167" i="20"/>
  <c r="AO171" i="20"/>
  <c r="AL171" i="20"/>
  <c r="AN175" i="20"/>
  <c r="AO192" i="20"/>
  <c r="AL193" i="20"/>
  <c r="AM194" i="20"/>
  <c r="AN80" i="19"/>
  <c r="AO71" i="19"/>
  <c r="AN129" i="19"/>
  <c r="AN130" i="19"/>
  <c r="AN133" i="19"/>
  <c r="AN134" i="19"/>
  <c r="AM139" i="19"/>
  <c r="AO140" i="19"/>
  <c r="AO144" i="19"/>
  <c r="AM158" i="19"/>
  <c r="AM162" i="19"/>
  <c r="AN164" i="19"/>
  <c r="AO165" i="19"/>
  <c r="AN168" i="19"/>
  <c r="AL172" i="19"/>
  <c r="AO178" i="19"/>
  <c r="AO182" i="19"/>
  <c r="AO190" i="19"/>
  <c r="AO194" i="19"/>
  <c r="AO198" i="19"/>
  <c r="C80" i="20"/>
  <c r="AM84" i="20"/>
  <c r="AR31" i="20"/>
  <c r="AM99" i="20"/>
  <c r="AN107" i="20"/>
  <c r="AM111" i="20"/>
  <c r="AO115" i="20"/>
  <c r="AR63" i="20"/>
  <c r="AL130" i="20"/>
  <c r="AM139" i="20"/>
  <c r="AN141" i="20"/>
  <c r="AM141" i="20"/>
  <c r="C152" i="20"/>
  <c r="AN152" i="20"/>
  <c r="AN158" i="20"/>
  <c r="C164" i="20"/>
  <c r="AN164" i="20"/>
  <c r="AN169" i="20"/>
  <c r="AM169" i="20"/>
  <c r="AS39" i="20"/>
  <c r="C176" i="20"/>
  <c r="AO177" i="20"/>
  <c r="AL177" i="20"/>
  <c r="AM183" i="20"/>
  <c r="AN185" i="20"/>
  <c r="AM185" i="20"/>
  <c r="AS55" i="20"/>
  <c r="AN186" i="20"/>
  <c r="AL192" i="20"/>
  <c r="AO197" i="20"/>
  <c r="AN74" i="19"/>
  <c r="AM74" i="19"/>
  <c r="AO75" i="19"/>
  <c r="AL75" i="19"/>
  <c r="AQ75" i="19" s="1"/>
  <c r="AR10" i="19" s="1"/>
  <c r="AN87" i="19"/>
  <c r="AM87" i="19"/>
  <c r="AN92" i="19"/>
  <c r="C102" i="19"/>
  <c r="AM106" i="19"/>
  <c r="AO107" i="19"/>
  <c r="AM113" i="19"/>
  <c r="AO130" i="19"/>
  <c r="AO134" i="19"/>
  <c r="AM143" i="19"/>
  <c r="AN147" i="19"/>
  <c r="AM147" i="19"/>
  <c r="AO148" i="19"/>
  <c r="AO152" i="19"/>
  <c r="AM163" i="19"/>
  <c r="AM166" i="19"/>
  <c r="AO169" i="19"/>
  <c r="AN176" i="19"/>
  <c r="AT9" i="20"/>
  <c r="AL72" i="20"/>
  <c r="AM73" i="20"/>
  <c r="AO75" i="20"/>
  <c r="AL75" i="20"/>
  <c r="AO80" i="20"/>
  <c r="AN89" i="20"/>
  <c r="AR24" i="20"/>
  <c r="C96" i="20"/>
  <c r="AN101" i="20"/>
  <c r="AR36" i="20"/>
  <c r="AN126" i="20"/>
  <c r="C128" i="20"/>
  <c r="AM131" i="20"/>
  <c r="AN134" i="20"/>
  <c r="AN142" i="20"/>
  <c r="AL158" i="20"/>
  <c r="AO164" i="20"/>
  <c r="AL164" i="20"/>
  <c r="AN170" i="20"/>
  <c r="AO176" i="20"/>
  <c r="AO191" i="20"/>
  <c r="AL191" i="20"/>
  <c r="C196" i="20"/>
  <c r="AN196" i="20"/>
  <c r="AL197" i="20"/>
  <c r="AO88" i="19"/>
  <c r="AO93" i="19"/>
  <c r="AM95" i="19"/>
  <c r="AO97" i="19"/>
  <c r="AO102" i="19"/>
  <c r="AM108" i="19"/>
  <c r="AM110" i="19"/>
  <c r="AO111" i="19"/>
  <c r="AM117" i="19"/>
  <c r="AM136" i="19"/>
  <c r="AM149" i="19"/>
  <c r="AM151" i="19"/>
  <c r="AM153" i="19"/>
  <c r="AM155" i="19"/>
  <c r="AO156" i="19"/>
  <c r="AO160" i="19"/>
  <c r="AM167" i="19"/>
  <c r="AM170" i="19"/>
  <c r="AM179" i="19"/>
  <c r="AM183" i="19"/>
  <c r="AM187" i="19"/>
  <c r="AN188" i="19"/>
  <c r="AM191" i="19"/>
  <c r="AN192" i="19"/>
  <c r="AM195" i="19"/>
  <c r="AN196" i="19"/>
  <c r="AM199" i="19"/>
  <c r="AM71" i="20"/>
  <c r="AM77" i="20"/>
  <c r="C84" i="20"/>
  <c r="AM88" i="20"/>
  <c r="AO96" i="20"/>
  <c r="AO97" i="20"/>
  <c r="C108" i="20"/>
  <c r="AN108" i="20"/>
  <c r="AN113" i="20"/>
  <c r="AR48" i="20"/>
  <c r="C120" i="20"/>
  <c r="AM123" i="20"/>
  <c r="AM125" i="20"/>
  <c r="AO128" i="20"/>
  <c r="AO129" i="20"/>
  <c r="AL129" i="20"/>
  <c r="AO137" i="20"/>
  <c r="AQ137" i="20" s="1"/>
  <c r="AS7" i="20" s="1"/>
  <c r="AL176" i="20"/>
  <c r="AS49" i="20"/>
  <c r="AO181" i="20"/>
  <c r="AL181" i="20"/>
  <c r="AM187" i="20"/>
  <c r="AO196" i="20"/>
  <c r="AL80" i="20"/>
  <c r="AQ80" i="20" s="1"/>
  <c r="AL84" i="20"/>
  <c r="AQ84" i="20" s="1"/>
  <c r="AL145" i="20"/>
  <c r="AL148" i="20"/>
  <c r="AQ148" i="20" s="1"/>
  <c r="AL149" i="20"/>
  <c r="AL81" i="20"/>
  <c r="AL139" i="20"/>
  <c r="AL79" i="20"/>
  <c r="AL83" i="20"/>
  <c r="AL190" i="19"/>
  <c r="AQ190" i="19" s="1"/>
  <c r="AL194" i="19"/>
  <c r="AQ194" i="19" s="1"/>
  <c r="AL198" i="19"/>
  <c r="AL184" i="19"/>
  <c r="AL178" i="19"/>
  <c r="AL180" i="19"/>
  <c r="AL92" i="19"/>
  <c r="AL73" i="19"/>
  <c r="AL140" i="19"/>
  <c r="AL114" i="19"/>
  <c r="AL126" i="19"/>
  <c r="AL107" i="19"/>
  <c r="AL108" i="19"/>
  <c r="AL113" i="19"/>
  <c r="AL119" i="19"/>
  <c r="AL131" i="19"/>
  <c r="AL171" i="19"/>
  <c r="AL189" i="19"/>
  <c r="AL193" i="19"/>
  <c r="AL197" i="19"/>
  <c r="AL106" i="19"/>
  <c r="AL118" i="19"/>
  <c r="AL130" i="19"/>
  <c r="AL111" i="19"/>
  <c r="AL117" i="19"/>
  <c r="AL129" i="19"/>
  <c r="AL175" i="19"/>
  <c r="AL112" i="19"/>
  <c r="AL123" i="19"/>
  <c r="AL124" i="19"/>
  <c r="AL179" i="19"/>
  <c r="AL134" i="19"/>
  <c r="AL169" i="19"/>
  <c r="AL174" i="19"/>
  <c r="AL183" i="19"/>
  <c r="AL188" i="19"/>
  <c r="AL192" i="19"/>
  <c r="AL196" i="19"/>
  <c r="AL110" i="19"/>
  <c r="AL187" i="19"/>
  <c r="AL199" i="19"/>
  <c r="AL122" i="19"/>
  <c r="AL182" i="19"/>
  <c r="AQ182" i="19" s="1"/>
  <c r="AL191" i="19"/>
  <c r="AL195" i="19"/>
  <c r="AQ79" i="20"/>
  <c r="AM90" i="20"/>
  <c r="AM98" i="20"/>
  <c r="AM106" i="20"/>
  <c r="AM114" i="20"/>
  <c r="AM122" i="20"/>
  <c r="AM133" i="20"/>
  <c r="AQ146" i="20"/>
  <c r="AO152" i="20"/>
  <c r="AL152" i="20"/>
  <c r="AS36" i="20"/>
  <c r="AS35" i="20"/>
  <c r="AM186" i="20"/>
  <c r="AS27" i="20"/>
  <c r="AS28" i="20"/>
  <c r="AS58" i="20"/>
  <c r="C139" i="20"/>
  <c r="C74" i="20"/>
  <c r="C143" i="20"/>
  <c r="AQ143" i="20" s="1"/>
  <c r="AS13" i="20" s="1"/>
  <c r="C78" i="20"/>
  <c r="C151" i="20"/>
  <c r="C86" i="20"/>
  <c r="C175" i="20"/>
  <c r="C110" i="20"/>
  <c r="AO74" i="20"/>
  <c r="AL74" i="20"/>
  <c r="AN78" i="20"/>
  <c r="AM82" i="20"/>
  <c r="AO86" i="20"/>
  <c r="AL86" i="20"/>
  <c r="AM92" i="20"/>
  <c r="AO94" i="20"/>
  <c r="AL94" i="20"/>
  <c r="AM100" i="20"/>
  <c r="AO102" i="20"/>
  <c r="AM108" i="20"/>
  <c r="AO110" i="20"/>
  <c r="AM116" i="20"/>
  <c r="AO118" i="20"/>
  <c r="AN123" i="20"/>
  <c r="AM130" i="20"/>
  <c r="AO138" i="20"/>
  <c r="AO144" i="20"/>
  <c r="AL144" i="20"/>
  <c r="AN149" i="20"/>
  <c r="AO151" i="20"/>
  <c r="AL151" i="20"/>
  <c r="AM154" i="20"/>
  <c r="AO159" i="20"/>
  <c r="AL159" i="20"/>
  <c r="AO166" i="20"/>
  <c r="AL166" i="20"/>
  <c r="AM168" i="20"/>
  <c r="AL174" i="20"/>
  <c r="AO178" i="20"/>
  <c r="AO183" i="20"/>
  <c r="AL183" i="20"/>
  <c r="AL190" i="20"/>
  <c r="C199" i="20"/>
  <c r="C134" i="20"/>
  <c r="AN71" i="20"/>
  <c r="AQ71" i="20" s="1"/>
  <c r="AR6" i="20" s="1"/>
  <c r="AN83" i="20"/>
  <c r="AR34" i="20"/>
  <c r="AL102" i="20"/>
  <c r="AL110" i="20"/>
  <c r="AL118" i="20"/>
  <c r="AO126" i="20"/>
  <c r="AL138" i="20"/>
  <c r="AS34" i="20"/>
  <c r="AM174" i="20"/>
  <c r="AM190" i="20"/>
  <c r="AN90" i="20"/>
  <c r="AN98" i="20"/>
  <c r="C100" i="20"/>
  <c r="AN106" i="20"/>
  <c r="AR41" i="20"/>
  <c r="AR42" i="20"/>
  <c r="AN114" i="20"/>
  <c r="AN122" i="20"/>
  <c r="AR68" i="20"/>
  <c r="AR69" i="20"/>
  <c r="AQ141" i="20"/>
  <c r="AS11" i="20" s="1"/>
  <c r="AM152" i="20"/>
  <c r="AS26" i="20"/>
  <c r="AO158" i="20"/>
  <c r="AM160" i="20"/>
  <c r="AS46" i="20"/>
  <c r="AM184" i="20"/>
  <c r="AS62" i="20"/>
  <c r="AO73" i="20"/>
  <c r="AO85" i="20"/>
  <c r="AM89" i="20"/>
  <c r="AL91" i="20"/>
  <c r="AO93" i="20"/>
  <c r="AL93" i="20"/>
  <c r="AM97" i="20"/>
  <c r="AL99" i="20"/>
  <c r="AO101" i="20"/>
  <c r="AM105" i="20"/>
  <c r="AL107" i="20"/>
  <c r="AO109" i="20"/>
  <c r="AL109" i="20"/>
  <c r="AM113" i="20"/>
  <c r="AL115" i="20"/>
  <c r="AO117" i="20"/>
  <c r="AL117" i="20"/>
  <c r="AM121" i="20"/>
  <c r="C124" i="20"/>
  <c r="AM129" i="20"/>
  <c r="AM132" i="20"/>
  <c r="AO134" i="20"/>
  <c r="AN147" i="20"/>
  <c r="AO150" i="20"/>
  <c r="AL150" i="20"/>
  <c r="AL178" i="20"/>
  <c r="AO182" i="20"/>
  <c r="AR37" i="20"/>
  <c r="AQ72" i="20"/>
  <c r="AR7" i="20" s="1"/>
  <c r="AL73" i="20"/>
  <c r="AM74" i="20"/>
  <c r="AO78" i="20"/>
  <c r="AL78" i="20"/>
  <c r="AN82" i="20"/>
  <c r="AL85" i="20"/>
  <c r="AQ85" i="20" s="1"/>
  <c r="AM86" i="20"/>
  <c r="AM94" i="20"/>
  <c r="AL101" i="20"/>
  <c r="AM102" i="20"/>
  <c r="AM110" i="20"/>
  <c r="AM118" i="20"/>
  <c r="AO125" i="20"/>
  <c r="AL125" i="20"/>
  <c r="AN130" i="20"/>
  <c r="AM138" i="20"/>
  <c r="AM144" i="20"/>
  <c r="AO156" i="20"/>
  <c r="AL156" i="20"/>
  <c r="AM166" i="20"/>
  <c r="AM172" i="20"/>
  <c r="AM178" i="20"/>
  <c r="AN75" i="20"/>
  <c r="AQ75" i="20" s="1"/>
  <c r="AR10" i="20" s="1"/>
  <c r="AN87" i="20"/>
  <c r="AN95" i="20"/>
  <c r="AN103" i="20"/>
  <c r="AN111" i="20"/>
  <c r="AN119" i="20"/>
  <c r="AR56" i="20"/>
  <c r="AR57" i="20"/>
  <c r="AN139" i="20"/>
  <c r="AQ139" i="20"/>
  <c r="AS9" i="20" s="1"/>
  <c r="AO142" i="20"/>
  <c r="AS24" i="20"/>
  <c r="AS23" i="20"/>
  <c r="AO170" i="20"/>
  <c r="AL170" i="20"/>
  <c r="AN179" i="20"/>
  <c r="AS50" i="20"/>
  <c r="AM188" i="20"/>
  <c r="AS60" i="20"/>
  <c r="AN195" i="20"/>
  <c r="AS65" i="20"/>
  <c r="C163" i="20"/>
  <c r="C98" i="20"/>
  <c r="C187" i="20"/>
  <c r="C122" i="20"/>
  <c r="AO90" i="20"/>
  <c r="AL90" i="20"/>
  <c r="AO98" i="20"/>
  <c r="AL98" i="20"/>
  <c r="AO106" i="20"/>
  <c r="AM112" i="20"/>
  <c r="AO114" i="20"/>
  <c r="AM120" i="20"/>
  <c r="AO122" i="20"/>
  <c r="AL131" i="20"/>
  <c r="AM136" i="20"/>
  <c r="AQ136" i="20" s="1"/>
  <c r="AS6" i="20" s="1"/>
  <c r="AL142" i="20"/>
  <c r="AO155" i="20"/>
  <c r="AL155" i="20"/>
  <c r="AM158" i="20"/>
  <c r="AN167" i="20"/>
  <c r="AS38" i="20"/>
  <c r="AO175" i="20"/>
  <c r="AL175" i="20"/>
  <c r="AL182" i="20"/>
  <c r="AO186" i="20"/>
  <c r="AL198" i="20"/>
  <c r="AQ81" i="20"/>
  <c r="AR16" i="20" s="1"/>
  <c r="AL106" i="20"/>
  <c r="AL114" i="20"/>
  <c r="AL122" i="20"/>
  <c r="AN127" i="20"/>
  <c r="AR65" i="20"/>
  <c r="AR64" i="20"/>
  <c r="AN145" i="20"/>
  <c r="AQ145" i="20"/>
  <c r="AO147" i="20"/>
  <c r="AL147" i="20"/>
  <c r="AM150" i="20"/>
  <c r="AM164" i="20"/>
  <c r="AM182" i="20"/>
  <c r="AM198" i="20"/>
  <c r="AQ76" i="20"/>
  <c r="AR11" i="20" s="1"/>
  <c r="AM78" i="20"/>
  <c r="AO82" i="20"/>
  <c r="AL82" i="20"/>
  <c r="AN86" i="20"/>
  <c r="C88" i="20"/>
  <c r="AN94" i="20"/>
  <c r="AR29" i="20"/>
  <c r="AR30" i="20"/>
  <c r="AN102" i="20"/>
  <c r="AN110" i="20"/>
  <c r="AR45" i="20"/>
  <c r="C112" i="20"/>
  <c r="AN118" i="20"/>
  <c r="AR53" i="20"/>
  <c r="AR54" i="20"/>
  <c r="AM128" i="20"/>
  <c r="AO130" i="20"/>
  <c r="AN151" i="20"/>
  <c r="AQ151" i="20" s="1"/>
  <c r="AO154" i="20"/>
  <c r="AL154" i="20"/>
  <c r="AM156" i="20"/>
  <c r="AN159" i="20"/>
  <c r="AS48" i="20"/>
  <c r="AN183" i="20"/>
  <c r="AS53" i="20"/>
  <c r="AM192" i="20"/>
  <c r="AS64" i="20"/>
  <c r="AN199" i="20"/>
  <c r="AS70" i="20"/>
  <c r="AS69" i="20"/>
  <c r="B6" i="20"/>
  <c r="C145" i="20"/>
  <c r="C149" i="20"/>
  <c r="AR26" i="20"/>
  <c r="AR38" i="20"/>
  <c r="AR50" i="20"/>
  <c r="AR62" i="20"/>
  <c r="C73" i="20"/>
  <c r="C77" i="20"/>
  <c r="C81" i="20"/>
  <c r="C85" i="20"/>
  <c r="C89" i="20"/>
  <c r="C93" i="20"/>
  <c r="C97" i="20"/>
  <c r="C101" i="20"/>
  <c r="C105" i="20"/>
  <c r="C109" i="20"/>
  <c r="C113" i="20"/>
  <c r="C117" i="20"/>
  <c r="C121" i="20"/>
  <c r="C125" i="20"/>
  <c r="C129" i="20"/>
  <c r="C133" i="20"/>
  <c r="AT6" i="20"/>
  <c r="C82" i="20"/>
  <c r="C90" i="20"/>
  <c r="C94" i="20"/>
  <c r="C102" i="20"/>
  <c r="C106" i="20"/>
  <c r="C114" i="20"/>
  <c r="C118" i="20"/>
  <c r="C126" i="20"/>
  <c r="C130" i="20"/>
  <c r="AL102" i="19"/>
  <c r="AL160" i="19"/>
  <c r="AL163" i="19"/>
  <c r="AL152" i="19"/>
  <c r="AL156" i="19"/>
  <c r="AL158" i="19"/>
  <c r="AL153" i="19"/>
  <c r="AL79" i="19"/>
  <c r="AL144" i="19"/>
  <c r="AL76" i="19"/>
  <c r="AL165" i="19"/>
  <c r="AL98" i="19"/>
  <c r="AL159" i="19"/>
  <c r="AL91" i="19"/>
  <c r="AL90" i="19"/>
  <c r="AL101" i="19"/>
  <c r="AL162" i="19"/>
  <c r="AL95" i="19"/>
  <c r="AL96" i="19"/>
  <c r="AL167" i="19"/>
  <c r="AL87" i="19"/>
  <c r="AL94" i="19"/>
  <c r="AL93" i="19"/>
  <c r="AL155" i="19"/>
  <c r="AL148" i="19"/>
  <c r="AL77" i="19"/>
  <c r="AL143" i="19"/>
  <c r="AL141" i="19"/>
  <c r="AL139" i="19"/>
  <c r="AL71" i="19"/>
  <c r="AQ71" i="19" s="1"/>
  <c r="AR6" i="19" s="1"/>
  <c r="AL137" i="19"/>
  <c r="AL72" i="19"/>
  <c r="AL149" i="19"/>
  <c r="AQ149" i="19" s="1"/>
  <c r="AS19" i="19" s="1"/>
  <c r="AL147" i="19"/>
  <c r="AQ147" i="19" s="1"/>
  <c r="AL82" i="19"/>
  <c r="AQ82" i="19" s="1"/>
  <c r="AR17" i="19" s="1"/>
  <c r="AL146" i="19"/>
  <c r="AL86" i="19"/>
  <c r="C91" i="19"/>
  <c r="C156" i="19"/>
  <c r="C169" i="19"/>
  <c r="C104" i="19"/>
  <c r="C74" i="19"/>
  <c r="AQ74" i="19" s="1"/>
  <c r="AR9" i="19" s="1"/>
  <c r="AN83" i="19"/>
  <c r="AL89" i="19"/>
  <c r="AO90" i="19"/>
  <c r="AN101" i="19"/>
  <c r="AN103" i="19"/>
  <c r="AO105" i="19"/>
  <c r="AL105" i="19"/>
  <c r="AO112" i="19"/>
  <c r="AO118" i="19"/>
  <c r="AM120" i="19"/>
  <c r="AL132" i="19"/>
  <c r="AO142" i="19"/>
  <c r="AL142" i="19"/>
  <c r="AN172" i="19"/>
  <c r="AN183" i="19"/>
  <c r="AM185" i="19"/>
  <c r="C123" i="19"/>
  <c r="C188" i="19"/>
  <c r="C75" i="19"/>
  <c r="C140" i="19"/>
  <c r="C191" i="19"/>
  <c r="C126" i="19"/>
  <c r="AL81" i="19"/>
  <c r="AL85" i="19"/>
  <c r="AO86" i="19"/>
  <c r="AM93" i="19"/>
  <c r="AN100" i="19"/>
  <c r="AO104" i="19"/>
  <c r="AN115" i="19"/>
  <c r="AM148" i="19"/>
  <c r="AN151" i="19"/>
  <c r="AO157" i="19"/>
  <c r="AL157" i="19"/>
  <c r="AM164" i="19"/>
  <c r="AN167" i="19"/>
  <c r="AQ167" i="19" s="1"/>
  <c r="AO173" i="19"/>
  <c r="AL173" i="19"/>
  <c r="AN187" i="19"/>
  <c r="C162" i="19"/>
  <c r="C97" i="19"/>
  <c r="C150" i="19"/>
  <c r="C85" i="19"/>
  <c r="C165" i="19"/>
  <c r="C100" i="19"/>
  <c r="C157" i="19"/>
  <c r="C92" i="19"/>
  <c r="C179" i="19"/>
  <c r="C114" i="19"/>
  <c r="AO103" i="19"/>
  <c r="AL103" i="19"/>
  <c r="C111" i="19"/>
  <c r="C176" i="19"/>
  <c r="C198" i="19"/>
  <c r="C133" i="19"/>
  <c r="AO76" i="19"/>
  <c r="AL83" i="19"/>
  <c r="C99" i="19"/>
  <c r="C164" i="19"/>
  <c r="C183" i="19"/>
  <c r="C118" i="19"/>
  <c r="C186" i="19"/>
  <c r="C121" i="19"/>
  <c r="C127" i="19"/>
  <c r="C192" i="19"/>
  <c r="AM73" i="19"/>
  <c r="AM77" i="19"/>
  <c r="AM88" i="19"/>
  <c r="AN96" i="19"/>
  <c r="AM98" i="19"/>
  <c r="AL104" i="19"/>
  <c r="AN107" i="19"/>
  <c r="AO109" i="19"/>
  <c r="AL109" i="19"/>
  <c r="AO122" i="19"/>
  <c r="AQ122" i="19" s="1"/>
  <c r="AM124" i="19"/>
  <c r="AO128" i="19"/>
  <c r="AM137" i="19"/>
  <c r="AN143" i="19"/>
  <c r="AO145" i="19"/>
  <c r="AL145" i="19"/>
  <c r="AO150" i="19"/>
  <c r="AL150" i="19"/>
  <c r="AM152" i="19"/>
  <c r="AN155" i="19"/>
  <c r="AO161" i="19"/>
  <c r="AL161" i="19"/>
  <c r="AO166" i="19"/>
  <c r="AL166" i="19"/>
  <c r="AM168" i="19"/>
  <c r="AN171" i="19"/>
  <c r="AO177" i="19"/>
  <c r="AL177" i="19"/>
  <c r="AN180" i="19"/>
  <c r="AN186" i="19"/>
  <c r="AO72" i="19"/>
  <c r="AO80" i="19"/>
  <c r="AO84" i="19"/>
  <c r="AN97" i="19"/>
  <c r="AO116" i="19"/>
  <c r="B6" i="19"/>
  <c r="C189" i="19"/>
  <c r="C124" i="19"/>
  <c r="AM81" i="19"/>
  <c r="AM85" i="19"/>
  <c r="AN93" i="19"/>
  <c r="AN95" i="19"/>
  <c r="AO100" i="19"/>
  <c r="AM104" i="19"/>
  <c r="AN119" i="19"/>
  <c r="AO121" i="19"/>
  <c r="AL121" i="19"/>
  <c r="AM157" i="19"/>
  <c r="AM173" i="19"/>
  <c r="AO186" i="19"/>
  <c r="AL186" i="19"/>
  <c r="C142" i="19"/>
  <c r="C77" i="19"/>
  <c r="C195" i="19"/>
  <c r="C130" i="19"/>
  <c r="AM72" i="19"/>
  <c r="AM80" i="19"/>
  <c r="AM84" i="19"/>
  <c r="AN114" i="19"/>
  <c r="AL116" i="19"/>
  <c r="AN131" i="19"/>
  <c r="AO133" i="19"/>
  <c r="AL133" i="19"/>
  <c r="AM141" i="19"/>
  <c r="AN154" i="19"/>
  <c r="AN170" i="19"/>
  <c r="AO181" i="19"/>
  <c r="AL181" i="19"/>
  <c r="AN184" i="19"/>
  <c r="C137" i="19"/>
  <c r="C72" i="19"/>
  <c r="C153" i="19"/>
  <c r="C88" i="19"/>
  <c r="C174" i="19"/>
  <c r="C109" i="19"/>
  <c r="C115" i="19"/>
  <c r="C180" i="19"/>
  <c r="AM76" i="19"/>
  <c r="AM94" i="19"/>
  <c r="C87" i="19"/>
  <c r="C152" i="19"/>
  <c r="C177" i="19"/>
  <c r="C112" i="19"/>
  <c r="C193" i="19"/>
  <c r="C128" i="19"/>
  <c r="AN89" i="19"/>
  <c r="AN91" i="19"/>
  <c r="AL97" i="19"/>
  <c r="AO98" i="19"/>
  <c r="AO99" i="19"/>
  <c r="AL99" i="19"/>
  <c r="AN105" i="19"/>
  <c r="AO114" i="19"/>
  <c r="AM116" i="19"/>
  <c r="AO120" i="19"/>
  <c r="AN126" i="19"/>
  <c r="AL128" i="19"/>
  <c r="AO154" i="19"/>
  <c r="AL154" i="19"/>
  <c r="AM156" i="19"/>
  <c r="AN159" i="19"/>
  <c r="AO170" i="19"/>
  <c r="AL170" i="19"/>
  <c r="AM172" i="19"/>
  <c r="AN175" i="19"/>
  <c r="C103" i="19"/>
  <c r="C168" i="19"/>
  <c r="AN73" i="19"/>
  <c r="AN77" i="19"/>
  <c r="C94" i="19"/>
  <c r="AL100" i="19"/>
  <c r="AO132" i="19"/>
  <c r="AN138" i="19"/>
  <c r="AM145" i="19"/>
  <c r="AM161" i="19"/>
  <c r="AO185" i="19"/>
  <c r="AQ185" i="19" s="1"/>
  <c r="AL185" i="19"/>
  <c r="C79" i="19"/>
  <c r="C144" i="19"/>
  <c r="C181" i="19"/>
  <c r="C116" i="19"/>
  <c r="AO94" i="19"/>
  <c r="AM100" i="19"/>
  <c r="C106" i="19"/>
  <c r="AO138" i="19"/>
  <c r="AL138" i="19"/>
  <c r="AN179" i="19"/>
  <c r="AQ72" i="19"/>
  <c r="AR7" i="19" s="1"/>
  <c r="AN79" i="19"/>
  <c r="AM86" i="19"/>
  <c r="C90" i="19"/>
  <c r="AN118" i="19"/>
  <c r="AL120" i="19"/>
  <c r="AN123" i="19"/>
  <c r="AO125" i="19"/>
  <c r="AL125" i="19"/>
  <c r="AN142" i="19"/>
  <c r="AM176" i="19"/>
  <c r="AM181" i="19"/>
  <c r="C136" i="19"/>
  <c r="C148" i="19"/>
  <c r="C160" i="19"/>
  <c r="C172" i="19"/>
  <c r="C184" i="19"/>
  <c r="C196" i="19"/>
  <c r="C76" i="19"/>
  <c r="C80" i="19"/>
  <c r="C84" i="19"/>
  <c r="C96" i="19"/>
  <c r="C108" i="19"/>
  <c r="C120" i="19"/>
  <c r="C132" i="19"/>
  <c r="C73" i="19"/>
  <c r="C81" i="19"/>
  <c r="C89" i="19"/>
  <c r="C93" i="19"/>
  <c r="C101" i="19"/>
  <c r="C105" i="19"/>
  <c r="C113" i="19"/>
  <c r="C117" i="19"/>
  <c r="C125" i="19"/>
  <c r="C129" i="19"/>
  <c r="C134" i="19"/>
  <c r="AR57" i="19" l="1"/>
  <c r="AQ171" i="19"/>
  <c r="AQ136" i="19"/>
  <c r="AS6" i="19" s="1"/>
  <c r="AQ109" i="19"/>
  <c r="AR44" i="19" s="1"/>
  <c r="AQ133" i="19"/>
  <c r="AQ121" i="19"/>
  <c r="AQ137" i="19"/>
  <c r="AS7" i="19" s="1"/>
  <c r="AQ153" i="19"/>
  <c r="AS23" i="19" s="1"/>
  <c r="AQ73" i="19"/>
  <c r="AR8" i="19" s="1"/>
  <c r="AQ173" i="19"/>
  <c r="AQ127" i="19"/>
  <c r="AQ188" i="19"/>
  <c r="AS58" i="19" s="1"/>
  <c r="AQ178" i="19"/>
  <c r="AQ187" i="19"/>
  <c r="AQ78" i="19"/>
  <c r="AR13" i="19" s="1"/>
  <c r="AQ175" i="19"/>
  <c r="AQ169" i="19"/>
  <c r="AS39" i="19" s="1"/>
  <c r="AQ179" i="19"/>
  <c r="AS49" i="19" s="1"/>
  <c r="AQ123" i="19"/>
  <c r="AR58" i="19" s="1"/>
  <c r="AQ193" i="19"/>
  <c r="AS63" i="19" s="1"/>
  <c r="AQ154" i="19"/>
  <c r="AS24" i="19" s="1"/>
  <c r="AQ181" i="19"/>
  <c r="AS52" i="19" s="1"/>
  <c r="AQ116" i="19"/>
  <c r="AQ177" i="19"/>
  <c r="AQ158" i="19"/>
  <c r="AS28" i="19" s="1"/>
  <c r="AQ134" i="19"/>
  <c r="AR70" i="19" s="1"/>
  <c r="AQ183" i="19"/>
  <c r="AS53" i="19" s="1"/>
  <c r="AQ113" i="19"/>
  <c r="AR48" i="19" s="1"/>
  <c r="AQ83" i="19"/>
  <c r="AR18" i="19" s="1"/>
  <c r="AQ186" i="19"/>
  <c r="AS56" i="19" s="1"/>
  <c r="AQ164" i="19"/>
  <c r="AS34" i="19" s="1"/>
  <c r="AQ139" i="19"/>
  <c r="AS9" i="19" s="1"/>
  <c r="AQ192" i="19"/>
  <c r="AQ106" i="19"/>
  <c r="AQ130" i="19"/>
  <c r="AQ84" i="19"/>
  <c r="AR19" i="19" s="1"/>
  <c r="AQ168" i="19"/>
  <c r="AS38" i="19" s="1"/>
  <c r="AQ103" i="19"/>
  <c r="AQ157" i="19"/>
  <c r="AS27" i="19" s="1"/>
  <c r="AQ118" i="19"/>
  <c r="AQ146" i="19"/>
  <c r="AS16" i="19" s="1"/>
  <c r="AQ196" i="19"/>
  <c r="AS66" i="19" s="1"/>
  <c r="AQ124" i="19"/>
  <c r="AR59" i="19" s="1"/>
  <c r="AQ132" i="19"/>
  <c r="AR67" i="19" s="1"/>
  <c r="AQ80" i="19"/>
  <c r="AR15" i="19" s="1"/>
  <c r="AQ145" i="19"/>
  <c r="AS15" i="19" s="1"/>
  <c r="AQ112" i="19"/>
  <c r="AQ96" i="19"/>
  <c r="AR31" i="19" s="1"/>
  <c r="AQ152" i="19"/>
  <c r="AS22" i="19" s="1"/>
  <c r="AQ107" i="19"/>
  <c r="AR42" i="19" s="1"/>
  <c r="AQ198" i="19"/>
  <c r="AS68" i="19" s="1"/>
  <c r="AQ117" i="19"/>
  <c r="AR52" i="19" s="1"/>
  <c r="AQ176" i="19"/>
  <c r="AS46" i="19" s="1"/>
  <c r="AQ104" i="19"/>
  <c r="AR39" i="19" s="1"/>
  <c r="AQ125" i="19"/>
  <c r="AQ100" i="19"/>
  <c r="AR35" i="19" s="1"/>
  <c r="AQ120" i="19"/>
  <c r="AQ189" i="19"/>
  <c r="AQ88" i="19"/>
  <c r="AR23" i="19" s="1"/>
  <c r="AQ129" i="19"/>
  <c r="AR64" i="19" s="1"/>
  <c r="AQ174" i="19"/>
  <c r="AS44" i="19" s="1"/>
  <c r="AQ199" i="19"/>
  <c r="AQ110" i="19"/>
  <c r="AQ170" i="19"/>
  <c r="AS40" i="19" s="1"/>
  <c r="AQ172" i="19"/>
  <c r="AS42" i="19" s="1"/>
  <c r="AQ105" i="19"/>
  <c r="AR40" i="19" s="1"/>
  <c r="AQ162" i="19"/>
  <c r="AS32" i="19" s="1"/>
  <c r="AQ111" i="19"/>
  <c r="AR46" i="19" s="1"/>
  <c r="AQ108" i="19"/>
  <c r="AQ195" i="19"/>
  <c r="AS65" i="19" s="1"/>
  <c r="AQ114" i="19"/>
  <c r="AQ184" i="19"/>
  <c r="AQ131" i="19"/>
  <c r="AQ119" i="19"/>
  <c r="AR54" i="19" s="1"/>
  <c r="AQ180" i="19"/>
  <c r="AS50" i="19" s="1"/>
  <c r="AQ115" i="19"/>
  <c r="AR50" i="19" s="1"/>
  <c r="AQ155" i="19"/>
  <c r="AS25" i="19" s="1"/>
  <c r="AQ191" i="19"/>
  <c r="AS61" i="19" s="1"/>
  <c r="AQ197" i="19"/>
  <c r="AS67" i="19" s="1"/>
  <c r="AQ86" i="19"/>
  <c r="AR21" i="19" s="1"/>
  <c r="AQ151" i="19"/>
  <c r="AS21" i="19" s="1"/>
  <c r="AS70" i="19"/>
  <c r="AQ95" i="19"/>
  <c r="AR30" i="19" s="1"/>
  <c r="AQ126" i="19"/>
  <c r="AR61" i="19" s="1"/>
  <c r="AQ140" i="19"/>
  <c r="AS10" i="19" s="1"/>
  <c r="AQ156" i="19"/>
  <c r="AS26" i="19" s="1"/>
  <c r="AQ99" i="19"/>
  <c r="AR34" i="19" s="1"/>
  <c r="AQ141" i="19"/>
  <c r="AS11" i="19" s="1"/>
  <c r="AQ101" i="19"/>
  <c r="AR36" i="19" s="1"/>
  <c r="AQ166" i="19"/>
  <c r="AS36" i="19" s="1"/>
  <c r="AQ128" i="19"/>
  <c r="AR63" i="19" s="1"/>
  <c r="AQ90" i="19"/>
  <c r="AR25" i="19" s="1"/>
  <c r="AQ163" i="19"/>
  <c r="AS33" i="19" s="1"/>
  <c r="AQ92" i="19"/>
  <c r="AR27" i="19" s="1"/>
  <c r="AR15" i="20"/>
  <c r="AQ91" i="19"/>
  <c r="AR26" i="19" s="1"/>
  <c r="AQ160" i="19"/>
  <c r="AS30" i="19" s="1"/>
  <c r="AQ97" i="19"/>
  <c r="AR32" i="19" s="1"/>
  <c r="AQ161" i="19"/>
  <c r="AS31" i="19" s="1"/>
  <c r="AQ148" i="19"/>
  <c r="AS18" i="19" s="1"/>
  <c r="AQ159" i="19"/>
  <c r="AS29" i="19" s="1"/>
  <c r="AQ102" i="19"/>
  <c r="AR38" i="19" s="1"/>
  <c r="AQ98" i="19"/>
  <c r="AR33" i="19" s="1"/>
  <c r="AQ93" i="19"/>
  <c r="AR28" i="19" s="1"/>
  <c r="AQ165" i="19"/>
  <c r="AS35" i="19" s="1"/>
  <c r="AQ77" i="20"/>
  <c r="AR12" i="20" s="1"/>
  <c r="AQ89" i="19"/>
  <c r="AR24" i="19" s="1"/>
  <c r="AQ94" i="19"/>
  <c r="AR29" i="19" s="1"/>
  <c r="AQ150" i="19"/>
  <c r="AS20" i="19" s="1"/>
  <c r="AQ85" i="19"/>
  <c r="AR20" i="19" s="1"/>
  <c r="AQ87" i="19"/>
  <c r="AR22" i="19" s="1"/>
  <c r="AQ144" i="19"/>
  <c r="AQ73" i="20"/>
  <c r="AR8" i="20" s="1"/>
  <c r="AQ81" i="19"/>
  <c r="AR16" i="19" s="1"/>
  <c r="AQ79" i="19"/>
  <c r="AR14" i="19" s="1"/>
  <c r="AR20" i="20"/>
  <c r="AS16" i="20"/>
  <c r="AR19" i="20"/>
  <c r="AQ82" i="20"/>
  <c r="AR17" i="20" s="1"/>
  <c r="AQ83" i="20"/>
  <c r="AR18" i="20" s="1"/>
  <c r="AQ149" i="20"/>
  <c r="AS19" i="20" s="1"/>
  <c r="AQ138" i="20"/>
  <c r="AS8" i="20" s="1"/>
  <c r="AQ150" i="20"/>
  <c r="AS20" i="20" s="1"/>
  <c r="AQ86" i="20"/>
  <c r="AR22" i="20" s="1"/>
  <c r="AQ147" i="20"/>
  <c r="AS17" i="20" s="1"/>
  <c r="AQ78" i="20"/>
  <c r="AR13" i="20" s="1"/>
  <c r="AQ74" i="20"/>
  <c r="AR9" i="20" s="1"/>
  <c r="AS37" i="19"/>
  <c r="AS17" i="19"/>
  <c r="AS22" i="20"/>
  <c r="AR21" i="20"/>
  <c r="AQ142" i="20"/>
  <c r="AS12" i="20" s="1"/>
  <c r="B136" i="20"/>
  <c r="B71" i="20"/>
  <c r="AQ144" i="20"/>
  <c r="AS14" i="20" s="1"/>
  <c r="AQ77" i="19"/>
  <c r="AR12" i="19" s="1"/>
  <c r="AQ143" i="19"/>
  <c r="AQ138" i="19"/>
  <c r="AS8" i="19" s="1"/>
  <c r="B136" i="19"/>
  <c r="B71" i="19"/>
  <c r="AQ142" i="19"/>
  <c r="AS12" i="19" s="1"/>
  <c r="AQ76" i="19"/>
  <c r="AR11" i="19" s="1"/>
  <c r="AR41" i="19" l="1"/>
  <c r="AS43" i="19"/>
  <c r="AS41" i="19"/>
  <c r="AS59" i="19"/>
  <c r="AR55" i="19"/>
  <c r="AS62" i="19"/>
  <c r="AS64" i="19"/>
  <c r="AR65" i="19"/>
  <c r="AR62" i="19"/>
  <c r="AR66" i="19"/>
  <c r="AS54" i="19"/>
  <c r="AR53" i="19"/>
  <c r="AS47" i="19"/>
  <c r="AS45" i="19"/>
  <c r="AR49" i="19"/>
  <c r="AR45" i="19"/>
  <c r="AR60" i="19"/>
  <c r="AR47" i="19"/>
  <c r="AR51" i="19"/>
  <c r="AS69" i="19"/>
  <c r="AS51" i="19"/>
  <c r="AS57" i="19"/>
  <c r="AR56" i="19"/>
  <c r="AS55" i="19"/>
  <c r="AR43" i="19"/>
  <c r="AS48" i="19"/>
  <c r="AR68" i="19"/>
  <c r="AS60" i="19"/>
  <c r="AR69" i="19"/>
  <c r="AS14" i="19"/>
  <c r="AS21" i="20"/>
  <c r="AR37" i="19"/>
  <c r="AS15" i="20"/>
  <c r="AR14" i="20"/>
  <c r="AS18" i="20"/>
  <c r="AS13" i="19"/>
  <c r="E59" i="11" l="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E29" i="11" l="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9" l="1"/>
  <c r="AL37" i="19" s="1"/>
  <c r="AT37" i="19" s="1"/>
  <c r="AW17" i="20"/>
  <c r="AL20" i="19"/>
  <c r="AT20" i="19"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I18" i="4"/>
  <c r="I17" i="4"/>
  <c r="D8" i="4"/>
  <c r="AL29" i="19" l="1"/>
  <c r="AT29" i="19" s="1"/>
  <c r="AL32" i="19"/>
  <c r="AT32" i="19" s="1"/>
  <c r="AL33" i="19"/>
  <c r="AT33" i="19" s="1"/>
  <c r="AL24" i="19"/>
  <c r="AT24" i="19" s="1"/>
  <c r="AL27" i="19"/>
  <c r="AT27" i="19" s="1"/>
  <c r="AL34" i="19"/>
  <c r="AT34" i="19" s="1"/>
  <c r="AL23" i="19"/>
  <c r="AT23" i="19" s="1"/>
  <c r="AL36" i="19"/>
  <c r="AT36" i="19" s="1"/>
  <c r="AL35" i="19"/>
  <c r="AT35" i="19" s="1"/>
  <c r="AL26" i="19"/>
  <c r="AT26" i="19" s="1"/>
  <c r="AL30" i="19"/>
  <c r="AT30" i="19" s="1"/>
  <c r="AL31" i="19"/>
  <c r="AT31" i="19" s="1"/>
  <c r="AL28" i="19"/>
  <c r="AT28" i="19" s="1"/>
  <c r="AL25" i="19"/>
  <c r="AT25" i="19" s="1"/>
  <c r="AL21" i="19"/>
  <c r="AT21" i="19" s="1"/>
  <c r="AL11" i="19"/>
  <c r="AT11" i="19" s="1"/>
  <c r="AL22" i="19"/>
  <c r="AT22" i="19" s="1"/>
  <c r="AL19" i="19"/>
  <c r="AT19" i="19" s="1"/>
  <c r="AL12" i="20"/>
  <c r="AT12" i="20" s="1"/>
  <c r="AL13" i="20"/>
  <c r="AT13" i="20" s="1"/>
  <c r="AL10" i="20"/>
  <c r="AT10" i="20" s="1"/>
  <c r="AL11" i="20"/>
  <c r="AT11" i="20" s="1"/>
  <c r="AL20" i="20"/>
  <c r="AL16" i="20"/>
  <c r="AT16" i="20" s="1"/>
  <c r="AL14" i="20"/>
  <c r="AL19" i="20"/>
  <c r="AL18" i="20"/>
  <c r="AT18" i="20" s="1"/>
  <c r="AL17" i="20"/>
  <c r="AT17" i="20" s="1"/>
  <c r="AL21" i="20"/>
  <c r="AT21" i="20" s="1"/>
  <c r="AL15" i="20"/>
  <c r="AL9" i="19"/>
  <c r="AT9" i="19" s="1"/>
  <c r="AL13" i="19"/>
  <c r="AT13" i="19" s="1"/>
  <c r="AL10" i="19"/>
  <c r="AT10" i="19" s="1"/>
  <c r="AL18" i="19"/>
  <c r="AT18" i="19" s="1"/>
  <c r="AW8" i="19"/>
  <c r="AL56" i="19"/>
  <c r="AT56" i="19" s="1"/>
  <c r="AL61" i="20"/>
  <c r="AL49" i="20"/>
  <c r="AL37" i="20"/>
  <c r="AL25" i="20"/>
  <c r="AL7" i="20"/>
  <c r="AT7" i="20" s="1"/>
  <c r="AL68" i="20"/>
  <c r="AL56" i="20"/>
  <c r="AL44" i="20"/>
  <c r="AL32" i="20"/>
  <c r="AL63" i="20"/>
  <c r="AL51" i="20"/>
  <c r="AL39" i="20"/>
  <c r="AL27" i="20"/>
  <c r="AL58" i="20"/>
  <c r="AL46" i="20"/>
  <c r="AL34" i="20"/>
  <c r="AL22" i="20"/>
  <c r="AL65" i="20"/>
  <c r="AL53" i="20"/>
  <c r="AL41" i="20"/>
  <c r="AL29" i="20"/>
  <c r="AL60" i="20"/>
  <c r="AL48" i="20"/>
  <c r="AL36" i="20"/>
  <c r="AL24" i="20"/>
  <c r="AL8" i="20"/>
  <c r="AT8" i="20" s="1"/>
  <c r="AL67" i="20"/>
  <c r="AL55" i="20"/>
  <c r="AL43" i="20"/>
  <c r="AL31" i="20"/>
  <c r="AL62" i="20"/>
  <c r="AL50" i="20"/>
  <c r="AL38" i="20"/>
  <c r="AL26" i="20"/>
  <c r="AL69" i="20"/>
  <c r="AL57" i="20"/>
  <c r="AL45" i="20"/>
  <c r="AL33" i="20"/>
  <c r="AL59" i="20"/>
  <c r="AL47" i="20"/>
  <c r="AL35" i="20"/>
  <c r="AL23" i="20"/>
  <c r="AW10" i="20"/>
  <c r="AL52" i="20"/>
  <c r="AL28" i="20"/>
  <c r="AL40" i="20"/>
  <c r="AL66" i="20"/>
  <c r="AL42" i="20"/>
  <c r="AL64" i="20"/>
  <c r="AL54" i="20"/>
  <c r="AL30" i="20"/>
  <c r="AW16" i="20"/>
  <c r="AU15" i="20" s="1"/>
  <c r="AW9" i="20"/>
  <c r="AW11" i="20"/>
  <c r="AW8" i="20"/>
  <c r="AL48" i="19"/>
  <c r="AT48" i="19" s="1"/>
  <c r="AL51" i="19"/>
  <c r="AT51" i="19" s="1"/>
  <c r="AL16" i="19"/>
  <c r="AT16" i="19" s="1"/>
  <c r="AL42" i="19"/>
  <c r="AT42" i="19" s="1"/>
  <c r="AL55" i="19"/>
  <c r="AT55" i="19" s="1"/>
  <c r="AL14" i="19"/>
  <c r="AT14" i="19" s="1"/>
  <c r="AL59" i="19"/>
  <c r="AT59" i="19" s="1"/>
  <c r="AL43" i="19"/>
  <c r="AT43" i="19" s="1"/>
  <c r="AL60" i="19"/>
  <c r="AT60" i="19" s="1"/>
  <c r="AL17" i="19"/>
  <c r="AT17" i="19" s="1"/>
  <c r="AL40" i="19"/>
  <c r="AT40" i="19" s="1"/>
  <c r="AL67" i="19"/>
  <c r="AT67" i="19" s="1"/>
  <c r="AW12" i="19"/>
  <c r="AU5" i="19" s="1"/>
  <c r="AW12" i="20"/>
  <c r="AU5" i="20" s="1"/>
  <c r="AL45" i="19"/>
  <c r="AT45" i="19" s="1"/>
  <c r="AL44" i="19"/>
  <c r="AT44" i="19" s="1"/>
  <c r="AL64" i="19"/>
  <c r="AT64" i="19" s="1"/>
  <c r="AL46" i="19"/>
  <c r="AT46" i="19" s="1"/>
  <c r="AL65" i="19"/>
  <c r="AT65" i="19" s="1"/>
  <c r="AL63" i="19"/>
  <c r="AT63" i="19" s="1"/>
  <c r="AL38" i="19"/>
  <c r="AT38" i="19" s="1"/>
  <c r="AL49" i="19"/>
  <c r="AT49" i="19" s="1"/>
  <c r="AL7" i="19"/>
  <c r="AT7" i="19" s="1"/>
  <c r="AW10" i="19"/>
  <c r="AW11" i="19"/>
  <c r="AU13" i="19" s="1"/>
  <c r="AL58" i="19"/>
  <c r="AT58" i="19" s="1"/>
  <c r="AL66" i="19"/>
  <c r="AT66" i="19" s="1"/>
  <c r="AL50" i="19"/>
  <c r="AT50" i="19" s="1"/>
  <c r="AL61" i="19"/>
  <c r="AT61" i="19" s="1"/>
  <c r="AL57" i="19"/>
  <c r="AT57" i="19" s="1"/>
  <c r="AL39" i="19"/>
  <c r="AT39" i="19" s="1"/>
  <c r="AL41" i="19"/>
  <c r="AT41" i="19" s="1"/>
  <c r="AL52" i="19"/>
  <c r="AT52" i="19" s="1"/>
  <c r="AW16" i="19"/>
  <c r="AU15" i="19" s="1"/>
  <c r="AL69" i="19"/>
  <c r="AT69" i="19" s="1"/>
  <c r="AL62" i="19"/>
  <c r="AT62" i="19" s="1"/>
  <c r="AL8" i="19"/>
  <c r="AT8" i="19" s="1"/>
  <c r="AL68" i="19"/>
  <c r="AT68" i="19" s="1"/>
  <c r="AL47" i="19"/>
  <c r="AT47" i="19" s="1"/>
  <c r="AW9" i="19"/>
  <c r="AL54" i="19"/>
  <c r="AT54" i="19" s="1"/>
  <c r="AL53" i="19"/>
  <c r="AT53" i="19" s="1"/>
  <c r="AL15" i="19"/>
  <c r="AT15" i="19" s="1"/>
  <c r="L14" i="4"/>
  <c r="AR5" i="19" l="1"/>
  <c r="AT5" i="19"/>
  <c r="AR5" i="20"/>
  <c r="AV5" i="19"/>
  <c r="AU14" i="19"/>
  <c r="AS5" i="19"/>
  <c r="AU13" i="20"/>
  <c r="AT5" i="20"/>
  <c r="AU14" i="20"/>
  <c r="AV5" i="20"/>
  <c r="AS5" i="20"/>
  <c r="C2" i="7" l="1"/>
  <c r="G14" i="4" l="1"/>
  <c r="AW15" i="20" s="1"/>
  <c r="AU8" i="20" s="1"/>
  <c r="H14" i="4"/>
  <c r="I14" i="4"/>
  <c r="H15" i="4"/>
  <c r="I15" i="4"/>
  <c r="H16" i="4"/>
  <c r="I16"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F17" i="4" s="1"/>
  <c r="M18" i="4"/>
  <c r="N18" i="4" s="1"/>
  <c r="F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AW14" i="20" l="1"/>
  <c r="AU7" i="20" s="1"/>
  <c r="F16" i="4"/>
  <c r="G15" i="4"/>
  <c r="G13" i="4" l="1"/>
  <c r="AW15" i="19" s="1"/>
  <c r="AU8" i="19" s="1"/>
  <c r="F13" i="4"/>
  <c r="AW14" i="19" l="1"/>
  <c r="AU7" i="19" s="1"/>
  <c r="I13" i="4"/>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6" authorId="0" shapeId="0" xr:uid="{00000000-0006-0000-07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9" authorId="1" shapeId="0" xr:uid="{00000000-0006-0000-0700-000002000000}">
      <text>
        <r>
          <rPr>
            <b/>
            <sz val="9"/>
            <color indexed="81"/>
            <rFont val="MS P ゴシック"/>
            <family val="3"/>
            <charset val="128"/>
          </rPr>
          <t xml:space="preserve">リモート送信条件成立：IG ON 且つ PTS ONが15[s]以上
</t>
        </r>
      </text>
    </comment>
    <comment ref="E9" authorId="1" shapeId="0" xr:uid="{00000000-0006-0000-0700-000003000000}">
      <text>
        <r>
          <rPr>
            <b/>
            <sz val="9"/>
            <color indexed="81"/>
            <rFont val="MS P ゴシック"/>
            <family val="3"/>
            <charset val="128"/>
          </rPr>
          <t xml:space="preserve">IG ON 且つ ST OFF
</t>
        </r>
      </text>
    </comment>
    <comment ref="F9" authorId="1" shapeId="0" xr:uid="{00000000-0006-0000-0700-000004000000}">
      <text>
        <r>
          <rPr>
            <b/>
            <sz val="9"/>
            <color indexed="81"/>
            <rFont val="MS P ゴシック"/>
            <family val="3"/>
            <charset val="128"/>
          </rPr>
          <t>IG ON</t>
        </r>
      </text>
    </comment>
    <comment ref="G9" authorId="1" shapeId="0" xr:uid="{00000000-0006-0000-0700-000005000000}">
      <text>
        <r>
          <rPr>
            <b/>
            <sz val="9"/>
            <color indexed="81"/>
            <rFont val="MS P ゴシック"/>
            <family val="3"/>
            <charset val="128"/>
          </rPr>
          <t xml:space="preserve">IG OFF 且つ IG OFF後25[m]未満
</t>
        </r>
      </text>
    </comment>
    <comment ref="H9" authorId="1" shapeId="0" xr:uid="{00000000-0006-0000-0700-000006000000}">
      <text>
        <r>
          <rPr>
            <b/>
            <sz val="9"/>
            <color indexed="81"/>
            <rFont val="MS P ゴシック"/>
            <family val="3"/>
            <charset val="128"/>
          </rPr>
          <t xml:space="preserve">IG OFF
</t>
        </r>
      </text>
    </comment>
    <comment ref="I9" authorId="1" shapeId="0" xr:uid="{00000000-0006-0000-0700-000007000000}">
      <text>
        <r>
          <rPr>
            <b/>
            <sz val="9"/>
            <color indexed="81"/>
            <rFont val="MS P ゴシック"/>
            <family val="3"/>
            <charset val="128"/>
          </rPr>
          <t xml:space="preserve">IG ON 又は IG OFF後25[m]未満
</t>
        </r>
      </text>
    </comment>
    <comment ref="J9" authorId="1" shapeId="0" xr:uid="{00000000-0006-0000-0700-000008000000}">
      <text>
        <r>
          <rPr>
            <b/>
            <sz val="9"/>
            <color indexed="81"/>
            <rFont val="MS P ゴシック"/>
            <family val="3"/>
            <charset val="128"/>
          </rPr>
          <t>+B ON 又は ACC ON</t>
        </r>
      </text>
    </comment>
    <comment ref="B70" authorId="0" shapeId="0" xr:uid="{00000000-0006-0000-0700-000009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73" authorId="1" shapeId="0" xr:uid="{00000000-0006-0000-0700-00000A000000}">
      <text>
        <r>
          <rPr>
            <b/>
            <sz val="9"/>
            <color indexed="81"/>
            <rFont val="MS P ゴシック"/>
            <family val="3"/>
            <charset val="128"/>
          </rPr>
          <t xml:space="preserve">リモート送信条件成立：IG ON 且つ PTS ONが15[s]以上
</t>
        </r>
      </text>
    </comment>
    <comment ref="E73" authorId="1" shapeId="0" xr:uid="{00000000-0006-0000-0700-00000B000000}">
      <text>
        <r>
          <rPr>
            <b/>
            <sz val="9"/>
            <color indexed="81"/>
            <rFont val="MS P ゴシック"/>
            <family val="3"/>
            <charset val="128"/>
          </rPr>
          <t xml:space="preserve">IG ON 且つ ST OFF
</t>
        </r>
      </text>
    </comment>
    <comment ref="F73" authorId="1" shapeId="0" xr:uid="{00000000-0006-0000-0700-00000C000000}">
      <text>
        <r>
          <rPr>
            <b/>
            <sz val="9"/>
            <color indexed="81"/>
            <rFont val="MS P ゴシック"/>
            <family val="3"/>
            <charset val="128"/>
          </rPr>
          <t>IG ON</t>
        </r>
      </text>
    </comment>
    <comment ref="G73" authorId="1" shapeId="0" xr:uid="{00000000-0006-0000-0700-00000D000000}">
      <text>
        <r>
          <rPr>
            <b/>
            <sz val="9"/>
            <color indexed="81"/>
            <rFont val="MS P ゴシック"/>
            <family val="3"/>
            <charset val="128"/>
          </rPr>
          <t xml:space="preserve">IG OFF 且つ IG OFF後25[m]未満
</t>
        </r>
      </text>
    </comment>
    <comment ref="H73" authorId="1" shapeId="0" xr:uid="{00000000-0006-0000-0700-00000E000000}">
      <text>
        <r>
          <rPr>
            <b/>
            <sz val="9"/>
            <color indexed="81"/>
            <rFont val="MS P ゴシック"/>
            <family val="3"/>
            <charset val="128"/>
          </rPr>
          <t xml:space="preserve">IG OFF
</t>
        </r>
      </text>
    </comment>
    <comment ref="I73" authorId="1" shapeId="0" xr:uid="{00000000-0006-0000-0700-00000F000000}">
      <text>
        <r>
          <rPr>
            <b/>
            <sz val="9"/>
            <color indexed="81"/>
            <rFont val="MS P ゴシック"/>
            <family val="3"/>
            <charset val="128"/>
          </rPr>
          <t xml:space="preserve">IG ON 又は IG OFF後25[m]未満
</t>
        </r>
      </text>
    </comment>
    <comment ref="J73" authorId="1" shapeId="0" xr:uid="{00000000-0006-0000-0700-000010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<sst xmlns="http://schemas.openxmlformats.org/spreadsheetml/2006/main" count="4797" uniqueCount="353">
  <si>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</si>
  <si>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</si>
  <si>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</si>
  <si>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</si>
  <si>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</si>
  <si>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</si>
  <si>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</si>
  <si>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</si>
  <si>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</si>
  <si>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</si>
  <si>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</si>
  <si>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</si>
  <si>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</si>
  <si>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</si>
  <si>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</si>
  <si>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</si>
  <si>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</si>
  <si>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</si>
  <si>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</si>
  <si>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</si>
  <si>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</si>
  <si>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</si>
  <si>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CAN</t>
  </si>
  <si>
    <t>TT</t>
  </si>
  <si>
    <t>PD</t>
  </si>
  <si>
    <t>BC</t>
  </si>
  <si>
    <t>RW</t>
  </si>
  <si>
    <t>端子名称/
メッセージラベル</t>
  </si>
  <si>
    <t>信号名(データラベル)</t>
  </si>
  <si>
    <t>判定結果</t>
  </si>
  <si>
    <t>取り得る値</t>
  </si>
  <si>
    <t>-</t>
  </si>
  <si>
    <t>00b</t>
  </si>
  <si>
    <t>UNKNOWN</t>
  </si>
  <si>
    <t>01b</t>
  </si>
  <si>
    <t>10b</t>
  </si>
  <si>
    <t>11b</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</si>
  <si>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</si>
  <si>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</si>
  <si>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</si>
  <si>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</si>
  <si>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</si>
  <si>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</si>
  <si>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</si>
  <si>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</si>
  <si>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</si>
  <si>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</si>
  <si>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</si>
  <si>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</si>
  <si>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</si>
  <si>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</si>
  <si>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</si>
  <si>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</si>
  <si>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</si>
  <si>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</si>
  <si>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</si>
  <si>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</si>
  <si>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</si>
  <si>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</si>
  <si>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</si>
  <si>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</si>
  <si>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</si>
  <si>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</si>
  <si>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</si>
  <si>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</si>
  <si>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</si>
  <si>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</si>
  <si>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</si>
  <si>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</si>
  <si>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</si>
  <si>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</si>
  <si>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</si>
  <si>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 xml:space="preserve">    {</t>
    <phoneticPr fontId="2"/>
  </si>
  <si>
    <t xml:space="preserve">    }</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</si>
  <si>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</si>
  <si>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</si>
  <si>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</si>
  <si>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</si>
  <si>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</si>
  <si>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</si>
  <si>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</si>
  <si>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</si>
  <si>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</si>
  <si>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</si>
  <si>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</si>
  <si>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</si>
  <si>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</si>
  <si>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</si>
  <si>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</si>
  <si>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</si>
  <si>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</si>
  <si>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Rev.</t>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</si>
  <si>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</si>
  <si>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</si>
  <si>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</si>
  <si>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</si>
  <si>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</si>
  <si>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</si>
  <si>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</si>
  <si>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岩田</t>
    <rPh sb="0" eb="2">
      <t>イワタ</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</si>
  <si>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</si>
  <si>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</si>
  <si>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</si>
  <si>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</si>
  <si>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</si>
  <si>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</si>
  <si>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</si>
  <si>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</si>
  <si>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</si>
  <si>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</si>
  <si>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</si>
  <si>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</si>
  <si>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</si>
  <si>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</si>
  <si>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MSE平出</t>
    <rPh sb="3" eb="5">
      <t>ヒライデ</t>
    </rPh>
    <phoneticPr fontId="2"/>
  </si>
  <si>
    <t>[CH_Design]
・StatusでUNKNOWNを指定できるようにダミー行を追加</t>
    <rPh sb="28" eb="30">
      <t>シテイ</t>
    </rPh>
    <rPh sb="39" eb="40">
      <t>ギョウ</t>
    </rPh>
    <rPh sb="41" eb="43">
      <t>ツイカ</t>
    </rPh>
    <phoneticPr fontId="2"/>
  </si>
  <si>
    <t>岩田</t>
    <rPh sb="0" eb="2">
      <t>イワタ</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</si>
  <si>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</si>
  <si>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</si>
  <si>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</si>
  <si>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岩田</t>
    <rPh sb="0" eb="2">
      <t>イワタ</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</si>
  <si>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</si>
  <si>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</si>
  <si>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</si>
  <si>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</si>
  <si>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岩田</t>
    <rPh sb="0" eb="2">
      <t>イワタ</t>
    </rPh>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</si>
  <si>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</si>
  <si>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</si>
  <si>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</si>
  <si>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</si>
  <si>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</si>
  <si>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</si>
  <si>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</si>
  <si>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</si>
  <si>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</si>
  <si>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</si>
  <si>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t>
    <phoneticPr fontId="2"/>
  </si>
  <si>
    <t>Index Table</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</si>
  <si>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</si>
  <si>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</si>
  <si>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</si>
  <si>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</si>
  <si>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</si>
  <si>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</si>
  <si>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</si>
  <si>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</si>
  <si>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</si>
  <si>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</si>
  <si>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</si>
  <si>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</si>
  <si>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</si>
  <si>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</si>
  <si>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https://aip01.dndev.net/svn/aip/tmcapp/sd/evidence/trunk/02_Design/01_Vom/Alert/03_Component/v5xx/alert_design.pptx</t>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</si>
  <si>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</si>
  <si>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</si>
  <si>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</si>
  <si>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</si>
  <si>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</si>
  <si>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</si>
  <si>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</si>
  <si>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</si>
  <si>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</si>
  <si>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</si>
  <si>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</si>
  <si>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</si>
  <si>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</si>
  <si>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</si>
  <si>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</si>
  <si>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</si>
  <si>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https://aip01.dndev.net/wiki/display/MET631B/D1L1+and+R-Car+Local+Communication+Specification</t>
    <phoneticPr fontId="2"/>
  </si>
  <si>
    <t>LComSpec
(warning.xlsx)</t>
    <phoneticPr fontId="2"/>
  </si>
  <si>
    <t>BAT_WT</t>
    <phoneticPr fontId="2"/>
  </si>
  <si>
    <t>*</t>
  </si>
  <si>
    <t>PD</t>
    <phoneticPr fontId="2"/>
  </si>
  <si>
    <t>－</t>
  </si>
  <si>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</si>
  <si>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</si>
  <si>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</si>
  <si>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</si>
  <si>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</si>
  <si>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</si>
  <si>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</si>
  <si>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</si>
  <si>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</si>
  <si>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https://aip01.dndev.net/bitbucket/scm/aip_tp/tmcapp_ict1_alert.git</t>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</si>
  <si>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</si>
  <si>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</si>
  <si>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</si>
  <si>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</si>
  <si>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</si>
  <si>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</si>
  <si>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</si>
  <si>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</si>
  <si>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</si>
  <si>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</si>
  <si>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</si>
  <si>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</si>
  <si>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</si>
  <si>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</si>
  <si>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MSE平出</t>
    <rPh sb="3" eb="5">
      <t>ヒライデ</t>
    </rPh>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</si>
  <si>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</si>
  <si>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</si>
  <si>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</si>
  <si>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</si>
  <si>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</si>
  <si>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</si>
  <si>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</si>
  <si>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</si>
  <si>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1.0.0</t>
  </si>
  <si>
    <t>5.5.0</t>
  </si>
  <si>
    <t>MSE吉澤</t>
  </si>
  <si>
    <t>ON</t>
  </si>
  <si>
    <t>Index</t>
  </si>
  <si>
    <t>通常(00b)/
未受信(01b)/
通信途絶(10b)/
未受信通信途絶(11b)</t>
  </si>
  <si>
    <t>IGR</t>
  </si>
  <si>
    <t>***b</t>
  </si>
  <si>
    <t>×</t>
  </si>
  <si>
    <t>000b</t>
  </si>
  <si>
    <t>001b</t>
  </si>
  <si>
    <t>010b</t>
  </si>
  <si>
    <t>011b</t>
  </si>
  <si>
    <t>100b</t>
  </si>
  <si>
    <t>101b</t>
  </si>
  <si>
    <t>110b</t>
  </si>
  <si>
    <t>111b</t>
  </si>
  <si>
    <t>新規作成(流用元：C_ABS-CSTD16A-010-A)</t>
    <rPh sb="5" eb="8">
      <t>リュウヨウモト</t>
    </rPh>
    <phoneticPr fontId="2"/>
  </si>
  <si>
    <t>ALERT_CH_C_ABS_TT</t>
  </si>
  <si>
    <t xml:space="preserve">FLASH_1000_D50_ON </t>
  </si>
  <si>
    <t>MALFUNC</t>
  </si>
  <si>
    <t>ALERT_CH_C_ABS_PD</t>
  </si>
  <si>
    <t>C_ABS_TT判定</t>
    <phoneticPr fontId="2"/>
  </si>
  <si>
    <t>Table Type</t>
    <phoneticPr fontId="2"/>
  </si>
  <si>
    <t>入力</t>
    <phoneticPr fontId="2"/>
  </si>
  <si>
    <t>REQ</t>
    <phoneticPr fontId="2"/>
  </si>
  <si>
    <t>Vehicle Operation Mode</t>
    <phoneticPr fontId="2"/>
  </si>
  <si>
    <t>ALERT_CH_C_ABS_TT</t>
    <phoneticPr fontId="2"/>
  </si>
  <si>
    <t>-</t>
    <phoneticPr fontId="2"/>
  </si>
  <si>
    <t>-</t>
    <phoneticPr fontId="2"/>
  </si>
  <si>
    <t>ALERT_VOM_IGN_ON</t>
    <phoneticPr fontId="2"/>
  </si>
  <si>
    <t>RWT_EN
機能有無：-</t>
    <rPh sb="7" eb="9">
      <t>キノウ</t>
    </rPh>
    <rPh sb="9" eb="11">
      <t>ウム</t>
    </rPh>
    <phoneticPr fontId="2"/>
  </si>
  <si>
    <t>VOM</t>
    <phoneticPr fontId="2"/>
  </si>
  <si>
    <t>RWT_EN</t>
    <phoneticPr fontId="2"/>
  </si>
  <si>
    <t>VCS_ON</t>
    <phoneticPr fontId="2"/>
  </si>
  <si>
    <t>IGN_ON</t>
    <phoneticPr fontId="2"/>
  </si>
  <si>
    <t>IGN_OFF_WT</t>
    <phoneticPr fontId="2"/>
  </si>
  <si>
    <t>IGN_OFF</t>
    <phoneticPr fontId="2"/>
  </si>
  <si>
    <t>BAT_AO</t>
    <phoneticPr fontId="2"/>
  </si>
  <si>
    <t>ABSW</t>
    <phoneticPr fontId="2"/>
  </si>
  <si>
    <t>0b/
1b</t>
    <phoneticPr fontId="2"/>
  </si>
  <si>
    <t>0b/
1b</t>
    <phoneticPr fontId="2"/>
  </si>
  <si>
    <t xml:space="preserve">-/
点滅(4HZ)/
点灯/
点滅(1HZ)
</t>
  </si>
  <si>
    <t>要求あり/
-</t>
    <rPh sb="0" eb="2">
      <t>ヨウキュウ</t>
    </rPh>
    <phoneticPr fontId="2"/>
  </si>
  <si>
    <t>-</t>
    <phoneticPr fontId="2"/>
  </si>
  <si>
    <t>点灯</t>
  </si>
  <si>
    <t>IG OFF + * + *</t>
  </si>
  <si>
    <t>**b</t>
  </si>
  <si>
    <t>C_ABS_PD判定</t>
    <phoneticPr fontId="2"/>
  </si>
  <si>
    <t>入力</t>
    <phoneticPr fontId="2"/>
  </si>
  <si>
    <t>REQ</t>
    <phoneticPr fontId="2"/>
  </si>
  <si>
    <t>Vehicle Operation Mode</t>
    <phoneticPr fontId="2"/>
  </si>
  <si>
    <t>ALERT_CH_C_ABS_PD</t>
    <phoneticPr fontId="2"/>
  </si>
  <si>
    <t>-</t>
    <phoneticPr fontId="2"/>
  </si>
  <si>
    <t>-</t>
    <phoneticPr fontId="2"/>
  </si>
  <si>
    <t>ALERT_VOM_IGN_ON</t>
    <phoneticPr fontId="2"/>
  </si>
  <si>
    <t>IGN_OFF_WT</t>
    <phoneticPr fontId="2"/>
  </si>
  <si>
    <t>BAT_WT</t>
    <phoneticPr fontId="2"/>
  </si>
  <si>
    <t>正常(0b)/
ABSシステム故障(1b)</t>
  </si>
  <si>
    <t>IG ON + 通常 + 正常</t>
  </si>
  <si>
    <t>0b</t>
  </si>
  <si>
    <t>IG ON + 通常 + ABSシステム故障</t>
  </si>
  <si>
    <t>1b</t>
  </si>
  <si>
    <t>IG ON + 未受信 + *</t>
  </si>
  <si>
    <t>*b</t>
  </si>
  <si>
    <t>IG ON + 通信途絶 + *</t>
  </si>
  <si>
    <t>IG ON + 未受信通信途絶 + *</t>
  </si>
  <si>
    <t>B_ABS</t>
    <phoneticPr fontId="2"/>
  </si>
  <si>
    <t>要求あり</t>
  </si>
  <si>
    <t>UNKNOWN/
MALFUNC</t>
    <phoneticPr fontId="2"/>
  </si>
  <si>
    <t>MET1S35</t>
    <phoneticPr fontId="2"/>
  </si>
  <si>
    <t>B_ABS</t>
    <phoneticPr fontId="2"/>
  </si>
  <si>
    <t>ABS_MID</t>
    <phoneticPr fontId="2"/>
  </si>
  <si>
    <t>C_ABS-CSTD-0-MEF01-REQ02-</t>
  </si>
  <si>
    <t>-/
C_ABS-CSTD-0-MEF01-REQ02-</t>
    <phoneticPr fontId="2"/>
  </si>
  <si>
    <t>REQ02</t>
    <phoneticPr fontId="2"/>
  </si>
  <si>
    <t>REQ02</t>
    <phoneticPr fontId="2"/>
  </si>
  <si>
    <t>FLASH_250_D50_ON</t>
    <phoneticPr fontId="2"/>
  </si>
  <si>
    <t>FLASH_4HZ</t>
  </si>
  <si>
    <t>FLASH_4HZ</t>
    <phoneticPr fontId="2"/>
  </si>
  <si>
    <t>FLASH_1HZ</t>
  </si>
  <si>
    <t>ON</t>
    <phoneticPr fontId="2"/>
  </si>
  <si>
    <t>FLASH_1HZ</t>
    <phoneticPr fontId="2"/>
  </si>
  <si>
    <t>ON</t>
    <phoneticPr fontId="2"/>
  </si>
  <si>
    <t>点滅(4HZ)</t>
    <phoneticPr fontId="2"/>
  </si>
  <si>
    <t>点灯</t>
    <phoneticPr fontId="2"/>
  </si>
  <si>
    <t>点滅(1HZ)</t>
    <phoneticPr fontId="2"/>
  </si>
  <si>
    <t>消灯(000b)/
消灯(001b)/
点滅(4HZ)(010b)/
点灯(011b)/
点滅(1HZ)(100b)/
点灯(111b)/
未定義(上記以外)</t>
    <phoneticPr fontId="2"/>
  </si>
  <si>
    <t>MET-C_ABS-CSTD-0-01-A-C0.xlsm</t>
    <phoneticPr fontId="2"/>
  </si>
  <si>
    <t>https://aip01.dndev.net/svn/met/toyota/std/rd/spec/個車/800B/tags/00.Product/v3.0.2/MET/</t>
    <phoneticPr fontId="2"/>
  </si>
  <si>
    <t>1.1.0</t>
    <phoneticPr fontId="2"/>
  </si>
  <si>
    <t>仕様書の変更に伴う設計書の修正
[Reference]シート
・全体
　変更箇所の追記
[Matrix]シート
・全体
　対象仕様書の記載修正</t>
    <rPh sb="0" eb="3">
      <t>シヨウショ</t>
    </rPh>
    <rPh sb="4" eb="6">
      <t>ヘンコウ</t>
    </rPh>
    <rPh sb="7" eb="8">
      <t>トモナ</t>
    </rPh>
    <rPh sb="9" eb="12">
      <t>セッケイショ</t>
    </rPh>
    <rPh sb="13" eb="15">
      <t>シュウセイ</t>
    </rPh>
    <rPh sb="32" eb="34">
      <t>ゼンタイ</t>
    </rPh>
    <rPh sb="36" eb="38">
      <t>ヘンコウ</t>
    </rPh>
    <rPh sb="38" eb="40">
      <t>カショ</t>
    </rPh>
    <rPh sb="41" eb="43">
      <t>ツイキ</t>
    </rPh>
    <rPh sb="57" eb="59">
      <t>ゼンタイ</t>
    </rPh>
    <rPh sb="61" eb="63">
      <t>タイショウ</t>
    </rPh>
    <rPh sb="63" eb="66">
      <t>シヨウショ</t>
    </rPh>
    <rPh sb="67" eb="69">
      <t>キサイ</t>
    </rPh>
    <rPh sb="69" eb="71">
      <t>シュウセイ</t>
    </rPh>
    <phoneticPr fontId="2"/>
  </si>
  <si>
    <t>5.5.0</t>
    <phoneticPr fontId="2"/>
  </si>
  <si>
    <t>MSE岩永</t>
    <rPh sb="3" eb="5">
      <t>イワナガ</t>
    </rPh>
    <phoneticPr fontId="2"/>
  </si>
  <si>
    <t>NULL</t>
    <phoneticPr fontId="2"/>
  </si>
  <si>
    <t>鈴木直行</t>
    <rPh sb="0" eb="2">
      <t>スズキ</t>
    </rPh>
    <rPh sb="2" eb="4">
      <t>ナオユキ</t>
    </rPh>
    <phoneticPr fontId="2"/>
  </si>
  <si>
    <t>鈴木大助</t>
    <rPh sb="0" eb="2">
      <t>スズキ</t>
    </rPh>
    <rPh sb="2" eb="4">
      <t>ダイスケ</t>
    </rPh>
    <phoneticPr fontId="2"/>
  </si>
  <si>
    <t>承認</t>
    <rPh sb="0" eb="2">
      <t>ショウニン</t>
    </rPh>
    <phoneticPr fontId="2"/>
  </si>
  <si>
    <t>検討</t>
    <rPh sb="0" eb="2">
      <t>ケントウ</t>
    </rPh>
    <phoneticPr fontId="2"/>
  </si>
  <si>
    <t>作成</t>
    <rPh sb="0" eb="2">
      <t>サクセイ</t>
    </rPh>
    <phoneticPr fontId="2"/>
  </si>
  <si>
    <t>&lt;DN確認印&gt;</t>
    <rPh sb="3" eb="6">
      <t>カクニンイン</t>
    </rPh>
    <rPh sb="6" eb="7">
      <t>ケンイン</t>
    </rPh>
    <phoneticPr fontId="2"/>
  </si>
  <si>
    <t>&lt;DN検討印&gt;</t>
    <rPh sb="3" eb="5">
      <t>ケントウ</t>
    </rPh>
    <rPh sb="5" eb="6">
      <t>イン</t>
    </rPh>
    <phoneticPr fontId="2"/>
  </si>
  <si>
    <t>&lt;OS作成印&gt;</t>
    <rPh sb="3" eb="5">
      <t>サクセイ</t>
    </rPh>
    <rPh sb="5" eb="6">
      <t>イン</t>
    </rPh>
    <phoneticPr fontId="2"/>
  </si>
  <si>
    <t>デンソーテクノ(株)</t>
  </si>
  <si>
    <t>&lt;DT確認印&gt;</t>
    <rPh sb="3" eb="6">
      <t>カクニンイン</t>
    </rPh>
    <rPh sb="6" eb="7">
      <t>ケンイン</t>
    </rPh>
    <phoneticPr fontId="2"/>
  </si>
  <si>
    <t>&lt;DT検討印&gt;</t>
    <rPh sb="3" eb="5">
      <t>ケントウ</t>
    </rPh>
    <rPh sb="5" eb="6">
      <t>イン</t>
    </rPh>
    <phoneticPr fontId="2"/>
  </si>
  <si>
    <t>&lt;DT作成印&gt;</t>
    <rPh sb="3" eb="5">
      <t>サクセイ</t>
    </rPh>
    <rPh sb="5" eb="6">
      <t>イン</t>
    </rPh>
    <phoneticPr fontId="2"/>
  </si>
  <si>
    <t>DENSO TECHNO PHIL., INC.</t>
    <phoneticPr fontId="2"/>
  </si>
  <si>
    <t>&lt;OS確認印&gt;</t>
    <rPh sb="3" eb="6">
      <t>カクニンイン</t>
    </rPh>
    <rPh sb="6" eb="7">
      <t>ケンイン</t>
    </rPh>
    <phoneticPr fontId="2"/>
  </si>
  <si>
    <t>&lt;OS検討印&gt;</t>
    <rPh sb="3" eb="5">
      <t>ケントウ</t>
    </rPh>
    <rPh sb="5" eb="6">
      <t>イン</t>
    </rPh>
    <phoneticPr fontId="2"/>
  </si>
  <si>
    <t xml:space="preserve"> </t>
    <phoneticPr fontId="2"/>
  </si>
  <si>
    <t>承認欄 [DT]</t>
    <phoneticPr fontId="2"/>
  </si>
  <si>
    <t>承認者</t>
    <phoneticPr fontId="2"/>
  </si>
  <si>
    <t>DTPH Kiko</t>
    <phoneticPr fontId="2"/>
  </si>
  <si>
    <t>1.1.1</t>
    <phoneticPr fontId="2"/>
  </si>
  <si>
    <t>品質総点検(R4)：Alert設計書の修正対応
[PD]シート
・数式の変更(AU8、AU10、AU11)
[TT]シート
・数式の変更(AU8、AU10、AU11)</t>
    <phoneticPr fontId="2"/>
  </si>
  <si>
    <t>1.1.2</t>
    <phoneticPr fontId="2"/>
  </si>
  <si>
    <t>DTPH Kiko</t>
  </si>
  <si>
    <t>(株)デンソー</t>
  </si>
  <si>
    <t>BEVシス検ADAS
課題対応（BEV3CDCMET-2941）
[Matrix]シート
・RWの記載を変更（○→ー）
[CH_Design]シート
・RWの記載を変更（ABSW→ー）</t>
    <rPh sb="11" eb="13">
      <t>カダイ</t>
    </rPh>
    <rPh sb="13" eb="15">
      <t>タイオウ</t>
    </rPh>
    <phoneticPr fontId="2"/>
  </si>
  <si>
    <t>1.2.0</t>
    <phoneticPr fontId="2"/>
  </si>
  <si>
    <t>RWの削除
[CH_Design]シート
　「ON_RW」の削除
[TT]シート
　「ON_RW」→「ON」記載を変更</t>
    <rPh sb="3" eb="5">
      <t>サクジョ</t>
    </rPh>
    <rPh sb="30" eb="32">
      <t>サクジョ</t>
    </rPh>
    <rPh sb="54" eb="56">
      <t>キサイ</t>
    </rPh>
    <rPh sb="57" eb="59">
      <t>ヘンコウ</t>
    </rPh>
    <phoneticPr fontId="2"/>
  </si>
  <si>
    <t>DDM1S17_STS</t>
    <phoneticPr fontId="2"/>
  </si>
  <si>
    <t>DDM1S17</t>
    <phoneticPr fontId="2"/>
  </si>
  <si>
    <t>DDM1S17</t>
  </si>
  <si>
    <t>IG ON + 通常 + 消灯</t>
  </si>
  <si>
    <t>IG ON + 通常 + 点滅(4HZ)</t>
    <phoneticPr fontId="2"/>
  </si>
  <si>
    <t>IG ON + 通常 + 点灯</t>
    <phoneticPr fontId="2"/>
  </si>
  <si>
    <t>IG ON + 通常 + 点滅(1HZ)</t>
    <phoneticPr fontId="2"/>
  </si>
  <si>
    <t>IG ON + 通常 + 未定義</t>
    <phoneticPr fontId="2"/>
  </si>
  <si>
    <t>BEV電子CV
RW課題対応
[TT]シート
・DDRTWV信号のビット領域・マトリクス削除
[Reference]シート
・DDRTWV信号の判定列削除</t>
    <rPh sb="3" eb="5">
      <t>デンシ</t>
    </rPh>
    <rPh sb="10" eb="14">
      <t>カダイタイオウ</t>
    </rPh>
    <rPh sb="30" eb="32">
      <t>シンゴウ</t>
    </rPh>
    <rPh sb="36" eb="38">
      <t>リョウイキ</t>
    </rPh>
    <rPh sb="44" eb="46">
      <t>サクジョ</t>
    </rPh>
    <rPh sb="72" eb="74">
      <t>ハンテイ</t>
    </rPh>
    <rPh sb="74" eb="77">
      <t>レツサクジョ</t>
    </rPh>
    <phoneticPr fontId="2"/>
  </si>
  <si>
    <t>KSE八木春樹</t>
    <rPh sb="3" eb="7">
      <t>ヤギハルキ</t>
    </rPh>
    <phoneticPr fontId="2"/>
  </si>
  <si>
    <t>(株)カーネル・ソフト・エンジニアリング</t>
    <rPh sb="1" eb="2">
      <t>カブ</t>
    </rPh>
    <phoneticPr fontId="2"/>
  </si>
  <si>
    <t>IG ON + 未受信 + ***</t>
    <phoneticPr fontId="2"/>
  </si>
  <si>
    <t>IG ON + 通信途絶 + ***</t>
    <phoneticPr fontId="2"/>
  </si>
  <si>
    <t>IG ON + 未受信通信途絶 + ***</t>
    <phoneticPr fontId="2"/>
  </si>
  <si>
    <t>IG OFF + ** + ***</t>
    <phoneticPr fontId="2"/>
  </si>
  <si>
    <t>BEV電子CV
TT異常監視対応
[TT]シート
・ASIL_TTとQM_TTの区別ができるように修正
→ONとASIL_ON
[Reference]シート
・ASIL_TTとQM_TTの区別ができるように修正</t>
    <rPh sb="3" eb="5">
      <t>デンシ</t>
    </rPh>
    <rPh sb="10" eb="14">
      <t>イジョウカンシ</t>
    </rPh>
    <rPh sb="14" eb="16">
      <t>タイオウ</t>
    </rPh>
    <rPh sb="40" eb="42">
      <t>クベツ</t>
    </rPh>
    <rPh sb="49" eb="51">
      <t>シュウセイ</t>
    </rPh>
    <phoneticPr fontId="2"/>
  </si>
  <si>
    <t>DT大石和虎</t>
    <rPh sb="2" eb="6">
      <t>オオイシカズトラ</t>
    </rPh>
    <phoneticPr fontId="2"/>
  </si>
  <si>
    <t>なし</t>
    <phoneticPr fontId="2"/>
  </si>
  <si>
    <t>ASIL_ON</t>
    <phoneticPr fontId="2"/>
  </si>
  <si>
    <t>ON</t>
    <phoneticPr fontId="2"/>
  </si>
  <si>
    <t>-</t>
    <phoneticPr fontId="2"/>
  </si>
  <si>
    <t>ASIL_ON</t>
  </si>
  <si>
    <t>UNKNOWN/
FLASH_4HZ/
ON/
FLASH_1HZ/
ASIL_ON/
ON_RW</t>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</si>
</sst>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Meiryo UI"/>
      <family val="2"/>
      <charset val="128"/>
    </font>
    <font>
      <sz val="11"/>
      <color theme="1"/>
      <name val="ＭＳ Ｐゴシック"/>
      <family val="2"/>
      <charset val="128"/>
      <scheme val="minor"/>
    </font>
    <font>
      <sz val="11"/>
      <color theme="1"/>
      <name val="Meiryo UI"/>
      <family val="3"/>
      <charset val="128"/>
    </font>
    <font>
      <b/>
      <sz val="10"/>
      <color rgb="FFFF0000"/>
      <name val="Meiryo UI"/>
      <family val="3"/>
      <charset val="128"/>
    </font>
    <font>
      <b/>
      <sz val="12"/>
      <color theme="1"/>
      <name val="Meiryo UI"/>
      <family val="3"/>
      <charset val="128"/>
    </font>
    <font>
      <b/>
      <sz val="11"/>
      <color theme="1"/>
      <name val="Meiryo UI"/>
      <family val="3"/>
      <charset val="128"/>
    </font>
    <font>
      <sz val="6"/>
      <color theme="0" tint="-0.499984740745262"/>
      <name val="Meiryo UI"/>
      <family val="3"/>
      <charset val="128"/>
    </font>
  </fonts>
  <fills count="25">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8" tint="0.39997558519241921"/>
        <bgColor indexed="64"/>
      </patternFill>
    </fill>
    <fill>
      <patternFill patternType="solid">
        <fgColor rgb="FFFFFFFF"/>
        <bgColor indexed="64"/>
      </patternFill>
    </fill>
  </fills>
  <borders count="83">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style="double">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bottom/>
      <diagonal/>
    </border>
    <border>
      <left/>
      <right style="thin">
        <color indexed="64"/>
      </right>
      <top/>
      <bottom/>
      <diagonal/>
    </border>
    <border>
      <left style="medium">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5">
    <xf numFmtId="0" fontId="0" fillId="0" borderId="0">
      <alignment vertical="center"/>
    </xf>
    <xf numFmtId="0" fontId="3" fillId="0" borderId="0" applyNumberFormat="0" applyFill="0" applyBorder="0" applyAlignment="0" applyProtection="0">
      <alignment vertical="center"/>
    </xf>
    <xf numFmtId="0" fontId="20" fillId="0" borderId="0">
      <alignment vertical="center"/>
    </xf>
    <xf numFmtId="0" fontId="21" fillId="0" borderId="0">
      <alignment vertical="center"/>
    </xf>
    <xf numFmtId="0" fontId="21" fillId="0" borderId="0">
      <alignment vertical="center"/>
    </xf>
  </cellStyleXfs>
  <cellXfs count="313">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0" borderId="27" xfId="0" applyBorder="1">
      <alignment vertical="center"/>
    </xf>
    <xf numFmtId="0" fontId="0" fillId="0" borderId="28" xfId="0" applyBorder="1" applyAlignment="1">
      <alignment vertical="center" wrapText="1"/>
    </xf>
    <xf numFmtId="0" fontId="0" fillId="0" borderId="31" xfId="0" applyBorder="1">
      <alignment vertical="center"/>
    </xf>
    <xf numFmtId="0" fontId="0" fillId="0" borderId="32" xfId="0" applyBorder="1" applyAlignment="1">
      <alignment vertical="center" wrapText="1"/>
    </xf>
    <xf numFmtId="0" fontId="0" fillId="12" borderId="22" xfId="0" applyFill="1" applyBorder="1">
      <alignment vertical="center"/>
    </xf>
    <xf numFmtId="0" fontId="0" fillId="0" borderId="33" xfId="0" applyBorder="1">
      <alignment vertical="center"/>
    </xf>
    <xf numFmtId="0" fontId="0" fillId="14" borderId="33" xfId="0" applyFill="1" applyBorder="1">
      <alignment vertical="center"/>
    </xf>
    <xf numFmtId="0" fontId="0" fillId="0" borderId="34" xfId="0" applyBorder="1" applyAlignment="1">
      <alignment vertical="center" wrapText="1"/>
    </xf>
    <xf numFmtId="0" fontId="0" fillId="12" borderId="23" xfId="0" applyFill="1" applyBorder="1">
      <alignment vertical="center"/>
    </xf>
    <xf numFmtId="0" fontId="0" fillId="0" borderId="27" xfId="0" applyBorder="1" applyAlignment="1">
      <alignment horizontal="center" vertical="center"/>
    </xf>
    <xf numFmtId="0" fontId="0" fillId="0" borderId="14" xfId="0" applyBorder="1" applyAlignment="1">
      <alignment horizontal="center" vertical="center"/>
    </xf>
    <xf numFmtId="0" fontId="0" fillId="0" borderId="29" xfId="0" applyBorder="1" applyAlignment="1">
      <alignment horizontal="center" vertical="center"/>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33" xfId="0" applyBorder="1" applyAlignment="1">
      <alignment horizontal="center" vertical="center"/>
    </xf>
    <xf numFmtId="0" fontId="0" fillId="0" borderId="31" xfId="0" applyBorder="1" applyAlignment="1">
      <alignment horizontal="center" vertical="center"/>
    </xf>
    <xf numFmtId="0" fontId="0" fillId="14" borderId="31"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13" borderId="36" xfId="0" applyFill="1" applyBorder="1">
      <alignment vertical="center"/>
    </xf>
    <xf numFmtId="0" fontId="0" fillId="13" borderId="23" xfId="0" applyFill="1" applyBorder="1">
      <alignment vertical="center"/>
    </xf>
    <xf numFmtId="0" fontId="0" fillId="13" borderId="18"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Alignment="1">
      <alignment horizontal="center" vertical="center"/>
    </xf>
    <xf numFmtId="0" fontId="0" fillId="0" borderId="2" xfId="0" applyBorder="1" applyAlignment="1">
      <alignment horizontal="center"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17" borderId="44"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7"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8" xfId="0" applyFill="1" applyBorder="1">
      <alignment vertical="center"/>
    </xf>
    <xf numFmtId="0" fontId="0" fillId="0" borderId="49" xfId="0" applyBorder="1">
      <alignment vertical="center"/>
    </xf>
    <xf numFmtId="0" fontId="0" fillId="0" borderId="7" xfId="0" applyBorder="1">
      <alignment vertical="center"/>
    </xf>
    <xf numFmtId="0" fontId="0" fillId="15" borderId="16" xfId="0" applyFill="1" applyBorder="1">
      <alignment vertical="center"/>
    </xf>
    <xf numFmtId="0" fontId="0" fillId="15" borderId="2" xfId="0" applyFill="1" applyBorder="1">
      <alignment vertical="center"/>
    </xf>
    <xf numFmtId="0" fontId="0" fillId="20" borderId="2" xfId="0" applyFill="1" applyBorder="1">
      <alignment vertical="center"/>
    </xf>
    <xf numFmtId="0" fontId="0" fillId="21" borderId="37" xfId="0" applyFill="1" applyBorder="1">
      <alignment vertical="center"/>
    </xf>
    <xf numFmtId="0" fontId="0" fillId="21" borderId="40" xfId="0" applyFill="1" applyBorder="1">
      <alignment vertical="center"/>
    </xf>
    <xf numFmtId="0" fontId="1" fillId="19" borderId="45" xfId="0" applyFont="1" applyFill="1" applyBorder="1">
      <alignment vertical="center"/>
    </xf>
    <xf numFmtId="0" fontId="1" fillId="19" borderId="51" xfId="0" applyFont="1" applyFill="1" applyBorder="1">
      <alignment vertical="center"/>
    </xf>
    <xf numFmtId="0" fontId="1" fillId="19" borderId="46" xfId="0" applyFont="1" applyFill="1" applyBorder="1">
      <alignment vertical="center"/>
    </xf>
    <xf numFmtId="0" fontId="0" fillId="17" borderId="52"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3" xfId="0" applyFill="1" applyBorder="1">
      <alignment vertical="center"/>
    </xf>
    <xf numFmtId="0" fontId="0" fillId="0" borderId="11" xfId="0" applyBorder="1">
      <alignment vertical="center"/>
    </xf>
    <xf numFmtId="0" fontId="0" fillId="0" borderId="12" xfId="0" applyBorder="1">
      <alignment vertical="center"/>
    </xf>
    <xf numFmtId="0" fontId="0" fillId="0" borderId="54"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3" xfId="0" quotePrefix="1" applyBorder="1">
      <alignment vertical="center"/>
    </xf>
    <xf numFmtId="0" fontId="0" fillId="0" borderId="35" xfId="0" applyBorder="1">
      <alignment vertical="center"/>
    </xf>
    <xf numFmtId="0" fontId="1" fillId="16" borderId="22" xfId="0" applyFont="1" applyFill="1" applyBorder="1">
      <alignment vertical="center"/>
    </xf>
    <xf numFmtId="0" fontId="14" fillId="12" borderId="43"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40" xfId="0" applyFont="1" applyFill="1" applyBorder="1" applyAlignment="1">
      <alignment horizontal="center" vertical="center"/>
    </xf>
    <xf numFmtId="0" fontId="5" fillId="19" borderId="58" xfId="0" applyFont="1" applyFill="1" applyBorder="1">
      <alignment vertical="center"/>
    </xf>
    <xf numFmtId="0" fontId="5" fillId="19" borderId="38" xfId="0" applyFont="1" applyFill="1" applyBorder="1">
      <alignment vertical="center"/>
    </xf>
    <xf numFmtId="0" fontId="5" fillId="19" borderId="40" xfId="0" applyFont="1" applyFill="1" applyBorder="1">
      <alignment vertical="center"/>
    </xf>
    <xf numFmtId="0" fontId="5" fillId="19" borderId="49" xfId="0" applyFont="1" applyFill="1" applyBorder="1">
      <alignment vertical="center"/>
    </xf>
    <xf numFmtId="0" fontId="0" fillId="7" borderId="15" xfId="0" applyFill="1" applyBorder="1">
      <alignment vertical="center"/>
    </xf>
    <xf numFmtId="0" fontId="0" fillId="12" borderId="25" xfId="0" applyFill="1" applyBorder="1" applyAlignment="1">
      <alignment horizontal="left" vertical="center"/>
    </xf>
    <xf numFmtId="0" fontId="0" fillId="12" borderId="14" xfId="0" applyFill="1" applyBorder="1" applyAlignment="1">
      <alignment horizontal="left" vertical="center"/>
    </xf>
    <xf numFmtId="0" fontId="0" fillId="0" borderId="5" xfId="0" applyBorder="1">
      <alignment vertical="center"/>
    </xf>
    <xf numFmtId="0" fontId="0" fillId="12" borderId="29" xfId="0" applyFill="1" applyBorder="1">
      <alignment vertical="center"/>
    </xf>
    <xf numFmtId="0" fontId="0" fillId="12" borderId="13" xfId="0" applyFill="1" applyBorder="1">
      <alignment vertical="center"/>
    </xf>
    <xf numFmtId="0" fontId="0" fillId="12" borderId="15"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30" xfId="0" applyFill="1" applyBorder="1">
      <alignment vertical="center"/>
    </xf>
    <xf numFmtId="0" fontId="0" fillId="12" borderId="10" xfId="0" applyFill="1" applyBorder="1">
      <alignment vertical="center"/>
    </xf>
    <xf numFmtId="0" fontId="5" fillId="19" borderId="59" xfId="0" applyFont="1" applyFill="1" applyBorder="1" applyAlignment="1">
      <alignment horizontal="center" vertical="center"/>
    </xf>
    <xf numFmtId="0" fontId="0" fillId="17" borderId="60" xfId="0" applyFill="1" applyBorder="1">
      <alignment vertical="center"/>
    </xf>
    <xf numFmtId="0" fontId="0" fillId="17" borderId="50" xfId="0" applyFill="1" applyBorder="1">
      <alignment vertical="center"/>
    </xf>
    <xf numFmtId="0" fontId="0" fillId="17" borderId="61" xfId="0" applyFill="1" applyBorder="1">
      <alignment vertical="center"/>
    </xf>
    <xf numFmtId="0" fontId="16" fillId="0" borderId="2" xfId="0" applyFont="1" applyBorder="1">
      <alignment vertical="center"/>
    </xf>
    <xf numFmtId="0" fontId="0" fillId="7" borderId="2" xfId="0" applyFill="1" applyBorder="1" applyAlignment="1">
      <alignment horizontal="center" vertical="center"/>
    </xf>
    <xf numFmtId="0" fontId="0" fillId="18" borderId="62" xfId="0" applyFill="1" applyBorder="1" applyAlignment="1">
      <alignment vertical="center" textRotation="90"/>
    </xf>
    <xf numFmtId="0" fontId="0" fillId="15" borderId="62" xfId="0" applyFill="1" applyBorder="1" applyAlignment="1">
      <alignment vertical="center" textRotation="90"/>
    </xf>
    <xf numFmtId="0" fontId="1" fillId="19" borderId="65" xfId="0" applyFont="1" applyFill="1" applyBorder="1">
      <alignment vertical="center"/>
    </xf>
    <xf numFmtId="0" fontId="1" fillId="19" borderId="25" xfId="0" applyFont="1" applyFill="1" applyBorder="1">
      <alignment vertical="center"/>
    </xf>
    <xf numFmtId="0" fontId="16" fillId="12" borderId="62" xfId="0" applyFont="1" applyFill="1" applyBorder="1">
      <alignment vertical="center"/>
    </xf>
    <xf numFmtId="0" fontId="0" fillId="7" borderId="7" xfId="0" applyFill="1" applyBorder="1" applyAlignment="1">
      <alignment horizontal="left" vertical="center"/>
    </xf>
    <xf numFmtId="0" fontId="0" fillId="7" borderId="63" xfId="0" applyFill="1" applyBorder="1" applyAlignment="1">
      <alignment vertical="top"/>
    </xf>
    <xf numFmtId="0" fontId="0" fillId="7" borderId="14" xfId="0" applyFill="1" applyBorder="1" applyAlignment="1">
      <alignment vertical="top"/>
    </xf>
    <xf numFmtId="0" fontId="0" fillId="7" borderId="62" xfId="0" applyFill="1" applyBorder="1" applyAlignment="1">
      <alignment vertical="top"/>
    </xf>
    <xf numFmtId="0" fontId="0" fillId="0" borderId="2" xfId="0" quotePrefix="1" applyBorder="1">
      <alignment vertical="center"/>
    </xf>
    <xf numFmtId="0" fontId="0" fillId="0" borderId="27" xfId="0" quotePrefix="1" applyBorder="1">
      <alignment vertical="center"/>
    </xf>
    <xf numFmtId="0" fontId="0" fillId="15" borderId="7" xfId="0" applyFill="1" applyBorder="1">
      <alignment vertical="center"/>
    </xf>
    <xf numFmtId="0" fontId="0" fillId="15" borderId="16" xfId="0" applyFill="1" applyBorder="1" applyAlignment="1">
      <alignment vertical="center" wrapText="1"/>
    </xf>
    <xf numFmtId="0" fontId="0" fillId="15" borderId="17" xfId="0" applyFill="1" applyBorder="1" applyAlignment="1">
      <alignment vertical="center" wrapText="1"/>
    </xf>
    <xf numFmtId="0" fontId="0" fillId="15" borderId="15" xfId="0" applyFill="1" applyBorder="1" applyAlignment="1">
      <alignment horizontal="center" vertical="center"/>
    </xf>
    <xf numFmtId="0" fontId="0" fillId="15" borderId="7" xfId="0" applyFill="1" applyBorder="1" applyAlignment="1">
      <alignment horizontal="center"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1" xfId="0" applyFill="1" applyBorder="1" applyAlignment="1">
      <alignment horizontal="left" vertical="center"/>
    </xf>
    <xf numFmtId="0" fontId="0" fillId="12" borderId="2" xfId="0" applyFill="1" applyBorder="1" applyAlignment="1">
      <alignment horizontal="left" vertical="center"/>
    </xf>
    <xf numFmtId="0" fontId="5" fillId="19" borderId="59" xfId="0" applyFont="1" applyFill="1" applyBorder="1">
      <alignment vertical="center"/>
    </xf>
    <xf numFmtId="0" fontId="0" fillId="7" borderId="60" xfId="0" applyFill="1" applyBorder="1">
      <alignment vertical="center"/>
    </xf>
    <xf numFmtId="0" fontId="0" fillId="7" borderId="50" xfId="0" applyFill="1" applyBorder="1">
      <alignment vertical="center"/>
    </xf>
    <xf numFmtId="0" fontId="0" fillId="7" borderId="61" xfId="0" applyFill="1" applyBorder="1">
      <alignment vertical="center"/>
    </xf>
    <xf numFmtId="0" fontId="10" fillId="0" borderId="0" xfId="0" applyFont="1">
      <alignment vertical="center"/>
    </xf>
    <xf numFmtId="0" fontId="0" fillId="0" borderId="70"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7"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1" xfId="0" applyBorder="1" applyAlignment="1">
      <alignment horizontal="left" vertical="center"/>
    </xf>
    <xf numFmtId="0" fontId="3" fillId="0" borderId="72" xfId="1" applyBorder="1">
      <alignment vertical="center"/>
    </xf>
    <xf numFmtId="0" fontId="0" fillId="0" borderId="0" xfId="0" applyAlignment="1">
      <alignment vertical="center" wrapText="1"/>
    </xf>
    <xf numFmtId="0" fontId="0" fillId="18" borderId="31" xfId="0" quotePrefix="1" applyFill="1" applyBorder="1">
      <alignment vertical="center"/>
    </xf>
    <xf numFmtId="0" fontId="0" fillId="18" borderId="32" xfId="0" applyFill="1" applyBorder="1" applyAlignment="1">
      <alignment vertical="center" wrapText="1"/>
    </xf>
    <xf numFmtId="0" fontId="0" fillId="15" borderId="25" xfId="0" applyFill="1" applyBorder="1" applyAlignment="1">
      <alignment horizontal="center" vertical="center"/>
    </xf>
    <xf numFmtId="0" fontId="0" fillId="15" borderId="31" xfId="0" applyFill="1" applyBorder="1" applyAlignment="1">
      <alignment horizontal="center" vertical="center"/>
    </xf>
    <xf numFmtId="0" fontId="0" fillId="12" borderId="74" xfId="0" applyFill="1" applyBorder="1">
      <alignment vertical="center"/>
    </xf>
    <xf numFmtId="0" fontId="0" fillId="13" borderId="74" xfId="0" applyFill="1" applyBorder="1">
      <alignment vertical="center"/>
    </xf>
    <xf numFmtId="0" fontId="0" fillId="13" borderId="44" xfId="0" applyFill="1" applyBorder="1">
      <alignment vertical="center"/>
    </xf>
    <xf numFmtId="0" fontId="0" fillId="12" borderId="44"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6" xfId="0" applyFont="1" applyFill="1" applyBorder="1">
      <alignment vertical="center"/>
    </xf>
    <xf numFmtId="0" fontId="0" fillId="15" borderId="27" xfId="0" applyFill="1" applyBorder="1">
      <alignment vertical="center"/>
    </xf>
    <xf numFmtId="0" fontId="0" fillId="18" borderId="31" xfId="0" applyFill="1" applyBorder="1" applyAlignment="1">
      <alignment vertical="center" textRotation="90"/>
    </xf>
    <xf numFmtId="0" fontId="0" fillId="0" borderId="7" xfId="0" applyBorder="1" applyAlignment="1">
      <alignment horizontal="center" vertical="center"/>
    </xf>
    <xf numFmtId="0" fontId="1" fillId="19" borderId="66" xfId="0" applyFont="1" applyFill="1" applyBorder="1">
      <alignment vertical="center"/>
    </xf>
    <xf numFmtId="0" fontId="1" fillId="19" borderId="11" xfId="0" applyFont="1" applyFill="1" applyBorder="1">
      <alignment vertical="center"/>
    </xf>
    <xf numFmtId="0" fontId="0" fillId="12" borderId="7" xfId="0" applyFill="1" applyBorder="1" applyAlignment="1">
      <alignment vertical="center" wrapText="1"/>
    </xf>
    <xf numFmtId="0" fontId="0" fillId="15" borderId="28" xfId="0" applyFill="1" applyBorder="1" applyAlignment="1">
      <alignment vertical="center" wrapText="1"/>
    </xf>
    <xf numFmtId="0" fontId="15" fillId="12" borderId="74" xfId="0" applyFont="1" applyFill="1" applyBorder="1" applyAlignment="1">
      <alignment horizontal="center" vertical="center"/>
    </xf>
    <xf numFmtId="0" fontId="0" fillId="12" borderId="18" xfId="0" applyFill="1" applyBorder="1">
      <alignment vertical="center"/>
    </xf>
    <xf numFmtId="0" fontId="0" fillId="0" borderId="50" xfId="0" applyBorder="1">
      <alignment vertical="center"/>
    </xf>
    <xf numFmtId="0" fontId="0" fillId="0" borderId="17" xfId="0" applyBorder="1" applyAlignment="1">
      <alignment vertical="center" wrapText="1"/>
    </xf>
    <xf numFmtId="0" fontId="0" fillId="15" borderId="25" xfId="0" applyFill="1" applyBorder="1" applyAlignment="1">
      <alignment horizontal="center" vertical="center" wrapText="1"/>
    </xf>
    <xf numFmtId="0" fontId="0" fillId="0" borderId="15" xfId="0" applyBorder="1" applyAlignment="1">
      <alignment horizontal="center" vertical="center"/>
    </xf>
    <xf numFmtId="0" fontId="0" fillId="0" borderId="20" xfId="0" applyBorder="1">
      <alignment vertical="center"/>
    </xf>
    <xf numFmtId="0" fontId="0" fillId="15" borderId="26" xfId="0" applyFill="1" applyBorder="1" applyAlignment="1">
      <alignment horizontal="center" vertical="center"/>
    </xf>
    <xf numFmtId="0" fontId="0" fillId="15" borderId="26" xfId="0" applyFill="1" applyBorder="1" applyAlignment="1">
      <alignment horizontal="center" vertical="center" wrapText="1"/>
    </xf>
    <xf numFmtId="0" fontId="0" fillId="0" borderId="9" xfId="0" applyBorder="1" applyAlignment="1">
      <alignment horizontal="center" vertical="center"/>
    </xf>
    <xf numFmtId="0" fontId="0" fillId="0" borderId="30" xfId="0" applyBorder="1" applyAlignment="1">
      <alignment horizontal="center" vertical="center"/>
    </xf>
    <xf numFmtId="0" fontId="0" fillId="0" borderId="35" xfId="0" applyBorder="1" applyAlignment="1">
      <alignment horizontal="center" vertical="center"/>
    </xf>
    <xf numFmtId="0" fontId="0" fillId="0" borderId="26" xfId="0" applyBorder="1" applyAlignment="1">
      <alignment horizontal="center" vertical="center"/>
    </xf>
    <xf numFmtId="0" fontId="0" fillId="15" borderId="9" xfId="0" applyFill="1" applyBorder="1" applyAlignment="1">
      <alignment horizontal="center" vertical="center"/>
    </xf>
    <xf numFmtId="0" fontId="0" fillId="0" borderId="10" xfId="0" applyBorder="1" applyAlignment="1">
      <alignment horizontal="center" vertical="center"/>
    </xf>
    <xf numFmtId="0" fontId="0" fillId="0" borderId="16" xfId="0" quotePrefix="1" applyBorder="1" applyAlignment="1">
      <alignment vertical="center" wrapText="1"/>
    </xf>
    <xf numFmtId="0" fontId="0" fillId="15" borderId="10" xfId="0" applyFill="1" applyBorder="1" applyAlignment="1">
      <alignment horizontal="center" vertical="center"/>
    </xf>
    <xf numFmtId="0" fontId="0" fillId="15" borderId="7" xfId="0" quotePrefix="1" applyFill="1" applyBorder="1">
      <alignment vertical="center"/>
    </xf>
    <xf numFmtId="0" fontId="0" fillId="15" borderId="10" xfId="0" applyFill="1" applyBorder="1">
      <alignment vertical="center"/>
    </xf>
    <xf numFmtId="0" fontId="0" fillId="22" borderId="31" xfId="0" applyFill="1" applyBorder="1" applyAlignment="1">
      <alignment vertical="center" textRotation="90"/>
    </xf>
    <xf numFmtId="0" fontId="0" fillId="0" borderId="2" xfId="0" applyBorder="1" applyAlignment="1">
      <alignment vertical="center" wrapText="1"/>
    </xf>
    <xf numFmtId="14" fontId="0" fillId="0" borderId="7" xfId="0" applyNumberFormat="1" applyBorder="1">
      <alignment vertical="center"/>
    </xf>
    <xf numFmtId="14" fontId="0" fillId="0" borderId="2" xfId="0" applyNumberFormat="1" applyBorder="1">
      <alignment vertical="center"/>
    </xf>
    <xf numFmtId="0" fontId="22" fillId="0" borderId="0" xfId="3" applyFont="1">
      <alignment vertical="center"/>
    </xf>
    <xf numFmtId="0" fontId="23" fillId="0" borderId="0" xfId="3" applyFont="1" applyAlignment="1">
      <alignment horizontal="center" vertical="center"/>
    </xf>
    <xf numFmtId="0" fontId="24" fillId="0" borderId="0" xfId="3" applyFont="1" applyAlignment="1">
      <alignment horizontal="center" vertical="center"/>
    </xf>
    <xf numFmtId="0" fontId="25" fillId="0" borderId="0" xfId="3" applyFont="1">
      <alignment vertical="center"/>
    </xf>
    <xf numFmtId="0" fontId="22" fillId="0" borderId="0" xfId="3" applyFont="1" applyAlignment="1">
      <alignment horizontal="center" vertical="center"/>
    </xf>
    <xf numFmtId="0" fontId="26" fillId="0" borderId="0" xfId="3" applyFont="1" applyAlignment="1">
      <alignment horizontal="center" vertical="center"/>
    </xf>
    <xf numFmtId="0" fontId="22" fillId="0" borderId="64" xfId="3" applyFont="1" applyBorder="1">
      <alignment vertical="center"/>
    </xf>
    <xf numFmtId="0" fontId="22" fillId="0" borderId="66" xfId="3" applyFont="1" applyBorder="1">
      <alignment vertical="center"/>
    </xf>
    <xf numFmtId="0" fontId="22" fillId="0" borderId="65" xfId="3" applyFont="1" applyBorder="1">
      <alignment vertical="center"/>
    </xf>
    <xf numFmtId="0" fontId="22" fillId="0" borderId="77" xfId="3" applyFont="1" applyBorder="1">
      <alignment vertical="center"/>
    </xf>
    <xf numFmtId="0" fontId="22" fillId="0" borderId="78" xfId="3" applyFont="1" applyBorder="1">
      <alignment vertical="center"/>
    </xf>
    <xf numFmtId="0" fontId="22" fillId="0" borderId="78" xfId="3" applyFont="1" applyBorder="1" applyAlignment="1">
      <alignment horizontal="center" vertical="center"/>
    </xf>
    <xf numFmtId="0" fontId="22" fillId="0" borderId="77" xfId="3" applyFont="1" applyBorder="1" applyAlignment="1">
      <alignment horizontal="center" vertical="center"/>
    </xf>
    <xf numFmtId="0" fontId="22" fillId="0" borderId="29" xfId="3" applyFont="1" applyBorder="1">
      <alignment vertical="center"/>
    </xf>
    <xf numFmtId="0" fontId="22" fillId="0" borderId="11" xfId="3" applyFont="1" applyBorder="1">
      <alignment vertical="center"/>
    </xf>
    <xf numFmtId="0" fontId="22" fillId="0" borderId="25" xfId="3" applyFont="1" applyBorder="1">
      <alignment vertical="center"/>
    </xf>
    <xf numFmtId="0" fontId="0" fillId="10" borderId="28" xfId="0" applyFill="1" applyBorder="1">
      <alignment vertical="center"/>
    </xf>
    <xf numFmtId="0" fontId="0" fillId="4" borderId="17" xfId="0" applyFill="1" applyBorder="1">
      <alignment vertical="center"/>
    </xf>
    <xf numFmtId="14" fontId="0" fillId="0" borderId="10" xfId="0" applyNumberFormat="1" applyBorder="1">
      <alignment vertical="center"/>
    </xf>
    <xf numFmtId="0" fontId="0" fillId="0" borderId="79" xfId="0" applyBorder="1">
      <alignment vertical="center"/>
    </xf>
    <xf numFmtId="0" fontId="0" fillId="0" borderId="80" xfId="0" applyBorder="1">
      <alignment vertical="center"/>
    </xf>
    <xf numFmtId="14" fontId="0" fillId="0" borderId="80" xfId="0" applyNumberFormat="1" applyBorder="1">
      <alignment vertical="center"/>
    </xf>
    <xf numFmtId="0" fontId="18" fillId="0" borderId="62" xfId="0" applyFont="1" applyBorder="1">
      <alignment vertical="center"/>
    </xf>
    <xf numFmtId="14" fontId="18" fillId="0" borderId="82" xfId="0" applyNumberFormat="1" applyFont="1" applyBorder="1">
      <alignment vertical="center"/>
    </xf>
    <xf numFmtId="0" fontId="0" fillId="0" borderId="62" xfId="0" applyBorder="1">
      <alignment vertical="center"/>
    </xf>
    <xf numFmtId="14" fontId="0" fillId="0" borderId="62" xfId="0" applyNumberFormat="1" applyBorder="1">
      <alignment vertical="center"/>
    </xf>
    <xf numFmtId="0" fontId="18" fillId="0" borderId="2" xfId="0" applyFont="1" applyBorder="1">
      <alignment vertical="center"/>
    </xf>
    <xf numFmtId="0" fontId="19" fillId="0" borderId="81" xfId="0" applyFont="1" applyBorder="1">
      <alignment vertical="center"/>
    </xf>
    <xf numFmtId="0" fontId="19" fillId="0" borderId="62" xfId="0" applyFont="1" applyBorder="1" applyAlignment="1">
      <alignment vertical="center" wrapText="1"/>
    </xf>
    <xf numFmtId="0" fontId="19" fillId="0" borderId="62" xfId="0" applyFont="1" applyBorder="1">
      <alignment vertical="center"/>
    </xf>
    <xf numFmtId="0" fontId="19" fillId="0" borderId="2" xfId="0" applyFont="1" applyBorder="1">
      <alignment vertical="center"/>
    </xf>
    <xf numFmtId="14" fontId="19" fillId="0" borderId="2" xfId="0" applyNumberFormat="1" applyFont="1" applyBorder="1">
      <alignment vertical="center"/>
    </xf>
    <xf numFmtId="14" fontId="19" fillId="0" borderId="82" xfId="0" applyNumberFormat="1" applyFont="1" applyBorder="1">
      <alignment vertical="center"/>
    </xf>
    <xf numFmtId="0" fontId="16" fillId="0" borderId="81" xfId="0" applyFont="1" applyBorder="1">
      <alignment vertical="center"/>
    </xf>
    <xf numFmtId="0" fontId="25" fillId="24" borderId="0" xfId="4" applyFont="1" applyFill="1">
      <alignment vertical="center"/>
    </xf>
    <xf numFmtId="14" fontId="19" fillId="0" borderId="62" xfId="0" applyNumberFormat="1" applyFont="1" applyBorder="1">
      <alignment vertical="center"/>
    </xf>
    <xf numFmtId="0" fontId="22" fillId="0" borderId="27" xfId="3" applyFont="1" applyBorder="1" applyAlignment="1">
      <alignment horizontal="center" vertical="center"/>
    </xf>
    <xf numFmtId="0" fontId="22" fillId="0" borderId="12" xfId="3" applyFont="1" applyBorder="1" applyAlignment="1">
      <alignment horizontal="center" vertical="center"/>
    </xf>
    <xf numFmtId="0" fontId="22" fillId="0" borderId="31" xfId="3" applyFont="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23" borderId="4" xfId="0" applyFill="1" applyBorder="1" applyAlignment="1">
      <alignment horizontal="center" vertical="center"/>
    </xf>
    <xf numFmtId="0" fontId="0" fillId="23" borderId="5" xfId="0"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76" xfId="0" applyFill="1" applyBorder="1" applyAlignment="1">
      <alignment horizontal="center" vertical="center"/>
    </xf>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5" fillId="19" borderId="6" xfId="0" applyFont="1" applyFill="1" applyBorder="1" applyAlignment="1">
      <alignment horizontal="left" vertical="center"/>
    </xf>
    <xf numFmtId="0" fontId="5" fillId="19" borderId="56" xfId="0" applyFont="1" applyFill="1" applyBorder="1" applyAlignment="1">
      <alignment horizontal="left" vertical="center"/>
    </xf>
    <xf numFmtId="0" fontId="0" fillId="7" borderId="68" xfId="0" applyFill="1" applyBorder="1" applyAlignment="1">
      <alignment horizontal="left" vertical="center"/>
    </xf>
    <xf numFmtId="0" fontId="0" fillId="7" borderId="12" xfId="0" applyFill="1" applyBorder="1" applyAlignment="1">
      <alignment horizontal="left" vertical="center"/>
    </xf>
    <xf numFmtId="0" fontId="0" fillId="7" borderId="50" xfId="0" applyFill="1" applyBorder="1" applyAlignment="1">
      <alignment horizontal="left" vertical="center"/>
    </xf>
    <xf numFmtId="0" fontId="0" fillId="12" borderId="68" xfId="0" applyFill="1" applyBorder="1" applyAlignment="1">
      <alignment horizontal="left" vertical="center"/>
    </xf>
    <xf numFmtId="0" fontId="0" fillId="12" borderId="12" xfId="0" applyFill="1" applyBorder="1" applyAlignment="1">
      <alignment horizontal="left" vertical="center"/>
    </xf>
    <xf numFmtId="0" fontId="0" fillId="12" borderId="50" xfId="0" applyFill="1" applyBorder="1" applyAlignment="1">
      <alignment horizontal="left" vertical="center"/>
    </xf>
    <xf numFmtId="0" fontId="0" fillId="12" borderId="69" xfId="0" applyFill="1" applyBorder="1" applyAlignment="1">
      <alignment horizontal="left" vertical="center"/>
    </xf>
    <xf numFmtId="0" fontId="0" fillId="12" borderId="54" xfId="0" applyFill="1" applyBorder="1" applyAlignment="1">
      <alignment horizontal="left" vertical="center"/>
    </xf>
    <xf numFmtId="0" fontId="0" fillId="12" borderId="61" xfId="0" applyFill="1" applyBorder="1" applyAlignment="1">
      <alignment horizontal="left" vertical="center"/>
    </xf>
    <xf numFmtId="0" fontId="5" fillId="19" borderId="8" xfId="0" applyFont="1" applyFill="1" applyBorder="1" applyAlignment="1">
      <alignment horizontal="left" vertical="center"/>
    </xf>
    <xf numFmtId="0" fontId="5" fillId="19" borderId="57" xfId="0" applyFont="1" applyFill="1" applyBorder="1" applyAlignment="1">
      <alignment horizontal="left" vertical="center"/>
    </xf>
    <xf numFmtId="0" fontId="0" fillId="12" borderId="67"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8" xfId="1" applyFill="1" applyBorder="1" applyAlignment="1">
      <alignment horizontal="left" vertical="center"/>
    </xf>
    <xf numFmtId="0" fontId="3" fillId="12" borderId="12" xfId="1" applyFill="1" applyBorder="1" applyAlignment="1">
      <alignment horizontal="left" vertical="center"/>
    </xf>
    <xf numFmtId="0" fontId="3" fillId="12" borderId="50" xfId="1" applyFill="1" applyBorder="1" applyAlignment="1">
      <alignment horizontal="left" vertical="center"/>
    </xf>
    <xf numFmtId="0" fontId="0" fillId="7" borderId="69" xfId="0" applyFill="1" applyBorder="1" applyAlignment="1">
      <alignment horizontal="left" vertical="center"/>
    </xf>
    <xf numFmtId="0" fontId="0" fillId="7" borderId="54" xfId="0" applyFill="1" applyBorder="1" applyAlignment="1">
      <alignment horizontal="left" vertical="center"/>
    </xf>
    <xf numFmtId="0" fontId="0" fillId="7" borderId="61" xfId="0" applyFill="1" applyBorder="1" applyAlignment="1">
      <alignment horizontal="left" vertical="center"/>
    </xf>
    <xf numFmtId="0" fontId="0" fillId="7" borderId="67"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1" fillId="19" borderId="3" xfId="0" applyFont="1" applyFill="1" applyBorder="1" applyAlignment="1">
      <alignment horizontal="left" vertical="center"/>
    </xf>
    <xf numFmtId="0" fontId="1" fillId="19" borderId="55" xfId="0" applyFont="1" applyFill="1" applyBorder="1" applyAlignment="1">
      <alignment horizontal="left" vertical="center"/>
    </xf>
    <xf numFmtId="0" fontId="0" fillId="0" borderId="2" xfId="0" applyBorder="1" applyAlignment="1">
      <alignment horizontal="center" vertical="center" textRotation="90"/>
    </xf>
    <xf numFmtId="0" fontId="0" fillId="0" borderId="62" xfId="0" applyBorder="1" applyAlignment="1">
      <alignment horizontal="center" vertical="center" textRotation="90"/>
    </xf>
    <xf numFmtId="0" fontId="0" fillId="0" borderId="2" xfId="0" applyBorder="1" applyAlignment="1">
      <alignment horizontal="center" vertical="center"/>
    </xf>
    <xf numFmtId="0" fontId="0" fillId="0" borderId="62" xfId="0" applyBorder="1" applyAlignment="1">
      <alignment horizontal="center" vertical="center"/>
    </xf>
    <xf numFmtId="0" fontId="1" fillId="19" borderId="64" xfId="0" applyFont="1" applyFill="1" applyBorder="1">
      <alignment vertical="center"/>
    </xf>
    <xf numFmtId="0" fontId="1" fillId="19" borderId="66" xfId="0" applyFont="1" applyFill="1" applyBorder="1">
      <alignment vertical="center"/>
    </xf>
    <xf numFmtId="0" fontId="1" fillId="19" borderId="29" xfId="0" applyFont="1" applyFill="1" applyBorder="1">
      <alignment vertical="center"/>
    </xf>
    <xf numFmtId="0" fontId="1" fillId="19" borderId="11" xfId="0" applyFont="1" applyFill="1" applyBorder="1">
      <alignment vertical="center"/>
    </xf>
    <xf numFmtId="0" fontId="0" fillId="22" borderId="12" xfId="0" applyFill="1" applyBorder="1" applyAlignment="1">
      <alignment horizontal="center" vertical="center" textRotation="90"/>
    </xf>
    <xf numFmtId="0" fontId="0" fillId="22" borderId="31" xfId="0" applyFill="1" applyBorder="1" applyAlignment="1">
      <alignment horizontal="center" vertical="center" textRotation="90"/>
    </xf>
    <xf numFmtId="0" fontId="0" fillId="22" borderId="27" xfId="0" applyFill="1" applyBorder="1" applyAlignment="1">
      <alignment horizontal="center" vertical="center" textRotation="90"/>
    </xf>
    <xf numFmtId="0" fontId="0" fillId="18" borderId="68" xfId="0" applyFill="1" applyBorder="1" applyAlignment="1">
      <alignment horizontal="left" vertical="center"/>
    </xf>
    <xf numFmtId="0" fontId="0" fillId="18" borderId="12" xfId="0" applyFill="1" applyBorder="1" applyAlignment="1">
      <alignment horizontal="left" vertical="center"/>
    </xf>
    <xf numFmtId="0" fontId="0" fillId="18" borderId="31" xfId="0" applyFill="1" applyBorder="1" applyAlignment="1">
      <alignment horizontal="left"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15" fillId="0" borderId="75" xfId="0" applyFont="1" applyBorder="1" applyAlignment="1">
      <alignment horizontal="center" vertical="center"/>
    </xf>
    <xf numFmtId="0" fontId="0" fillId="18" borderId="27" xfId="0" applyFill="1" applyBorder="1" applyAlignment="1">
      <alignment horizontal="left" vertical="center"/>
    </xf>
  </cellXfs>
  <cellStyles count="5">
    <cellStyle name="ハイパーリンク" xfId="1" builtinId="8"/>
    <cellStyle name="標準" xfId="0" builtinId="0"/>
    <cellStyle name="標準 2" xfId="2" xr:uid="{00000000-0005-0000-0000-000002000000}"/>
    <cellStyle name="標準 3 3 4 3" xfId="3" xr:uid="{E31BF8C5-5AC8-498C-A0D3-F4CF1199D389}"/>
    <cellStyle name="標準 6" xfId="4" xr:uid="{F87D2A03-920A-4469-B96F-2EBE98C7C8F2}"/>
  </cellStyles>
  <dxfs count="10">
    <dxf>
      <fill>
        <patternFill>
          <bgColor theme="0" tint="-0.499984740745262"/>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s>
  <tableStyles count="0" defaultTableStyle="TableStyleMedium2" defaultPivotStyle="PivotStyleLight16"/>
  <colors>
    <mruColors>
      <color rgb="FFFFCC99"/>
      <color rgb="FF0000FF"/>
      <color rgb="FFFBBDBD"/>
      <color rgb="FFCCFDB1"/>
      <color rgb="FF79DCFF"/>
      <color rgb="FF66FFFF"/>
      <color rgb="FFCCECFF"/>
      <color rgb="FFCCCCFF"/>
      <color rgb="FFCC99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8" Type="http://schemas.openxmlformats.org/officeDocument/2006/relationships/image" Target="../media/image11.png"/><Relationship Id="rId3" Type="http://schemas.openxmlformats.org/officeDocument/2006/relationships/image" Target="../media/image6.png"/><Relationship Id="rId7" Type="http://schemas.openxmlformats.org/officeDocument/2006/relationships/image" Target="../media/image10.png"/><Relationship Id="rId2" Type="http://schemas.openxmlformats.org/officeDocument/2006/relationships/image" Target="../media/image5.png"/><Relationship Id="rId1" Type="http://schemas.openxmlformats.org/officeDocument/2006/relationships/image" Target="../media/image4.png"/><Relationship Id="rId6" Type="http://schemas.openxmlformats.org/officeDocument/2006/relationships/image" Target="../media/image9.png"/><Relationship Id="rId5" Type="http://schemas.openxmlformats.org/officeDocument/2006/relationships/image" Target="../media/image8.png"/><Relationship Id="rId4" Type="http://schemas.openxmlformats.org/officeDocument/2006/relationships/image" Target="../media/image7.png"/><Relationship Id="rId9" Type="http://schemas.openxmlformats.org/officeDocument/2006/relationships/image" Target="../media/image12.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xdr:from>
      <xdr:col>24</xdr:col>
      <xdr:colOff>0</xdr:colOff>
      <xdr:row>51</xdr:row>
      <xdr:rowOff>0</xdr:rowOff>
    </xdr:from>
    <xdr:to>
      <xdr:col>29</xdr:col>
      <xdr:colOff>0</xdr:colOff>
      <xdr:row>56</xdr:row>
      <xdr:rowOff>0</xdr:rowOff>
    </xdr:to>
    <xdr:cxnSp macro="">
      <xdr:nvCxnSpPr>
        <xdr:cNvPr id="2" name="直線コネクタ 1">
          <a:extLst>
            <a:ext uri="{FF2B5EF4-FFF2-40B4-BE49-F238E27FC236}">
              <a16:creationId xmlns:a16="http://schemas.microsoft.com/office/drawing/2014/main" id="{ED93BB69-B3E5-4308-9A2E-256E6403F976}"/>
            </a:ext>
          </a:extLst>
        </xdr:cNvPr>
        <xdr:cNvCxnSpPr/>
      </xdr:nvCxnSpPr>
      <xdr:spPr>
        <a:xfrm flipH="1">
          <a:off x="3886200" y="825817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161925</xdr:colOff>
      <xdr:row>35</xdr:row>
      <xdr:rowOff>19050</xdr:rowOff>
    </xdr:from>
    <xdr:to>
      <xdr:col>38</xdr:col>
      <xdr:colOff>161925</xdr:colOff>
      <xdr:row>40</xdr:row>
      <xdr:rowOff>19050</xdr:rowOff>
    </xdr:to>
    <xdr:cxnSp macro="">
      <xdr:nvCxnSpPr>
        <xdr:cNvPr id="3" name="直線コネクタ 2">
          <a:extLst>
            <a:ext uri="{FF2B5EF4-FFF2-40B4-BE49-F238E27FC236}">
              <a16:creationId xmlns:a16="http://schemas.microsoft.com/office/drawing/2014/main" id="{5F368C85-0C94-44DE-B257-06B4EEA1DBC8}"/>
            </a:ext>
          </a:extLst>
        </xdr:cNvPr>
        <xdr:cNvCxnSpPr/>
      </xdr:nvCxnSpPr>
      <xdr:spPr>
        <a:xfrm flipH="1">
          <a:off x="5505450" y="56864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29</xdr:col>
      <xdr:colOff>9525</xdr:colOff>
      <xdr:row>34</xdr:row>
      <xdr:rowOff>142875</xdr:rowOff>
    </xdr:from>
    <xdr:to>
      <xdr:col>34</xdr:col>
      <xdr:colOff>9525</xdr:colOff>
      <xdr:row>39</xdr:row>
      <xdr:rowOff>142875</xdr:rowOff>
    </xdr:to>
    <xdr:cxnSp macro="">
      <xdr:nvCxnSpPr>
        <xdr:cNvPr id="4" name="直線コネクタ 3">
          <a:extLst>
            <a:ext uri="{FF2B5EF4-FFF2-40B4-BE49-F238E27FC236}">
              <a16:creationId xmlns:a16="http://schemas.microsoft.com/office/drawing/2014/main" id="{A2936EFD-7F68-4B62-B100-ECC8D50C460D}"/>
            </a:ext>
          </a:extLst>
        </xdr:cNvPr>
        <xdr:cNvCxnSpPr/>
      </xdr:nvCxnSpPr>
      <xdr:spPr>
        <a:xfrm flipH="1">
          <a:off x="4705350" y="5648325"/>
          <a:ext cx="809625" cy="8096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35</xdr:col>
      <xdr:colOff>0</xdr:colOff>
      <xdr:row>52</xdr:row>
      <xdr:rowOff>0</xdr:rowOff>
    </xdr:from>
    <xdr:to>
      <xdr:col>38</xdr:col>
      <xdr:colOff>134399</xdr:colOff>
      <xdr:row>55</xdr:row>
      <xdr:rowOff>103957</xdr:rowOff>
    </xdr:to>
    <xdr:pic>
      <xdr:nvPicPr>
        <xdr:cNvPr id="7" name="図 6">
          <a:extLst>
            <a:ext uri="{FF2B5EF4-FFF2-40B4-BE49-F238E27FC236}">
              <a16:creationId xmlns:a16="http://schemas.microsoft.com/office/drawing/2014/main" id="{86A6FBFF-2E65-02B5-3B68-F5843CC95EC2}"/>
            </a:ext>
          </a:extLst>
        </xdr:cNvPr>
        <xdr:cNvPicPr>
          <a:picLocks noChangeAspect="1"/>
        </xdr:cNvPicPr>
      </xdr:nvPicPr>
      <xdr:blipFill>
        <a:blip xmlns:r="http://schemas.openxmlformats.org/officeDocument/2006/relationships" r:embed="rId1"/>
        <a:stretch>
          <a:fillRect/>
        </a:stretch>
      </xdr:blipFill>
      <xdr:spPr>
        <a:xfrm>
          <a:off x="5098676" y="8157882"/>
          <a:ext cx="571429" cy="571429"/>
        </a:xfrm>
        <a:prstGeom prst="rect">
          <a:avLst/>
        </a:prstGeom>
      </xdr:spPr>
    </xdr:pic>
    <xdr:clientData/>
  </xdr:twoCellAnchor>
  <xdr:twoCellAnchor editAs="oneCell">
    <xdr:from>
      <xdr:col>17</xdr:col>
      <xdr:colOff>76200</xdr:colOff>
      <xdr:row>51</xdr:row>
      <xdr:rowOff>142875</xdr:rowOff>
    </xdr:from>
    <xdr:to>
      <xdr:col>21</xdr:col>
      <xdr:colOff>79304</xdr:colOff>
      <xdr:row>55</xdr:row>
      <xdr:rowOff>69779</xdr:rowOff>
    </xdr:to>
    <xdr:pic>
      <xdr:nvPicPr>
        <xdr:cNvPr id="9" name="図 8">
          <a:extLst>
            <a:ext uri="{FF2B5EF4-FFF2-40B4-BE49-F238E27FC236}">
              <a16:creationId xmlns:a16="http://schemas.microsoft.com/office/drawing/2014/main" id="{1F83CC82-1C1B-3E91-06E9-F95F29210C2A}"/>
            </a:ext>
          </a:extLst>
        </xdr:cNvPr>
        <xdr:cNvPicPr>
          <a:picLocks noChangeAspect="1"/>
        </xdr:cNvPicPr>
      </xdr:nvPicPr>
      <xdr:blipFill>
        <a:blip xmlns:r="http://schemas.openxmlformats.org/officeDocument/2006/relationships" r:embed="rId2"/>
        <a:stretch>
          <a:fillRect/>
        </a:stretch>
      </xdr:blipFill>
      <xdr:spPr>
        <a:xfrm>
          <a:off x="2505075" y="8401050"/>
          <a:ext cx="574604" cy="574604"/>
        </a:xfrm>
        <a:prstGeom prst="rect">
          <a:avLst/>
        </a:prstGeom>
      </xdr:spPr>
    </xdr:pic>
    <xdr:clientData/>
  </xdr:twoCellAnchor>
  <mc:AlternateContent xmlns:mc="http://schemas.openxmlformats.org/markup-compatibility/2006">
    <mc:Choice xmlns:a14="http://schemas.microsoft.com/office/drawing/2010/main" Requires="a14">
      <xdr:twoCellAnchor editAs="absolute">
        <xdr:from>
          <xdr:col>33</xdr:col>
          <xdr:colOff>129396</xdr:colOff>
          <xdr:row>43</xdr:row>
          <xdr:rowOff>86264</xdr:rowOff>
        </xdr:from>
        <xdr:to>
          <xdr:col>38</xdr:col>
          <xdr:colOff>94891</xdr:colOff>
          <xdr:row>47</xdr:row>
          <xdr:rowOff>129396</xdr:rowOff>
        </xdr:to>
        <xdr:sp macro="" textlink="">
          <xdr:nvSpPr>
            <xdr:cNvPr id="1025" name="inei1_大石 和虎"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6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6</xdr:col>
      <xdr:colOff>190500</xdr:colOff>
      <xdr:row>21</xdr:row>
      <xdr:rowOff>67234</xdr:rowOff>
    </xdr:from>
    <xdr:to>
      <xdr:col>11</xdr:col>
      <xdr:colOff>774700</xdr:colOff>
      <xdr:row>24</xdr:row>
      <xdr:rowOff>12700</xdr:rowOff>
    </xdr:to>
    <xdr:sp macro="" textlink="">
      <xdr:nvSpPr>
        <xdr:cNvPr id="56" name="線吹き出し 1 (枠付き) 55">
          <a:extLst>
            <a:ext uri="{FF2B5EF4-FFF2-40B4-BE49-F238E27FC236}">
              <a16:creationId xmlns:a16="http://schemas.microsoft.com/office/drawing/2014/main" id="{00000000-0008-0000-0700-000038000000}"/>
            </a:ext>
          </a:extLst>
        </xdr:cNvPr>
        <xdr:cNvSpPr/>
      </xdr:nvSpPr>
      <xdr:spPr>
        <a:xfrm>
          <a:off x="4076700" y="6887134"/>
          <a:ext cx="2857500" cy="440766"/>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6</xdr:col>
      <xdr:colOff>156882</xdr:colOff>
      <xdr:row>79</xdr:row>
      <xdr:rowOff>44823</xdr:rowOff>
    </xdr:from>
    <xdr:to>
      <xdr:col>11</xdr:col>
      <xdr:colOff>560294</xdr:colOff>
      <xdr:row>81</xdr:row>
      <xdr:rowOff>68647</xdr:rowOff>
    </xdr:to>
    <xdr:sp macro="" textlink="">
      <xdr:nvSpPr>
        <xdr:cNvPr id="60" name="線吹き出し 1 (枠付き) 59">
          <a:extLst>
            <a:ext uri="{FF2B5EF4-FFF2-40B4-BE49-F238E27FC236}">
              <a16:creationId xmlns:a16="http://schemas.microsoft.com/office/drawing/2014/main" id="{00000000-0008-0000-0700-00003C000000}"/>
            </a:ext>
          </a:extLst>
        </xdr:cNvPr>
        <xdr:cNvSpPr/>
      </xdr:nvSpPr>
      <xdr:spPr>
        <a:xfrm>
          <a:off x="4504764" y="18377647"/>
          <a:ext cx="2935942" cy="360000"/>
        </a:xfrm>
        <a:prstGeom prst="borderCallout1">
          <a:avLst>
            <a:gd name="adj1" fmla="val 47144"/>
            <a:gd name="adj2" fmla="val -921"/>
            <a:gd name="adj3" fmla="val -32845"/>
            <a:gd name="adj4" fmla="val -957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IG-OFF</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2</xdr:row>
      <xdr:rowOff>0</xdr:rowOff>
    </xdr:from>
    <xdr:to>
      <xdr:col>41</xdr:col>
      <xdr:colOff>425718</xdr:colOff>
      <xdr:row>29</xdr:row>
      <xdr:rowOff>114300</xdr:rowOff>
    </xdr:to>
    <xdr:pic>
      <xdr:nvPicPr>
        <xdr:cNvPr id="2" name="図 1">
          <a:extLst>
            <a:ext uri="{FF2B5EF4-FFF2-40B4-BE49-F238E27FC236}">
              <a16:creationId xmlns:a16="http://schemas.microsoft.com/office/drawing/2014/main" id="{00000000-0008-0000-0700-000002000000}"/>
            </a:ext>
          </a:extLst>
        </xdr:cNvPr>
        <xdr:cNvPicPr>
          <a:picLocks noChangeAspect="1"/>
        </xdr:cNvPicPr>
      </xdr:nvPicPr>
      <xdr:blipFill>
        <a:blip xmlns:r="http://schemas.openxmlformats.org/officeDocument/2006/relationships" r:embed="rId1"/>
        <a:stretch>
          <a:fillRect/>
        </a:stretch>
      </xdr:blipFill>
      <xdr:spPr>
        <a:xfrm>
          <a:off x="16675100" y="355600"/>
          <a:ext cx="11395344" cy="6578600"/>
        </a:xfrm>
        <a:prstGeom prst="rect">
          <a:avLst/>
        </a:prstGeom>
      </xdr:spPr>
    </xdr:pic>
    <xdr:clientData/>
  </xdr:twoCellAnchor>
  <xdr:twoCellAnchor editAs="oneCell">
    <xdr:from>
      <xdr:col>24</xdr:col>
      <xdr:colOff>0</xdr:colOff>
      <xdr:row>30</xdr:row>
      <xdr:rowOff>0</xdr:rowOff>
    </xdr:from>
    <xdr:to>
      <xdr:col>42</xdr:col>
      <xdr:colOff>419100</xdr:colOff>
      <xdr:row>72</xdr:row>
      <xdr:rowOff>65653</xdr:rowOff>
    </xdr:to>
    <xdr:pic>
      <xdr:nvPicPr>
        <xdr:cNvPr id="3" name="図 2">
          <a:extLst>
            <a:ext uri="{FF2B5EF4-FFF2-40B4-BE49-F238E27FC236}">
              <a16:creationId xmlns:a16="http://schemas.microsoft.com/office/drawing/2014/main" id="{00000000-0008-0000-0700-000003000000}"/>
            </a:ext>
          </a:extLst>
        </xdr:cNvPr>
        <xdr:cNvPicPr>
          <a:picLocks noChangeAspect="1"/>
        </xdr:cNvPicPr>
      </xdr:nvPicPr>
      <xdr:blipFill>
        <a:blip xmlns:r="http://schemas.openxmlformats.org/officeDocument/2006/relationships" r:embed="rId2"/>
        <a:stretch>
          <a:fillRect/>
        </a:stretch>
      </xdr:blipFill>
      <xdr:spPr>
        <a:xfrm>
          <a:off x="49682400" y="6743700"/>
          <a:ext cx="11391900" cy="7341446"/>
        </a:xfrm>
        <a:prstGeom prst="rect">
          <a:avLst/>
        </a:prstGeom>
      </xdr:spPr>
    </xdr:pic>
    <xdr:clientData/>
  </xdr:twoCellAnchor>
  <xdr:twoCellAnchor editAs="oneCell">
    <xdr:from>
      <xdr:col>24</xdr:col>
      <xdr:colOff>0</xdr:colOff>
      <xdr:row>78</xdr:row>
      <xdr:rowOff>114300</xdr:rowOff>
    </xdr:from>
    <xdr:to>
      <xdr:col>27</xdr:col>
      <xdr:colOff>114057</xdr:colOff>
      <xdr:row>81</xdr:row>
      <xdr:rowOff>140012</xdr:rowOff>
    </xdr:to>
    <xdr:pic>
      <xdr:nvPicPr>
        <xdr:cNvPr id="4" name="図 3">
          <a:extLst>
            <a:ext uri="{FF2B5EF4-FFF2-40B4-BE49-F238E27FC236}">
              <a16:creationId xmlns:a16="http://schemas.microsoft.com/office/drawing/2014/main" id="{00000000-0008-0000-0700-000004000000}"/>
            </a:ext>
          </a:extLst>
        </xdr:cNvPr>
        <xdr:cNvPicPr>
          <a:picLocks noChangeAspect="1"/>
        </xdr:cNvPicPr>
      </xdr:nvPicPr>
      <xdr:blipFill>
        <a:blip xmlns:r="http://schemas.openxmlformats.org/officeDocument/2006/relationships" r:embed="rId3"/>
        <a:stretch>
          <a:fillRect/>
        </a:stretch>
      </xdr:blipFill>
      <xdr:spPr>
        <a:xfrm>
          <a:off x="49593500" y="15074900"/>
          <a:ext cx="1942857" cy="492062"/>
        </a:xfrm>
        <a:prstGeom prst="rect">
          <a:avLst/>
        </a:prstGeom>
      </xdr:spPr>
    </xdr:pic>
    <xdr:clientData/>
  </xdr:twoCellAnchor>
  <xdr:twoCellAnchor editAs="oneCell">
    <xdr:from>
      <xdr:col>24</xdr:col>
      <xdr:colOff>0</xdr:colOff>
      <xdr:row>79</xdr:row>
      <xdr:rowOff>266700</xdr:rowOff>
    </xdr:from>
    <xdr:to>
      <xdr:col>27</xdr:col>
      <xdr:colOff>114057</xdr:colOff>
      <xdr:row>83</xdr:row>
      <xdr:rowOff>88645</xdr:rowOff>
    </xdr:to>
    <xdr:pic>
      <xdr:nvPicPr>
        <xdr:cNvPr id="5" name="図 4">
          <a:extLst>
            <a:ext uri="{FF2B5EF4-FFF2-40B4-BE49-F238E27FC236}">
              <a16:creationId xmlns:a16="http://schemas.microsoft.com/office/drawing/2014/main" id="{00000000-0008-0000-0700-000005000000}"/>
            </a:ext>
          </a:extLst>
        </xdr:cNvPr>
        <xdr:cNvPicPr>
          <a:picLocks noChangeAspect="1"/>
        </xdr:cNvPicPr>
      </xdr:nvPicPr>
      <xdr:blipFill>
        <a:blip xmlns:r="http://schemas.openxmlformats.org/officeDocument/2006/relationships" r:embed="rId4"/>
        <a:stretch>
          <a:fillRect/>
        </a:stretch>
      </xdr:blipFill>
      <xdr:spPr>
        <a:xfrm>
          <a:off x="49593500" y="15557500"/>
          <a:ext cx="1942857" cy="542857"/>
        </a:xfrm>
        <a:prstGeom prst="rect">
          <a:avLst/>
        </a:prstGeom>
      </xdr:spPr>
    </xdr:pic>
    <xdr:clientData/>
  </xdr:twoCellAnchor>
  <xdr:twoCellAnchor editAs="oneCell">
    <xdr:from>
      <xdr:col>24</xdr:col>
      <xdr:colOff>0</xdr:colOff>
      <xdr:row>80</xdr:row>
      <xdr:rowOff>0</xdr:rowOff>
    </xdr:from>
    <xdr:to>
      <xdr:col>28</xdr:col>
      <xdr:colOff>88584</xdr:colOff>
      <xdr:row>83</xdr:row>
      <xdr:rowOff>142052</xdr:rowOff>
    </xdr:to>
    <xdr:pic>
      <xdr:nvPicPr>
        <xdr:cNvPr id="6" name="図 5">
          <a:extLst>
            <a:ext uri="{FF2B5EF4-FFF2-40B4-BE49-F238E27FC236}">
              <a16:creationId xmlns:a16="http://schemas.microsoft.com/office/drawing/2014/main" id="{00000000-0008-0000-0700-000006000000}"/>
            </a:ext>
          </a:extLst>
        </xdr:cNvPr>
        <xdr:cNvPicPr>
          <a:picLocks noChangeAspect="1"/>
        </xdr:cNvPicPr>
      </xdr:nvPicPr>
      <xdr:blipFill>
        <a:blip xmlns:r="http://schemas.openxmlformats.org/officeDocument/2006/relationships" r:embed="rId5"/>
        <a:stretch>
          <a:fillRect/>
        </a:stretch>
      </xdr:blipFill>
      <xdr:spPr>
        <a:xfrm>
          <a:off x="49682400" y="15240000"/>
          <a:ext cx="2523809" cy="609524"/>
        </a:xfrm>
        <a:prstGeom prst="rect">
          <a:avLst/>
        </a:prstGeom>
      </xdr:spPr>
    </xdr:pic>
    <xdr:clientData/>
  </xdr:twoCellAnchor>
  <xdr:twoCellAnchor editAs="oneCell">
    <xdr:from>
      <xdr:col>24</xdr:col>
      <xdr:colOff>0</xdr:colOff>
      <xdr:row>83</xdr:row>
      <xdr:rowOff>0</xdr:rowOff>
    </xdr:from>
    <xdr:to>
      <xdr:col>52</xdr:col>
      <xdr:colOff>143899</xdr:colOff>
      <xdr:row>125</xdr:row>
      <xdr:rowOff>102464</xdr:rowOff>
    </xdr:to>
    <xdr:pic>
      <xdr:nvPicPr>
        <xdr:cNvPr id="7" name="図 6">
          <a:extLst>
            <a:ext uri="{FF2B5EF4-FFF2-40B4-BE49-F238E27FC236}">
              <a16:creationId xmlns:a16="http://schemas.microsoft.com/office/drawing/2014/main" id="{00000000-0008-0000-0700-000007000000}"/>
            </a:ext>
          </a:extLst>
        </xdr:cNvPr>
        <xdr:cNvPicPr>
          <a:picLocks noChangeAspect="1"/>
        </xdr:cNvPicPr>
      </xdr:nvPicPr>
      <xdr:blipFill>
        <a:blip xmlns:r="http://schemas.openxmlformats.org/officeDocument/2006/relationships" r:embed="rId6"/>
        <a:stretch>
          <a:fillRect/>
        </a:stretch>
      </xdr:blipFill>
      <xdr:spPr>
        <a:xfrm>
          <a:off x="49682400" y="16421100"/>
          <a:ext cx="17209524" cy="6533333"/>
        </a:xfrm>
        <a:prstGeom prst="rect">
          <a:avLst/>
        </a:prstGeom>
      </xdr:spPr>
    </xdr:pic>
    <xdr:clientData/>
  </xdr:twoCellAnchor>
  <xdr:twoCellAnchor editAs="oneCell">
    <xdr:from>
      <xdr:col>54</xdr:col>
      <xdr:colOff>480060</xdr:colOff>
      <xdr:row>11</xdr:row>
      <xdr:rowOff>68580</xdr:rowOff>
    </xdr:from>
    <xdr:to>
      <xdr:col>75</xdr:col>
      <xdr:colOff>313379</xdr:colOff>
      <xdr:row>58</xdr:row>
      <xdr:rowOff>18148</xdr:rowOff>
    </xdr:to>
    <xdr:pic>
      <xdr:nvPicPr>
        <xdr:cNvPr id="8" name="図 7">
          <a:extLst>
            <a:ext uri="{FF2B5EF4-FFF2-40B4-BE49-F238E27FC236}">
              <a16:creationId xmlns:a16="http://schemas.microsoft.com/office/drawing/2014/main" id="{00000000-0008-0000-0700-000008000000}"/>
            </a:ext>
          </a:extLst>
        </xdr:cNvPr>
        <xdr:cNvPicPr>
          <a:picLocks noChangeAspect="1"/>
        </xdr:cNvPicPr>
      </xdr:nvPicPr>
      <xdr:blipFill>
        <a:blip xmlns:r="http://schemas.openxmlformats.org/officeDocument/2006/relationships" r:embed="rId7"/>
        <a:stretch>
          <a:fillRect/>
        </a:stretch>
      </xdr:blipFill>
      <xdr:spPr>
        <a:xfrm>
          <a:off x="69181980" y="3970020"/>
          <a:ext cx="12638095" cy="8544928"/>
        </a:xfrm>
        <a:prstGeom prst="rect">
          <a:avLst/>
        </a:prstGeom>
      </xdr:spPr>
    </xdr:pic>
    <xdr:clientData/>
  </xdr:twoCellAnchor>
  <xdr:twoCellAnchor editAs="oneCell">
    <xdr:from>
      <xdr:col>55</xdr:col>
      <xdr:colOff>304800</xdr:colOff>
      <xdr:row>82</xdr:row>
      <xdr:rowOff>139700</xdr:rowOff>
    </xdr:from>
    <xdr:to>
      <xdr:col>76</xdr:col>
      <xdr:colOff>150819</xdr:colOff>
      <xdr:row>127</xdr:row>
      <xdr:rowOff>121470</xdr:rowOff>
    </xdr:to>
    <xdr:pic>
      <xdr:nvPicPr>
        <xdr:cNvPr id="9" name="図 8">
          <a:extLst>
            <a:ext uri="{FF2B5EF4-FFF2-40B4-BE49-F238E27FC236}">
              <a16:creationId xmlns:a16="http://schemas.microsoft.com/office/drawing/2014/main" id="{00000000-0008-0000-0700-000009000000}"/>
            </a:ext>
          </a:extLst>
        </xdr:cNvPr>
        <xdr:cNvPicPr>
          <a:picLocks noChangeAspect="1"/>
        </xdr:cNvPicPr>
      </xdr:nvPicPr>
      <xdr:blipFill>
        <a:blip xmlns:r="http://schemas.openxmlformats.org/officeDocument/2006/relationships" r:embed="rId8"/>
        <a:stretch>
          <a:fillRect/>
        </a:stretch>
      </xdr:blipFill>
      <xdr:spPr>
        <a:xfrm>
          <a:off x="68707000" y="18122900"/>
          <a:ext cx="12647619" cy="7971564"/>
        </a:xfrm>
        <a:prstGeom prst="rect">
          <a:avLst/>
        </a:prstGeom>
      </xdr:spPr>
    </xdr:pic>
    <xdr:clientData/>
  </xdr:twoCellAnchor>
  <xdr:twoCellAnchor>
    <xdr:from>
      <xdr:col>23</xdr:col>
      <xdr:colOff>571500</xdr:colOff>
      <xdr:row>35</xdr:row>
      <xdr:rowOff>152400</xdr:rowOff>
    </xdr:from>
    <xdr:to>
      <xdr:col>42</xdr:col>
      <xdr:colOff>342900</xdr:colOff>
      <xdr:row>42</xdr:row>
      <xdr:rowOff>0</xdr:rowOff>
    </xdr:to>
    <xdr:sp macro="" textlink="">
      <xdr:nvSpPr>
        <xdr:cNvPr id="57" name="正方形/長方形 56">
          <a:extLst>
            <a:ext uri="{FF2B5EF4-FFF2-40B4-BE49-F238E27FC236}">
              <a16:creationId xmlns:a16="http://schemas.microsoft.com/office/drawing/2014/main" id="{00000000-0008-0000-0700-000039000000}"/>
            </a:ext>
          </a:extLst>
        </xdr:cNvPr>
        <xdr:cNvSpPr/>
      </xdr:nvSpPr>
      <xdr:spPr>
        <a:xfrm>
          <a:off x="16592550" y="8134350"/>
          <a:ext cx="11353800" cy="104775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30</xdr:col>
      <xdr:colOff>266700</xdr:colOff>
      <xdr:row>44</xdr:row>
      <xdr:rowOff>0</xdr:rowOff>
    </xdr:from>
    <xdr:to>
      <xdr:col>31</xdr:col>
      <xdr:colOff>518159</xdr:colOff>
      <xdr:row>64</xdr:row>
      <xdr:rowOff>25400</xdr:rowOff>
    </xdr:to>
    <xdr:sp macro="" textlink="">
      <xdr:nvSpPr>
        <xdr:cNvPr id="73" name="正方形/長方形 72">
          <a:extLst>
            <a:ext uri="{FF2B5EF4-FFF2-40B4-BE49-F238E27FC236}">
              <a16:creationId xmlns:a16="http://schemas.microsoft.com/office/drawing/2014/main" id="{00000000-0008-0000-0700-000049000000}"/>
            </a:ext>
          </a:extLst>
        </xdr:cNvPr>
        <xdr:cNvSpPr/>
      </xdr:nvSpPr>
      <xdr:spPr>
        <a:xfrm>
          <a:off x="53728620" y="9936480"/>
          <a:ext cx="861059" cy="3683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508000</xdr:colOff>
      <xdr:row>55</xdr:row>
      <xdr:rowOff>101601</xdr:rowOff>
    </xdr:from>
    <xdr:to>
      <xdr:col>34</xdr:col>
      <xdr:colOff>228600</xdr:colOff>
      <xdr:row>58</xdr:row>
      <xdr:rowOff>101601</xdr:rowOff>
    </xdr:to>
    <xdr:sp macro="" textlink="">
      <xdr:nvSpPr>
        <xdr:cNvPr id="85" name="正方形/長方形 84">
          <a:extLst>
            <a:ext uri="{FF2B5EF4-FFF2-40B4-BE49-F238E27FC236}">
              <a16:creationId xmlns:a16="http://schemas.microsoft.com/office/drawing/2014/main" id="{00000000-0008-0000-0700-000055000000}"/>
            </a:ext>
          </a:extLst>
        </xdr:cNvPr>
        <xdr:cNvSpPr/>
      </xdr:nvSpPr>
      <xdr:spPr>
        <a:xfrm>
          <a:off x="54279800" y="11836401"/>
          <a:ext cx="1549400" cy="533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482600</xdr:colOff>
      <xdr:row>61</xdr:row>
      <xdr:rowOff>50800</xdr:rowOff>
    </xdr:from>
    <xdr:to>
      <xdr:col>34</xdr:col>
      <xdr:colOff>228600</xdr:colOff>
      <xdr:row>64</xdr:row>
      <xdr:rowOff>50800</xdr:rowOff>
    </xdr:to>
    <xdr:sp macro="" textlink="">
      <xdr:nvSpPr>
        <xdr:cNvPr id="86" name="正方形/長方形 85">
          <a:extLst>
            <a:ext uri="{FF2B5EF4-FFF2-40B4-BE49-F238E27FC236}">
              <a16:creationId xmlns:a16="http://schemas.microsoft.com/office/drawing/2014/main" id="{00000000-0008-0000-0700-000056000000}"/>
            </a:ext>
          </a:extLst>
        </xdr:cNvPr>
        <xdr:cNvSpPr/>
      </xdr:nvSpPr>
      <xdr:spPr>
        <a:xfrm>
          <a:off x="54254400" y="12852400"/>
          <a:ext cx="1574800" cy="533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37</xdr:col>
      <xdr:colOff>241300</xdr:colOff>
      <xdr:row>44</xdr:row>
      <xdr:rowOff>76200</xdr:rowOff>
    </xdr:from>
    <xdr:to>
      <xdr:col>38</xdr:col>
      <xdr:colOff>330200</xdr:colOff>
      <xdr:row>64</xdr:row>
      <xdr:rowOff>25400</xdr:rowOff>
    </xdr:to>
    <xdr:sp macro="" textlink="">
      <xdr:nvSpPr>
        <xdr:cNvPr id="87" name="正方形/長方形 86">
          <a:extLst>
            <a:ext uri="{FF2B5EF4-FFF2-40B4-BE49-F238E27FC236}">
              <a16:creationId xmlns:a16="http://schemas.microsoft.com/office/drawing/2014/main" id="{00000000-0008-0000-0700-000057000000}"/>
            </a:ext>
          </a:extLst>
        </xdr:cNvPr>
        <xdr:cNvSpPr/>
      </xdr:nvSpPr>
      <xdr:spPr>
        <a:xfrm>
          <a:off x="57759600" y="9372600"/>
          <a:ext cx="698500" cy="32512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508000</xdr:colOff>
      <xdr:row>66</xdr:row>
      <xdr:rowOff>101600</xdr:rowOff>
    </xdr:from>
    <xdr:to>
      <xdr:col>34</xdr:col>
      <xdr:colOff>254000</xdr:colOff>
      <xdr:row>71</xdr:row>
      <xdr:rowOff>19050</xdr:rowOff>
    </xdr:to>
    <xdr:sp macro="" textlink="">
      <xdr:nvSpPr>
        <xdr:cNvPr id="88" name="正方形/長方形 87">
          <a:extLst>
            <a:ext uri="{FF2B5EF4-FFF2-40B4-BE49-F238E27FC236}">
              <a16:creationId xmlns:a16="http://schemas.microsoft.com/office/drawing/2014/main" id="{00000000-0008-0000-0700-000058000000}"/>
            </a:ext>
          </a:extLst>
        </xdr:cNvPr>
        <xdr:cNvSpPr/>
      </xdr:nvSpPr>
      <xdr:spPr>
        <a:xfrm>
          <a:off x="21405850" y="13398500"/>
          <a:ext cx="1574800" cy="7747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254000</xdr:colOff>
      <xdr:row>66</xdr:row>
      <xdr:rowOff>96520</xdr:rowOff>
    </xdr:from>
    <xdr:to>
      <xdr:col>37</xdr:col>
      <xdr:colOff>254000</xdr:colOff>
      <xdr:row>71</xdr:row>
      <xdr:rowOff>0</xdr:rowOff>
    </xdr:to>
    <xdr:sp macro="" textlink="">
      <xdr:nvSpPr>
        <xdr:cNvPr id="90" name="正方形/長方形 89">
          <a:extLst>
            <a:ext uri="{FF2B5EF4-FFF2-40B4-BE49-F238E27FC236}">
              <a16:creationId xmlns:a16="http://schemas.microsoft.com/office/drawing/2014/main" id="{00000000-0008-0000-0700-00005A000000}"/>
            </a:ext>
          </a:extLst>
        </xdr:cNvPr>
        <xdr:cNvSpPr/>
      </xdr:nvSpPr>
      <xdr:spPr>
        <a:xfrm>
          <a:off x="22980650" y="13393420"/>
          <a:ext cx="1828800" cy="76073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304800</xdr:colOff>
      <xdr:row>71</xdr:row>
      <xdr:rowOff>152400</xdr:rowOff>
    </xdr:from>
    <xdr:to>
      <xdr:col>36</xdr:col>
      <xdr:colOff>232015</xdr:colOff>
      <xdr:row>73</xdr:row>
      <xdr:rowOff>176224</xdr:rowOff>
    </xdr:to>
    <xdr:sp macro="" textlink="">
      <xdr:nvSpPr>
        <xdr:cNvPr id="91" name="線吹き出し 1 (枠付き) 90">
          <a:extLst>
            <a:ext uri="{FF2B5EF4-FFF2-40B4-BE49-F238E27FC236}">
              <a16:creationId xmlns:a16="http://schemas.microsoft.com/office/drawing/2014/main" id="{00000000-0008-0000-0700-00005B000000}"/>
            </a:ext>
          </a:extLst>
        </xdr:cNvPr>
        <xdr:cNvSpPr/>
      </xdr:nvSpPr>
      <xdr:spPr>
        <a:xfrm>
          <a:off x="55905400" y="14732000"/>
          <a:ext cx="1146415" cy="379424"/>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初期値は消灯</a:t>
          </a:r>
        </a:p>
      </xdr:txBody>
    </xdr:sp>
    <xdr:clientData/>
  </xdr:twoCellAnchor>
  <xdr:twoCellAnchor>
    <xdr:from>
      <xdr:col>38</xdr:col>
      <xdr:colOff>279400</xdr:colOff>
      <xdr:row>72</xdr:row>
      <xdr:rowOff>50800</xdr:rowOff>
    </xdr:from>
    <xdr:to>
      <xdr:col>40</xdr:col>
      <xdr:colOff>590550</xdr:colOff>
      <xdr:row>74</xdr:row>
      <xdr:rowOff>57150</xdr:rowOff>
    </xdr:to>
    <xdr:sp macro="" textlink="">
      <xdr:nvSpPr>
        <xdr:cNvPr id="92" name="線吹き出し 1 (枠付き) 91">
          <a:extLst>
            <a:ext uri="{FF2B5EF4-FFF2-40B4-BE49-F238E27FC236}">
              <a16:creationId xmlns:a16="http://schemas.microsoft.com/office/drawing/2014/main" id="{00000000-0008-0000-0700-00005C000000}"/>
            </a:ext>
          </a:extLst>
        </xdr:cNvPr>
        <xdr:cNvSpPr/>
      </xdr:nvSpPr>
      <xdr:spPr>
        <a:xfrm>
          <a:off x="25444450" y="14376400"/>
          <a:ext cx="1530350" cy="368300"/>
        </a:xfrm>
        <a:prstGeom prst="borderCallout1">
          <a:avLst>
            <a:gd name="adj1" fmla="val 44823"/>
            <a:gd name="adj2" fmla="val -3207"/>
            <a:gd name="adj3" fmla="val -70585"/>
            <a:gd name="adj4" fmla="val -10251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通信途絶時は点灯</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23</xdr:col>
      <xdr:colOff>584201</xdr:colOff>
      <xdr:row>78</xdr:row>
      <xdr:rowOff>76200</xdr:rowOff>
    </xdr:from>
    <xdr:to>
      <xdr:col>27</xdr:col>
      <xdr:colOff>304801</xdr:colOff>
      <xdr:row>80</xdr:row>
      <xdr:rowOff>762000</xdr:rowOff>
    </xdr:to>
    <xdr:sp macro="" textlink="">
      <xdr:nvSpPr>
        <xdr:cNvPr id="93" name="正方形/長方形 92">
          <a:extLst>
            <a:ext uri="{FF2B5EF4-FFF2-40B4-BE49-F238E27FC236}">
              <a16:creationId xmlns:a16="http://schemas.microsoft.com/office/drawing/2014/main" id="{00000000-0008-0000-0700-00005D000000}"/>
            </a:ext>
          </a:extLst>
        </xdr:cNvPr>
        <xdr:cNvSpPr/>
      </xdr:nvSpPr>
      <xdr:spPr>
        <a:xfrm>
          <a:off x="49479201" y="15951200"/>
          <a:ext cx="2159000" cy="1778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535716</xdr:colOff>
      <xdr:row>44</xdr:row>
      <xdr:rowOff>2502</xdr:rowOff>
    </xdr:from>
    <xdr:to>
      <xdr:col>75</xdr:col>
      <xdr:colOff>275366</xdr:colOff>
      <xdr:row>56</xdr:row>
      <xdr:rowOff>11430</xdr:rowOff>
    </xdr:to>
    <xdr:sp macro="" textlink="">
      <xdr:nvSpPr>
        <xdr:cNvPr id="94" name="正方形/長方形 93">
          <a:extLst>
            <a:ext uri="{FF2B5EF4-FFF2-40B4-BE49-F238E27FC236}">
              <a16:creationId xmlns:a16="http://schemas.microsoft.com/office/drawing/2014/main" id="{00000000-0008-0000-0700-00005E000000}"/>
            </a:ext>
          </a:extLst>
        </xdr:cNvPr>
        <xdr:cNvSpPr/>
      </xdr:nvSpPr>
      <xdr:spPr>
        <a:xfrm>
          <a:off x="41627687" y="8978414"/>
          <a:ext cx="6395944" cy="189151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64</xdr:col>
      <xdr:colOff>535716</xdr:colOff>
      <xdr:row>38</xdr:row>
      <xdr:rowOff>76200</xdr:rowOff>
    </xdr:from>
    <xdr:to>
      <xdr:col>75</xdr:col>
      <xdr:colOff>307116</xdr:colOff>
      <xdr:row>43</xdr:row>
      <xdr:rowOff>120650</xdr:rowOff>
    </xdr:to>
    <xdr:sp macro="" textlink="">
      <xdr:nvSpPr>
        <xdr:cNvPr id="95" name="正方形/長方形 94">
          <a:extLst>
            <a:ext uri="{FF2B5EF4-FFF2-40B4-BE49-F238E27FC236}">
              <a16:creationId xmlns:a16="http://schemas.microsoft.com/office/drawing/2014/main" id="{00000000-0008-0000-0700-00005F000000}"/>
            </a:ext>
          </a:extLst>
        </xdr:cNvPr>
        <xdr:cNvSpPr/>
      </xdr:nvSpPr>
      <xdr:spPr>
        <a:xfrm>
          <a:off x="41627687" y="8110818"/>
          <a:ext cx="6427694" cy="82886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330201</xdr:colOff>
      <xdr:row>105</xdr:row>
      <xdr:rowOff>0</xdr:rowOff>
    </xdr:from>
    <xdr:to>
      <xdr:col>76</xdr:col>
      <xdr:colOff>101601</xdr:colOff>
      <xdr:row>109</xdr:row>
      <xdr:rowOff>152400</xdr:rowOff>
    </xdr:to>
    <xdr:sp macro="" textlink="">
      <xdr:nvSpPr>
        <xdr:cNvPr id="96" name="正方形/長方形 95">
          <a:extLst>
            <a:ext uri="{FF2B5EF4-FFF2-40B4-BE49-F238E27FC236}">
              <a16:creationId xmlns:a16="http://schemas.microsoft.com/office/drawing/2014/main" id="{00000000-0008-0000-0700-000060000000}"/>
            </a:ext>
          </a:extLst>
        </xdr:cNvPr>
        <xdr:cNvSpPr/>
      </xdr:nvSpPr>
      <xdr:spPr>
        <a:xfrm>
          <a:off x="74828401" y="22072600"/>
          <a:ext cx="6477000" cy="8636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65</xdr:col>
      <xdr:colOff>330201</xdr:colOff>
      <xdr:row>110</xdr:row>
      <xdr:rowOff>25400</xdr:rowOff>
    </xdr:from>
    <xdr:to>
      <xdr:col>76</xdr:col>
      <xdr:colOff>127001</xdr:colOff>
      <xdr:row>124</xdr:row>
      <xdr:rowOff>50800</xdr:rowOff>
    </xdr:to>
    <xdr:sp macro="" textlink="">
      <xdr:nvSpPr>
        <xdr:cNvPr id="97" name="正方形/長方形 96">
          <a:extLst>
            <a:ext uri="{FF2B5EF4-FFF2-40B4-BE49-F238E27FC236}">
              <a16:creationId xmlns:a16="http://schemas.microsoft.com/office/drawing/2014/main" id="{00000000-0008-0000-0700-000061000000}"/>
            </a:ext>
          </a:extLst>
        </xdr:cNvPr>
        <xdr:cNvSpPr/>
      </xdr:nvSpPr>
      <xdr:spPr>
        <a:xfrm>
          <a:off x="74828401" y="22987000"/>
          <a:ext cx="6502400" cy="25146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76</xdr:col>
      <xdr:colOff>482600</xdr:colOff>
      <xdr:row>104</xdr:row>
      <xdr:rowOff>76200</xdr:rowOff>
    </xdr:from>
    <xdr:to>
      <xdr:col>84</xdr:col>
      <xdr:colOff>152400</xdr:colOff>
      <xdr:row>110</xdr:row>
      <xdr:rowOff>76200</xdr:rowOff>
    </xdr:to>
    <xdr:sp macro="" textlink="">
      <xdr:nvSpPr>
        <xdr:cNvPr id="109" name="線吹き出し 1 (枠付き) 108">
          <a:extLst>
            <a:ext uri="{FF2B5EF4-FFF2-40B4-BE49-F238E27FC236}">
              <a16:creationId xmlns:a16="http://schemas.microsoft.com/office/drawing/2014/main" id="{00000000-0008-0000-0700-00006D000000}"/>
            </a:ext>
          </a:extLst>
        </xdr:cNvPr>
        <xdr:cNvSpPr/>
      </xdr:nvSpPr>
      <xdr:spPr>
        <a:xfrm>
          <a:off x="48856900" y="20815300"/>
          <a:ext cx="4546600" cy="990600"/>
        </a:xfrm>
        <a:prstGeom prst="borderCallout1">
          <a:avLst>
            <a:gd name="adj1" fmla="val 50317"/>
            <a:gd name="adj2" fmla="val -350"/>
            <a:gd name="adj3" fmla="val 42951"/>
            <a:gd name="adj4" fmla="val -46840"/>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PF/15 electronics 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の機能有無判定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を前提としていたため、非適用として実装されているので影響なし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558800</xdr:colOff>
      <xdr:row>116</xdr:row>
      <xdr:rowOff>50800</xdr:rowOff>
    </xdr:from>
    <xdr:to>
      <xdr:col>83</xdr:col>
      <xdr:colOff>330200</xdr:colOff>
      <xdr:row>122</xdr:row>
      <xdr:rowOff>0</xdr:rowOff>
    </xdr:to>
    <xdr:sp macro="" textlink="">
      <xdr:nvSpPr>
        <xdr:cNvPr id="110" name="線吹き出し 1 (枠付き) 109">
          <a:extLst>
            <a:ext uri="{FF2B5EF4-FFF2-40B4-BE49-F238E27FC236}">
              <a16:creationId xmlns:a16="http://schemas.microsoft.com/office/drawing/2014/main" id="{00000000-0008-0000-0700-00006E000000}"/>
            </a:ext>
          </a:extLst>
        </xdr:cNvPr>
        <xdr:cNvSpPr/>
      </xdr:nvSpPr>
      <xdr:spPr>
        <a:xfrm>
          <a:off x="48933100" y="22771100"/>
          <a:ext cx="4038600" cy="939800"/>
        </a:xfrm>
        <a:prstGeom prst="borderCallout1">
          <a:avLst>
            <a:gd name="adj1" fmla="val 50317"/>
            <a:gd name="adj2" fmla="val -350"/>
            <a:gd name="adj3" fmla="val 60524"/>
            <a:gd name="adj4" fmla="val -104625"/>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未満は途絶判定しないこと。</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未満でも途絶判定するように変更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45</xdr:col>
      <xdr:colOff>457201</xdr:colOff>
      <xdr:row>88</xdr:row>
      <xdr:rowOff>76200</xdr:rowOff>
    </xdr:from>
    <xdr:to>
      <xdr:col>46</xdr:col>
      <xdr:colOff>330201</xdr:colOff>
      <xdr:row>100</xdr:row>
      <xdr:rowOff>0</xdr:rowOff>
    </xdr:to>
    <xdr:sp macro="" textlink="">
      <xdr:nvSpPr>
        <xdr:cNvPr id="111" name="正方形/長方形 110">
          <a:extLst>
            <a:ext uri="{FF2B5EF4-FFF2-40B4-BE49-F238E27FC236}">
              <a16:creationId xmlns:a16="http://schemas.microsoft.com/office/drawing/2014/main" id="{00000000-0008-0000-0700-00006F000000}"/>
            </a:ext>
          </a:extLst>
        </xdr:cNvPr>
        <xdr:cNvSpPr/>
      </xdr:nvSpPr>
      <xdr:spPr>
        <a:xfrm>
          <a:off x="62763401" y="19126200"/>
          <a:ext cx="482600" cy="20574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47</xdr:col>
      <xdr:colOff>101600</xdr:colOff>
      <xdr:row>85</xdr:row>
      <xdr:rowOff>76200</xdr:rowOff>
    </xdr:from>
    <xdr:to>
      <xdr:col>49</xdr:col>
      <xdr:colOff>222765</xdr:colOff>
      <xdr:row>87</xdr:row>
      <xdr:rowOff>100023</xdr:rowOff>
    </xdr:to>
    <xdr:sp macro="" textlink="">
      <xdr:nvSpPr>
        <xdr:cNvPr id="112" name="線吹き出し 1 (枠付き) 111">
          <a:extLst>
            <a:ext uri="{FF2B5EF4-FFF2-40B4-BE49-F238E27FC236}">
              <a16:creationId xmlns:a16="http://schemas.microsoft.com/office/drawing/2014/main" id="{00000000-0008-0000-0700-000070000000}"/>
            </a:ext>
          </a:extLst>
        </xdr:cNvPr>
        <xdr:cNvSpPr/>
      </xdr:nvSpPr>
      <xdr:spPr>
        <a:xfrm>
          <a:off x="63627000" y="18592800"/>
          <a:ext cx="1340365" cy="379423"/>
        </a:xfrm>
        <a:prstGeom prst="borderCallout1">
          <a:avLst>
            <a:gd name="adj1" fmla="val 33093"/>
            <a:gd name="adj2" fmla="val -2637"/>
            <a:gd name="adj3" fmla="val 534127"/>
            <a:gd name="adj4" fmla="val -4518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304800</xdr:colOff>
      <xdr:row>103</xdr:row>
      <xdr:rowOff>50800</xdr:rowOff>
    </xdr:from>
    <xdr:to>
      <xdr:col>35</xdr:col>
      <xdr:colOff>91888</xdr:colOff>
      <xdr:row>108</xdr:row>
      <xdr:rowOff>39595</xdr:rowOff>
    </xdr:to>
    <xdr:sp macro="" textlink="">
      <xdr:nvSpPr>
        <xdr:cNvPr id="113" name="正方形/長方形 112">
          <a:extLst>
            <a:ext uri="{FF2B5EF4-FFF2-40B4-BE49-F238E27FC236}">
              <a16:creationId xmlns:a16="http://schemas.microsoft.com/office/drawing/2014/main" id="{00000000-0008-0000-0700-000071000000}"/>
            </a:ext>
          </a:extLst>
        </xdr:cNvPr>
        <xdr:cNvSpPr/>
      </xdr:nvSpPr>
      <xdr:spPr>
        <a:xfrm>
          <a:off x="55295800" y="21767800"/>
          <a:ext cx="1006288" cy="877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101600</xdr:colOff>
      <xdr:row>103</xdr:row>
      <xdr:rowOff>50800</xdr:rowOff>
    </xdr:from>
    <xdr:to>
      <xdr:col>39</xdr:col>
      <xdr:colOff>45571</xdr:colOff>
      <xdr:row>108</xdr:row>
      <xdr:rowOff>39595</xdr:rowOff>
    </xdr:to>
    <xdr:sp macro="" textlink="">
      <xdr:nvSpPr>
        <xdr:cNvPr id="114" name="正方形/長方形 113">
          <a:extLst>
            <a:ext uri="{FF2B5EF4-FFF2-40B4-BE49-F238E27FC236}">
              <a16:creationId xmlns:a16="http://schemas.microsoft.com/office/drawing/2014/main" id="{00000000-0008-0000-0700-000072000000}"/>
            </a:ext>
          </a:extLst>
        </xdr:cNvPr>
        <xdr:cNvSpPr/>
      </xdr:nvSpPr>
      <xdr:spPr>
        <a:xfrm>
          <a:off x="56311800" y="21767800"/>
          <a:ext cx="2382371" cy="877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406400</xdr:colOff>
      <xdr:row>109</xdr:row>
      <xdr:rowOff>25400</xdr:rowOff>
    </xdr:from>
    <xdr:to>
      <xdr:col>37</xdr:col>
      <xdr:colOff>333615</xdr:colOff>
      <xdr:row>111</xdr:row>
      <xdr:rowOff>49225</xdr:rowOff>
    </xdr:to>
    <xdr:sp macro="" textlink="">
      <xdr:nvSpPr>
        <xdr:cNvPr id="115" name="線吹き出し 1 (枠付き) 114">
          <a:extLst>
            <a:ext uri="{FF2B5EF4-FFF2-40B4-BE49-F238E27FC236}">
              <a16:creationId xmlns:a16="http://schemas.microsoft.com/office/drawing/2014/main" id="{00000000-0008-0000-0700-000073000000}"/>
            </a:ext>
          </a:extLst>
        </xdr:cNvPr>
        <xdr:cNvSpPr/>
      </xdr:nvSpPr>
      <xdr:spPr>
        <a:xfrm>
          <a:off x="56616600" y="22809200"/>
          <a:ext cx="1146415" cy="379425"/>
        </a:xfrm>
        <a:prstGeom prst="borderCallout1">
          <a:avLst>
            <a:gd name="adj1" fmla="val 45277"/>
            <a:gd name="adj2" fmla="val -3670"/>
            <a:gd name="adj3" fmla="val -50683"/>
            <a:gd name="adj4" fmla="val -842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p>
      </xdr:txBody>
    </xdr:sp>
    <xdr:clientData/>
  </xdr:twoCellAnchor>
  <xdr:twoCellAnchor>
    <xdr:from>
      <xdr:col>39</xdr:col>
      <xdr:colOff>381000</xdr:colOff>
      <xdr:row>109</xdr:row>
      <xdr:rowOff>0</xdr:rowOff>
    </xdr:from>
    <xdr:to>
      <xdr:col>41</xdr:col>
      <xdr:colOff>549087</xdr:colOff>
      <xdr:row>111</xdr:row>
      <xdr:rowOff>23824</xdr:rowOff>
    </xdr:to>
    <xdr:sp macro="" textlink="">
      <xdr:nvSpPr>
        <xdr:cNvPr id="116" name="線吹き出し 1 (枠付き) 115">
          <a:extLst>
            <a:ext uri="{FF2B5EF4-FFF2-40B4-BE49-F238E27FC236}">
              <a16:creationId xmlns:a16="http://schemas.microsoft.com/office/drawing/2014/main" id="{00000000-0008-0000-0700-000074000000}"/>
            </a:ext>
          </a:extLst>
        </xdr:cNvPr>
        <xdr:cNvSpPr/>
      </xdr:nvSpPr>
      <xdr:spPr>
        <a:xfrm>
          <a:off x="59029600" y="22783800"/>
          <a:ext cx="1387287" cy="379424"/>
        </a:xfrm>
        <a:prstGeom prst="borderCallout1">
          <a:avLst>
            <a:gd name="adj1" fmla="val 44823"/>
            <a:gd name="adj2" fmla="val -3207"/>
            <a:gd name="adj3" fmla="val -70585"/>
            <a:gd name="adj4" fmla="val -10391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431800</xdr:colOff>
      <xdr:row>103</xdr:row>
      <xdr:rowOff>50800</xdr:rowOff>
    </xdr:from>
    <xdr:to>
      <xdr:col>27</xdr:col>
      <xdr:colOff>319742</xdr:colOff>
      <xdr:row>108</xdr:row>
      <xdr:rowOff>39595</xdr:rowOff>
    </xdr:to>
    <xdr:sp macro="" textlink="">
      <xdr:nvSpPr>
        <xdr:cNvPr id="117" name="正方形/長方形 116">
          <a:extLst>
            <a:ext uri="{FF2B5EF4-FFF2-40B4-BE49-F238E27FC236}">
              <a16:creationId xmlns:a16="http://schemas.microsoft.com/office/drawing/2014/main" id="{00000000-0008-0000-0700-000075000000}"/>
            </a:ext>
          </a:extLst>
        </xdr:cNvPr>
        <xdr:cNvSpPr/>
      </xdr:nvSpPr>
      <xdr:spPr>
        <a:xfrm>
          <a:off x="49936400" y="21767800"/>
          <a:ext cx="1716742" cy="8777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558800</xdr:colOff>
      <xdr:row>108</xdr:row>
      <xdr:rowOff>127000</xdr:rowOff>
    </xdr:from>
    <xdr:to>
      <xdr:col>33</xdr:col>
      <xdr:colOff>424329</xdr:colOff>
      <xdr:row>110</xdr:row>
      <xdr:rowOff>160536</xdr:rowOff>
    </xdr:to>
    <xdr:sp macro="" textlink="">
      <xdr:nvSpPr>
        <xdr:cNvPr id="118" name="線吹き出し 1 (枠付き) 117">
          <a:extLst>
            <a:ext uri="{FF2B5EF4-FFF2-40B4-BE49-F238E27FC236}">
              <a16:creationId xmlns:a16="http://schemas.microsoft.com/office/drawing/2014/main" id="{00000000-0008-0000-0700-000076000000}"/>
            </a:ext>
          </a:extLst>
        </xdr:cNvPr>
        <xdr:cNvSpPr/>
      </xdr:nvSpPr>
      <xdr:spPr>
        <a:xfrm>
          <a:off x="51282600" y="22733000"/>
          <a:ext cx="4132729" cy="389136"/>
        </a:xfrm>
        <a:prstGeom prst="borderCallout1">
          <a:avLst>
            <a:gd name="adj1" fmla="val 57992"/>
            <a:gd name="adj2" fmla="val -304"/>
            <a:gd name="adj3" fmla="val -49403"/>
            <a:gd name="adj4" fmla="val -1017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本信号は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仕様書に記載されていないため、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該当する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信号なし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304800</xdr:colOff>
      <xdr:row>88</xdr:row>
      <xdr:rowOff>101600</xdr:rowOff>
    </xdr:from>
    <xdr:to>
      <xdr:col>35</xdr:col>
      <xdr:colOff>80682</xdr:colOff>
      <xdr:row>100</xdr:row>
      <xdr:rowOff>0</xdr:rowOff>
    </xdr:to>
    <xdr:sp macro="" textlink="">
      <xdr:nvSpPr>
        <xdr:cNvPr id="119" name="正方形/長方形 118">
          <a:extLst>
            <a:ext uri="{FF2B5EF4-FFF2-40B4-BE49-F238E27FC236}">
              <a16:creationId xmlns:a16="http://schemas.microsoft.com/office/drawing/2014/main" id="{00000000-0008-0000-0700-000077000000}"/>
            </a:ext>
          </a:extLst>
        </xdr:cNvPr>
        <xdr:cNvSpPr/>
      </xdr:nvSpPr>
      <xdr:spPr>
        <a:xfrm>
          <a:off x="55295800" y="19151600"/>
          <a:ext cx="995082" cy="203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50800</xdr:colOff>
      <xdr:row>84</xdr:row>
      <xdr:rowOff>101600</xdr:rowOff>
    </xdr:from>
    <xdr:to>
      <xdr:col>37</xdr:col>
      <xdr:colOff>579156</xdr:colOff>
      <xdr:row>86</xdr:row>
      <xdr:rowOff>115712</xdr:rowOff>
    </xdr:to>
    <xdr:sp macro="" textlink="">
      <xdr:nvSpPr>
        <xdr:cNvPr id="120" name="線吹き出し 1 (枠付き) 119">
          <a:extLst>
            <a:ext uri="{FF2B5EF4-FFF2-40B4-BE49-F238E27FC236}">
              <a16:creationId xmlns:a16="http://schemas.microsoft.com/office/drawing/2014/main" id="{00000000-0008-0000-0700-000078000000}"/>
            </a:ext>
          </a:extLst>
        </xdr:cNvPr>
        <xdr:cNvSpPr/>
      </xdr:nvSpPr>
      <xdr:spPr>
        <a:xfrm>
          <a:off x="56870600" y="18440400"/>
          <a:ext cx="1137956" cy="369712"/>
        </a:xfrm>
        <a:prstGeom prst="borderCallout1">
          <a:avLst>
            <a:gd name="adj1" fmla="val 42429"/>
            <a:gd name="adj2" fmla="val -3670"/>
            <a:gd name="adj3" fmla="val 507076"/>
            <a:gd name="adj4" fmla="val -9235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37</xdr:col>
      <xdr:colOff>406400</xdr:colOff>
      <xdr:row>88</xdr:row>
      <xdr:rowOff>76200</xdr:rowOff>
    </xdr:from>
    <xdr:to>
      <xdr:col>39</xdr:col>
      <xdr:colOff>127000</xdr:colOff>
      <xdr:row>99</xdr:row>
      <xdr:rowOff>152400</xdr:rowOff>
    </xdr:to>
    <xdr:sp macro="" textlink="">
      <xdr:nvSpPr>
        <xdr:cNvPr id="121" name="正方形/長方形 120">
          <a:extLst>
            <a:ext uri="{FF2B5EF4-FFF2-40B4-BE49-F238E27FC236}">
              <a16:creationId xmlns:a16="http://schemas.microsoft.com/office/drawing/2014/main" id="{00000000-0008-0000-0700-000079000000}"/>
            </a:ext>
          </a:extLst>
        </xdr:cNvPr>
        <xdr:cNvSpPr/>
      </xdr:nvSpPr>
      <xdr:spPr>
        <a:xfrm>
          <a:off x="57835800" y="19126200"/>
          <a:ext cx="939800" cy="20320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254000</xdr:colOff>
      <xdr:row>44</xdr:row>
      <xdr:rowOff>50800</xdr:rowOff>
    </xdr:from>
    <xdr:to>
      <xdr:col>36</xdr:col>
      <xdr:colOff>76200</xdr:colOff>
      <xdr:row>64</xdr:row>
      <xdr:rowOff>25400</xdr:rowOff>
    </xdr:to>
    <xdr:sp macro="" textlink="">
      <xdr:nvSpPr>
        <xdr:cNvPr id="122" name="正方形/長方形 121">
          <a:extLst>
            <a:ext uri="{FF2B5EF4-FFF2-40B4-BE49-F238E27FC236}">
              <a16:creationId xmlns:a16="http://schemas.microsoft.com/office/drawing/2014/main" id="{00000000-0008-0000-0700-00007A000000}"/>
            </a:ext>
          </a:extLst>
        </xdr:cNvPr>
        <xdr:cNvSpPr/>
      </xdr:nvSpPr>
      <xdr:spPr>
        <a:xfrm>
          <a:off x="55854600" y="9829800"/>
          <a:ext cx="1041400" cy="353060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43</xdr:col>
      <xdr:colOff>381000</xdr:colOff>
      <xdr:row>48</xdr:row>
      <xdr:rowOff>88900</xdr:rowOff>
    </xdr:from>
    <xdr:to>
      <xdr:col>46</xdr:col>
      <xdr:colOff>34365</xdr:colOff>
      <xdr:row>50</xdr:row>
      <xdr:rowOff>77695</xdr:rowOff>
    </xdr:to>
    <xdr:sp macro="" textlink="">
      <xdr:nvSpPr>
        <xdr:cNvPr id="123" name="線吹き出し 1 (枠付き) 122">
          <a:extLst>
            <a:ext uri="{FF2B5EF4-FFF2-40B4-BE49-F238E27FC236}">
              <a16:creationId xmlns:a16="http://schemas.microsoft.com/office/drawing/2014/main" id="{00000000-0008-0000-0700-00007B000000}"/>
            </a:ext>
          </a:extLst>
        </xdr:cNvPr>
        <xdr:cNvSpPr/>
      </xdr:nvSpPr>
      <xdr:spPr>
        <a:xfrm>
          <a:off x="28638500" y="10045700"/>
          <a:ext cx="1482165" cy="318995"/>
        </a:xfrm>
        <a:prstGeom prst="borderCallout1">
          <a:avLst>
            <a:gd name="adj1" fmla="val 33093"/>
            <a:gd name="adj2" fmla="val -2637"/>
            <a:gd name="adj3" fmla="val -91214"/>
            <a:gd name="adj4" fmla="val -2197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機能有無判定なし</a:t>
          </a:r>
          <a:endPar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165100</xdr:colOff>
      <xdr:row>39</xdr:row>
      <xdr:rowOff>0</xdr:rowOff>
    </xdr:from>
    <xdr:to>
      <xdr:col>45</xdr:col>
      <xdr:colOff>482600</xdr:colOff>
      <xdr:row>44</xdr:row>
      <xdr:rowOff>127000</xdr:rowOff>
    </xdr:to>
    <xdr:sp macro="" textlink="">
      <xdr:nvSpPr>
        <xdr:cNvPr id="124" name="線吹き出し 1 (枠付き) 123">
          <a:extLst>
            <a:ext uri="{FF2B5EF4-FFF2-40B4-BE49-F238E27FC236}">
              <a16:creationId xmlns:a16="http://schemas.microsoft.com/office/drawing/2014/main" id="{00000000-0008-0000-0700-00007C000000}"/>
            </a:ext>
          </a:extLst>
        </xdr:cNvPr>
        <xdr:cNvSpPr/>
      </xdr:nvSpPr>
      <xdr:spPr>
        <a:xfrm>
          <a:off x="28422600" y="8470900"/>
          <a:ext cx="1536700" cy="952500"/>
        </a:xfrm>
        <a:prstGeom prst="borderCallout1">
          <a:avLst>
            <a:gd name="adj1" fmla="val 50317"/>
            <a:gd name="adj2" fmla="val -350"/>
            <a:gd name="adj3" fmla="val 100869"/>
            <a:gd name="adj4" fmla="val -30692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特別条件なしに変更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43</xdr:col>
      <xdr:colOff>121920</xdr:colOff>
      <xdr:row>32</xdr:row>
      <xdr:rowOff>60960</xdr:rowOff>
    </xdr:from>
    <xdr:to>
      <xdr:col>48</xdr:col>
      <xdr:colOff>323850</xdr:colOff>
      <xdr:row>35</xdr:row>
      <xdr:rowOff>152400</xdr:rowOff>
    </xdr:to>
    <xdr:sp macro="" textlink="">
      <xdr:nvSpPr>
        <xdr:cNvPr id="126" name="線吹き出し 1 (枠付き) 125">
          <a:extLst>
            <a:ext uri="{FF2B5EF4-FFF2-40B4-BE49-F238E27FC236}">
              <a16:creationId xmlns:a16="http://schemas.microsoft.com/office/drawing/2014/main" id="{00000000-0008-0000-0700-00007E000000}"/>
            </a:ext>
          </a:extLst>
        </xdr:cNvPr>
        <xdr:cNvSpPr/>
      </xdr:nvSpPr>
      <xdr:spPr>
        <a:xfrm>
          <a:off x="28334970" y="7528560"/>
          <a:ext cx="3249930" cy="605790"/>
        </a:xfrm>
        <a:prstGeom prst="borderCallout1">
          <a:avLst>
            <a:gd name="adj1" fmla="val 49760"/>
            <a:gd name="adj2" fmla="val -1137"/>
            <a:gd name="adj3" fmla="val 148221"/>
            <a:gd name="adj4" fmla="val -4552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仕向けによるシンボル切り替えは表示側の責務</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0</xdr:colOff>
      <xdr:row>42</xdr:row>
      <xdr:rowOff>0</xdr:rowOff>
    </xdr:from>
    <xdr:to>
      <xdr:col>33</xdr:col>
      <xdr:colOff>528356</xdr:colOff>
      <xdr:row>43</xdr:row>
      <xdr:rowOff>169501</xdr:rowOff>
    </xdr:to>
    <xdr:sp macro="" textlink="">
      <xdr:nvSpPr>
        <xdr:cNvPr id="127" name="線吹き出し 1 (枠付き) 126">
          <a:extLst>
            <a:ext uri="{FF2B5EF4-FFF2-40B4-BE49-F238E27FC236}">
              <a16:creationId xmlns:a16="http://schemas.microsoft.com/office/drawing/2014/main" id="{00000000-0008-0000-0700-00007F000000}"/>
            </a:ext>
          </a:extLst>
        </xdr:cNvPr>
        <xdr:cNvSpPr/>
      </xdr:nvSpPr>
      <xdr:spPr>
        <a:xfrm>
          <a:off x="54681120" y="9570720"/>
          <a:ext cx="1137956" cy="352381"/>
        </a:xfrm>
        <a:prstGeom prst="borderCallout1">
          <a:avLst>
            <a:gd name="adj1" fmla="val 42429"/>
            <a:gd name="adj2" fmla="val -3670"/>
            <a:gd name="adj3" fmla="val 290833"/>
            <a:gd name="adj4" fmla="val -41466"/>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editAs="oneCell">
    <xdr:from>
      <xdr:col>55</xdr:col>
      <xdr:colOff>426720</xdr:colOff>
      <xdr:row>63</xdr:row>
      <xdr:rowOff>60960</xdr:rowOff>
    </xdr:from>
    <xdr:to>
      <xdr:col>94</xdr:col>
      <xdr:colOff>390495</xdr:colOff>
      <xdr:row>72</xdr:row>
      <xdr:rowOff>238819</xdr:rowOff>
    </xdr:to>
    <xdr:pic>
      <xdr:nvPicPr>
        <xdr:cNvPr id="128" name="図 127">
          <a:extLst>
            <a:ext uri="{FF2B5EF4-FFF2-40B4-BE49-F238E27FC236}">
              <a16:creationId xmlns:a16="http://schemas.microsoft.com/office/drawing/2014/main" id="{00000000-0008-0000-0700-000080000000}"/>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9128640" y="13472160"/>
          <a:ext cx="23741350" cy="2797795"/>
        </a:xfrm>
        <a:prstGeom prst="rect">
          <a:avLst/>
        </a:prstGeom>
      </xdr:spPr>
    </xdr:pic>
    <xdr:clientData/>
  </xdr:twoCellAnchor>
  <xdr:twoCellAnchor>
    <xdr:from>
      <xdr:col>74</xdr:col>
      <xdr:colOff>332105</xdr:colOff>
      <xdr:row>63</xdr:row>
      <xdr:rowOff>1</xdr:rowOff>
    </xdr:from>
    <xdr:to>
      <xdr:col>78</xdr:col>
      <xdr:colOff>47102</xdr:colOff>
      <xdr:row>72</xdr:row>
      <xdr:rowOff>235324</xdr:rowOff>
    </xdr:to>
    <xdr:sp macro="" textlink="">
      <xdr:nvSpPr>
        <xdr:cNvPr id="129" name="正方形/長方形 128">
          <a:extLst>
            <a:ext uri="{FF2B5EF4-FFF2-40B4-BE49-F238E27FC236}">
              <a16:creationId xmlns:a16="http://schemas.microsoft.com/office/drawing/2014/main" id="{00000000-0008-0000-0700-000081000000}"/>
            </a:ext>
          </a:extLst>
        </xdr:cNvPr>
        <xdr:cNvSpPr/>
      </xdr:nvSpPr>
      <xdr:spPr>
        <a:xfrm>
          <a:off x="47475252" y="11956677"/>
          <a:ext cx="2135468" cy="2510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27305</xdr:colOff>
      <xdr:row>63</xdr:row>
      <xdr:rowOff>1</xdr:rowOff>
    </xdr:from>
    <xdr:to>
      <xdr:col>82</xdr:col>
      <xdr:colOff>418203</xdr:colOff>
      <xdr:row>72</xdr:row>
      <xdr:rowOff>235324</xdr:rowOff>
    </xdr:to>
    <xdr:sp macro="" textlink="">
      <xdr:nvSpPr>
        <xdr:cNvPr id="130" name="正方形/長方形 129">
          <a:extLst>
            <a:ext uri="{FF2B5EF4-FFF2-40B4-BE49-F238E27FC236}">
              <a16:creationId xmlns:a16="http://schemas.microsoft.com/office/drawing/2014/main" id="{00000000-0008-0000-0700-000082000000}"/>
            </a:ext>
          </a:extLst>
        </xdr:cNvPr>
        <xdr:cNvSpPr/>
      </xdr:nvSpPr>
      <xdr:spPr>
        <a:xfrm>
          <a:off x="49590923" y="11956677"/>
          <a:ext cx="2811368" cy="25101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78</xdr:col>
      <xdr:colOff>60960</xdr:colOff>
      <xdr:row>55</xdr:row>
      <xdr:rowOff>152400</xdr:rowOff>
    </xdr:from>
    <xdr:to>
      <xdr:col>82</xdr:col>
      <xdr:colOff>119679</xdr:colOff>
      <xdr:row>60</xdr:row>
      <xdr:rowOff>3140</xdr:rowOff>
    </xdr:to>
    <xdr:sp macro="" textlink="">
      <xdr:nvSpPr>
        <xdr:cNvPr id="131" name="線吹き出し 1 (枠付き) 130">
          <a:extLst>
            <a:ext uri="{FF2B5EF4-FFF2-40B4-BE49-F238E27FC236}">
              <a16:creationId xmlns:a16="http://schemas.microsoft.com/office/drawing/2014/main" id="{00000000-0008-0000-0700-000083000000}"/>
            </a:ext>
          </a:extLst>
        </xdr:cNvPr>
        <xdr:cNvSpPr/>
      </xdr:nvSpPr>
      <xdr:spPr>
        <a:xfrm>
          <a:off x="82783680" y="12100560"/>
          <a:ext cx="2497119" cy="765140"/>
        </a:xfrm>
        <a:prstGeom prst="borderCallout1">
          <a:avLst>
            <a:gd name="adj1" fmla="val 50317"/>
            <a:gd name="adj2" fmla="val -350"/>
            <a:gd name="adj3" fmla="val 343240"/>
            <a:gd name="adj4" fmla="val -2918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と同一条件</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DDRTWV</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は制御仕様にない信号</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2</xdr:colOff>
      <xdr:row>62</xdr:row>
      <xdr:rowOff>121920</xdr:rowOff>
    </xdr:from>
    <xdr:to>
      <xdr:col>74</xdr:col>
      <xdr:colOff>324972</xdr:colOff>
      <xdr:row>71</xdr:row>
      <xdr:rowOff>493059</xdr:rowOff>
    </xdr:to>
    <xdr:cxnSp macro="">
      <xdr:nvCxnSpPr>
        <xdr:cNvPr id="132" name="直線コネクタ 8">
          <a:extLst>
            <a:ext uri="{FF2B5EF4-FFF2-40B4-BE49-F238E27FC236}">
              <a16:creationId xmlns:a16="http://schemas.microsoft.com/office/drawing/2014/main" id="{00000000-0008-0000-0700-000084000000}"/>
            </a:ext>
          </a:extLst>
        </xdr:cNvPr>
        <xdr:cNvCxnSpPr/>
      </xdr:nvCxnSpPr>
      <xdr:spPr>
        <a:xfrm rot="10800000">
          <a:off x="22333326" y="11921714"/>
          <a:ext cx="25134793" cy="2007198"/>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33</xdr:col>
      <xdr:colOff>216536</xdr:colOff>
      <xdr:row>57</xdr:row>
      <xdr:rowOff>27306</xdr:rowOff>
    </xdr:from>
    <xdr:to>
      <xdr:col>74</xdr:col>
      <xdr:colOff>336177</xdr:colOff>
      <xdr:row>71</xdr:row>
      <xdr:rowOff>100853</xdr:rowOff>
    </xdr:to>
    <xdr:cxnSp macro="">
      <xdr:nvCxnSpPr>
        <xdr:cNvPr id="133" name="直線コネクタ 8">
          <a:extLst>
            <a:ext uri="{FF2B5EF4-FFF2-40B4-BE49-F238E27FC236}">
              <a16:creationId xmlns:a16="http://schemas.microsoft.com/office/drawing/2014/main" id="{00000000-0008-0000-0700-000085000000}"/>
            </a:ext>
          </a:extLst>
        </xdr:cNvPr>
        <xdr:cNvCxnSpPr/>
      </xdr:nvCxnSpPr>
      <xdr:spPr>
        <a:xfrm rot="10800000">
          <a:off x="22549860" y="11042688"/>
          <a:ext cx="24929464" cy="2494018"/>
        </a:xfrm>
        <a:prstGeom prst="bentConnector3">
          <a:avLst>
            <a:gd name="adj1" fmla="val 50000"/>
          </a:avLst>
        </a:prstGeom>
        <a:ln w="34925">
          <a:solidFill>
            <a:srgbClr val="FF0000"/>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55</xdr:col>
      <xdr:colOff>396240</xdr:colOff>
      <xdr:row>60</xdr:row>
      <xdr:rowOff>152400</xdr:rowOff>
    </xdr:from>
    <xdr:to>
      <xdr:col>61</xdr:col>
      <xdr:colOff>396240</xdr:colOff>
      <xdr:row>62</xdr:row>
      <xdr:rowOff>152400</xdr:rowOff>
    </xdr:to>
    <xdr:sp macro="" textlink="">
      <xdr:nvSpPr>
        <xdr:cNvPr id="134" name="正方形/長方形 133">
          <a:extLst>
            <a:ext uri="{FF2B5EF4-FFF2-40B4-BE49-F238E27FC236}">
              <a16:creationId xmlns:a16="http://schemas.microsoft.com/office/drawing/2014/main" id="{00000000-0008-0000-0700-000086000000}"/>
            </a:ext>
          </a:extLst>
        </xdr:cNvPr>
        <xdr:cNvSpPr/>
      </xdr:nvSpPr>
      <xdr:spPr>
        <a:xfrm>
          <a:off x="69098160" y="13014960"/>
          <a:ext cx="3657600" cy="365760"/>
        </a:xfrm>
        <a:prstGeom prst="rect">
          <a:avLst/>
        </a:prstGeom>
        <a:noFill/>
        <a:ln w="34925">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rPr>
            <a:t>MET-M_REMWAR-CSTD-1-01-A-C0.xlsx</a:t>
          </a:r>
          <a:endParaRPr kumimoji="1" lang="ja-JP" altLang="en-US" sz="1200" b="1">
            <a:solidFill>
              <a:sysClr val="windowText" lastClr="000000"/>
            </a:solidFill>
            <a:latin typeface="Meiryo UI" panose="020B0604030504040204" pitchFamily="50" charset="-128"/>
            <a:ea typeface="Meiryo UI" panose="020B0604030504040204" pitchFamily="50" charset="-128"/>
          </a:endParaRPr>
        </a:p>
      </xdr:txBody>
    </xdr:sp>
    <xdr:clientData/>
  </xdr:twoCellAnchor>
  <xdr:twoCellAnchor>
    <xdr:from>
      <xdr:col>41</xdr:col>
      <xdr:colOff>152400</xdr:colOff>
      <xdr:row>81</xdr:row>
      <xdr:rowOff>114300</xdr:rowOff>
    </xdr:from>
    <xdr:to>
      <xdr:col>43</xdr:col>
      <xdr:colOff>469900</xdr:colOff>
      <xdr:row>87</xdr:row>
      <xdr:rowOff>50800</xdr:rowOff>
    </xdr:to>
    <xdr:sp macro="" textlink="">
      <xdr:nvSpPr>
        <xdr:cNvPr id="54" name="線吹き出し 1 (枠付き) 53">
          <a:extLst>
            <a:ext uri="{FF2B5EF4-FFF2-40B4-BE49-F238E27FC236}">
              <a16:creationId xmlns:a16="http://schemas.microsoft.com/office/drawing/2014/main" id="{00000000-0008-0000-0700-000036000000}"/>
            </a:ext>
          </a:extLst>
        </xdr:cNvPr>
        <xdr:cNvSpPr/>
      </xdr:nvSpPr>
      <xdr:spPr>
        <a:xfrm>
          <a:off x="27190700" y="17030700"/>
          <a:ext cx="1536700" cy="952500"/>
        </a:xfrm>
        <a:prstGeom prst="borderCallout1">
          <a:avLst>
            <a:gd name="adj1" fmla="val 50317"/>
            <a:gd name="adj2" fmla="val -350"/>
            <a:gd name="adj3" fmla="val 178202"/>
            <a:gd name="adj4" fmla="val -106927"/>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特別条件なしに変更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76</xdr:col>
      <xdr:colOff>125506</xdr:colOff>
      <xdr:row>38</xdr:row>
      <xdr:rowOff>28575</xdr:rowOff>
    </xdr:from>
    <xdr:to>
      <xdr:col>83</xdr:col>
      <xdr:colOff>401731</xdr:colOff>
      <xdr:row>44</xdr:row>
      <xdr:rowOff>28575</xdr:rowOff>
    </xdr:to>
    <xdr:sp macro="" textlink="">
      <xdr:nvSpPr>
        <xdr:cNvPr id="55" name="線吹き出し 1 (枠付き) 54">
          <a:extLst>
            <a:ext uri="{FF2B5EF4-FFF2-40B4-BE49-F238E27FC236}">
              <a16:creationId xmlns:a16="http://schemas.microsoft.com/office/drawing/2014/main" id="{00000000-0008-0000-0700-000037000000}"/>
            </a:ext>
          </a:extLst>
        </xdr:cNvPr>
        <xdr:cNvSpPr/>
      </xdr:nvSpPr>
      <xdr:spPr>
        <a:xfrm>
          <a:off x="48478888" y="8063193"/>
          <a:ext cx="4512049" cy="941294"/>
        </a:xfrm>
        <a:prstGeom prst="borderCallout1">
          <a:avLst>
            <a:gd name="adj1" fmla="val 50317"/>
            <a:gd name="adj2" fmla="val -350"/>
            <a:gd name="adj3" fmla="val 42951"/>
            <a:gd name="adj4" fmla="val -46840"/>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15</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電子</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PF/15 electronics 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の機能有無判定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19PF</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を前提としていたため、非適用として実装されているので影響なし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75</xdr:col>
      <xdr:colOff>535080</xdr:colOff>
      <xdr:row>47</xdr:row>
      <xdr:rowOff>76200</xdr:rowOff>
    </xdr:from>
    <xdr:to>
      <xdr:col>82</xdr:col>
      <xdr:colOff>306481</xdr:colOff>
      <xdr:row>53</xdr:row>
      <xdr:rowOff>28575</xdr:rowOff>
    </xdr:to>
    <xdr:sp macro="" textlink="">
      <xdr:nvSpPr>
        <xdr:cNvPr id="58" name="線吹き出し 1 (枠付き) 57">
          <a:extLst>
            <a:ext uri="{FF2B5EF4-FFF2-40B4-BE49-F238E27FC236}">
              <a16:creationId xmlns:a16="http://schemas.microsoft.com/office/drawing/2014/main" id="{00000000-0008-0000-0700-00003A000000}"/>
            </a:ext>
          </a:extLst>
        </xdr:cNvPr>
        <xdr:cNvSpPr/>
      </xdr:nvSpPr>
      <xdr:spPr>
        <a:xfrm>
          <a:off x="48283345" y="9522759"/>
          <a:ext cx="4007224" cy="893669"/>
        </a:xfrm>
        <a:prstGeom prst="borderCallout1">
          <a:avLst>
            <a:gd name="adj1" fmla="val 50317"/>
            <a:gd name="adj2" fmla="val -350"/>
            <a:gd name="adj3" fmla="val 55119"/>
            <a:gd name="adj4" fmla="val -55254"/>
          </a:avLst>
        </a:prstGeom>
        <a:solidFill>
          <a:srgbClr val="FFFF00"/>
        </a:solid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未満は途絶判定しないこと。</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CV-R</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：特別処理なし</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IG-ON</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中</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10.0V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未満でも途絶判定するように変更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16</xdr:col>
      <xdr:colOff>0</xdr:colOff>
      <xdr:row>5</xdr:row>
      <xdr:rowOff>0</xdr:rowOff>
    </xdr:from>
    <xdr:to>
      <xdr:col>17</xdr:col>
      <xdr:colOff>0</xdr:colOff>
      <xdr:row>21</xdr:row>
      <xdr:rowOff>0</xdr:rowOff>
    </xdr:to>
    <xdr:sp macro="" textlink="">
      <xdr:nvSpPr>
        <xdr:cNvPr id="10" name="正方形/長方形 9">
          <a:extLst>
            <a:ext uri="{FF2B5EF4-FFF2-40B4-BE49-F238E27FC236}">
              <a16:creationId xmlns:a16="http://schemas.microsoft.com/office/drawing/2014/main" id="{76C74570-E8C2-4C41-925E-A5811D43955D}"/>
            </a:ext>
          </a:extLst>
        </xdr:cNvPr>
        <xdr:cNvSpPr/>
      </xdr:nvSpPr>
      <xdr:spPr>
        <a:xfrm>
          <a:off x="13648765" y="885265"/>
          <a:ext cx="829235" cy="6107206"/>
        </a:xfrm>
        <a:prstGeom prst="rect">
          <a:avLst/>
        </a:prstGeom>
        <a:solidFill>
          <a:schemeClr val="accent3">
            <a:alpha val="50000"/>
          </a:schemeClr>
        </a:solidFill>
        <a:ln>
          <a:noFill/>
        </a:ln>
      </xdr:spPr>
      <xdr:style>
        <a:lnRef idx="0">
          <a:scrgbClr r="0" g="0" b="0"/>
        </a:lnRef>
        <a:fillRef idx="0">
          <a:scrgbClr r="0" g="0" b="0"/>
        </a:fillRef>
        <a:effectRef idx="0">
          <a:scrgbClr r="0" g="0" b="0"/>
        </a:effectRef>
        <a:fontRef idx="minor">
          <a:schemeClr val="lt1"/>
        </a:fontRef>
      </xdr:style>
      <xdr:txBody>
        <a:bodyPr vertOverflow="clip" horzOverflow="clip" rtlCol="0" anchor="t"/>
        <a:lstStyle/>
        <a:p>
          <a:pPr algn="l"/>
          <a:r>
            <a:rPr kumimoji="1" lang="en-US" altLang="ja-JP" sz="1400" b="0">
              <a:ln w="0">
                <a:noFill/>
              </a:ln>
              <a:solidFill>
                <a:srgbClr val="FF0000"/>
              </a:solidFill>
              <a:latin typeface="Meiryo UI" panose="020B0604030504040204" pitchFamily="50" charset="-128"/>
              <a:ea typeface="Meiryo UI" panose="020B0604030504040204" pitchFamily="50" charset="-128"/>
            </a:rPr>
            <a:t>RW</a:t>
          </a:r>
          <a:r>
            <a:rPr kumimoji="1" lang="ja-JP" altLang="en-US" sz="1400" b="0">
              <a:ln w="0">
                <a:noFill/>
              </a:ln>
              <a:solidFill>
                <a:srgbClr val="FF0000"/>
              </a:solidFill>
              <a:latin typeface="Meiryo UI" panose="020B0604030504040204" pitchFamily="50" charset="-128"/>
              <a:ea typeface="Meiryo UI" panose="020B0604030504040204" pitchFamily="50" charset="-128"/>
            </a:rPr>
            <a:t>削除対応</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Ok41103\kojin\windows\&#65411;&#65438;&#65405;&#65400;&#65412;&#65391;&#65420;&#65439;\020620&#65306;03G-BOOK&#65306;IDPW.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BODYE1-FS1\MG_&#25216;2\windows\TEMP\(02,03)&#26032;&#35215;&#28857;&#22793;&#21270;&#28857;.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36554;&#20001;&#20181;&#27096;"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Bodye1-soft2\dn_dev\job\&#22522;&#30436;&#12477;&#12501;&#12488;&#25972;&#20633;\11.display\&#12510;&#12491;&#12517;&#12450;&#12523;\&#12304;&#30707;&#20489;&#32232;&#38598;&#20013;&#12305;DisplayStateTransitionTable_ver.0.07.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0620：03G-BOOK：IDPW"/>
      <sheetName val="#REF"/>
      <sheetName val="選択肢"/>
      <sheetName val="入力規則"/>
      <sheetName val="IDPW(AW)"/>
      <sheetName val="スケジュール"/>
      <sheetName val="IDPW(全体)"/>
      <sheetName val="V205複合試験"/>
      <sheetName val="V200複合試験_担当分け (2)"/>
      <sheetName val="全項目help"/>
      <sheetName val="_REF"/>
      <sheetName val="020620_03G-BOOK_IDPW"/>
      <sheetName val="List"/>
      <sheetName val="Sheet2"/>
      <sheetName val="Setting"/>
      <sheetName val="ChoiceValues"/>
      <sheetName val="リスト"/>
      <sheetName val="Dropdowns"/>
      <sheetName val="緊急度"/>
      <sheetName val="03_リスト"/>
      <sheetName val="電源ボード"/>
      <sheetName val="ブラウザ遷移"/>
      <sheetName val="アミューズメント連携"/>
      <sheetName val="ini"/>
      <sheetName val="MOTO"/>
      <sheetName val="分類"/>
      <sheetName val="区分リスト"/>
      <sheetName val="ResultSummary"/>
      <sheetName val="Spec_List (19MC-DCM) "/>
      <sheetName val="紐づけ作業_TG3"/>
      <sheetName val="CV開発案件_ソフト"/>
      <sheetName val="要件_仕様0124版"/>
      <sheetName val="課題"/>
      <sheetName val="01_はじめに"/>
      <sheetName val="10_変更履歴"/>
      <sheetName val="11_方針"/>
      <sheetName val="設計書_サンプル(DCMTG3S-53)"/>
      <sheetName val="21_レビュー指摘一覧"/>
      <sheetName val="99_凡例"/>
      <sheetName val="紐づけ作業_TG2"/>
      <sheetName val="項目集計"/>
      <sheetName val="評価項目_15PF"/>
      <sheetName val="評価項目_19PF"/>
      <sheetName val="TS集計"/>
      <sheetName val="V200複合試験_担当分け_(2)"/>
      <sheetName val="Spec_List_(19MC-DCM)_"/>
      <sheetName val="Version"/>
      <sheetName val="データ定義"/>
      <sheetName val="Cooling Unit"/>
      <sheetName val="Summary"/>
      <sheetName val="ﾃﾞｰﾀﾍﾞｰｽ"/>
      <sheetName val="凡例・注記記載用"/>
      <sheetName val="Inf"/>
      <sheetName val="17CY利用OSS"/>
      <sheetName val="特性"/>
      <sheetName val="For legend, note"/>
      <sheetName val="mapReg(4)"/>
      <sheetName val="４．ナビモデル"/>
      <sheetName val="３．サウンドモデル"/>
      <sheetName val="２．ラジオモデル"/>
      <sheetName val="V200複合試験_担当分け_(2)1"/>
      <sheetName val="Spec_List_(19MC-DCM)_1"/>
      <sheetName val="Cooling_Unit"/>
      <sheetName val="1.概述"/>
      <sheetName val="OpenIssueList"/>
      <sheetName val="PullDown"/>
      <sheetName val="ECU基盤"/>
      <sheetName val="Name2"/>
      <sheetName val="Name3"/>
      <sheetName val="Company"/>
      <sheetName val="Name"/>
      <sheetName val="エンジン型式"/>
      <sheetName val="分类数据"/>
      <sheetName val="index"/>
      <sheetName val="表紙"/>
      <sheetName val="選定一覧"/>
      <sheetName val="材料受差"/>
      <sheetName val="入力リスト"/>
      <sheetName val="字段定义"/>
      <sheetName val="議事・勧告一覧"/>
      <sheetName val="rom map"/>
      <sheetName val="前提書情報"/>
      <sheetName val="工数ｺｰﾄﾞﾌﾟﾙﾀﾞｳﾝﾘｽﾄ"/>
      <sheetName val="DataList"/>
      <sheetName val="Cover"/>
      <sheetName val="メニュー画面"/>
      <sheetName val="投資ﾌｫﾛｰ"/>
      <sheetName val="説明"/>
      <sheetName val="祝日"/>
      <sheetName val="DataInputRule"/>
      <sheetName val="車両仕様"/>
      <sheetName val="#REF!"/>
      <sheetName val="選択リスト"/>
      <sheetName val="信息定义"/>
      <sheetName val="Q&amp;A確認"/>
      <sheetName val="★DropDown"/>
      <sheetName val="加工費"/>
      <sheetName val="R32C_116グループ（144Pin版）"/>
      <sheetName val="MN103SH40Q"/>
      <sheetName val="改訂履歴"/>
      <sheetName val="Sheet1"/>
      <sheetName val="⑥フューエル"/>
      <sheetName val="STEP1-Definition"/>
      <sheetName val="No.31"/>
      <sheetName val="階層一覧"/>
      <sheetName val="测试计划"/>
      <sheetName val="2.2.4_起動終了時"/>
      <sheetName val="全戻りﾊﾞｸﾞ"/>
      <sheetName val="DataShare"/>
      <sheetName val="ＯＰＭ設備"/>
      <sheetName val="償却計算"/>
      <sheetName val="技術費"/>
      <sheetName val="消耗材"/>
      <sheetName val="生産用消耗工具費"/>
      <sheetName val="投資込みＭＪ原価"/>
      <sheetName val="ＭＪ加工費"/>
      <sheetName val="仕損根拠"/>
      <sheetName val="DetailSequence"/>
      <sheetName val="ERRＩＤ90"/>
      <sheetName val="vocabulary"/>
      <sheetName val="Calibration"/>
      <sheetName val="CVBS"/>
      <sheetName val="RGB"/>
      <sheetName val="調査シート"/>
      <sheetName val="SCH"/>
      <sheetName val="发行控制"/>
      <sheetName val="Vibrate test"/>
      <sheetName val="Data"/>
      <sheetName val="注釈"/>
      <sheetName val="仕向け決定用情報取得(GM250)"/>
      <sheetName val="付録①（GM用）"/>
      <sheetName val="Data.Share"/>
      <sheetName val="Func.Share"/>
      <sheetName val="引言"/>
      <sheetName val="100万未満"/>
      <sheetName val="MessageList"/>
      <sheetName val="生産日報"/>
      <sheetName val="dial　check"/>
      <sheetName val="1. 概要"/>
      <sheetName val="CAN適合検査"/>
      <sheetName val="FBtbl"/>
      <sheetName val="試験項目_R3小"/>
      <sheetName val="ドメイン"/>
      <sheetName val="定義"/>
      <sheetName val="集計表"/>
      <sheetName val="パラメータ設定表"/>
      <sheetName val="同行评审"/>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ow r="1">
          <cell r="A1">
            <v>0</v>
          </cell>
        </row>
      </sheetData>
      <sheetData sheetId="29"/>
      <sheetData sheetId="30"/>
      <sheetData sheetId="31"/>
      <sheetData sheetId="32"/>
      <sheetData sheetId="33">
        <row r="1">
          <cell r="A1">
            <v>0</v>
          </cell>
        </row>
      </sheetData>
      <sheetData sheetId="34"/>
      <sheetData sheetId="35"/>
      <sheetData sheetId="36"/>
      <sheetData sheetId="37"/>
      <sheetData sheetId="38"/>
      <sheetData sheetId="39"/>
      <sheetData sheetId="40" refreshError="1"/>
      <sheetData sheetId="41"/>
      <sheetData sheetId="42">
        <row r="1">
          <cell r="A1">
            <v>0</v>
          </cell>
        </row>
      </sheetData>
      <sheetData sheetId="43" refreshError="1"/>
      <sheetData sheetId="44"/>
      <sheetData sheetId="45">
        <row r="1">
          <cell r="A1">
            <v>0</v>
          </cell>
        </row>
      </sheetData>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GVIF1"/>
      <sheetName val="GVIF2"/>
      <sheetName val="作業要領"/>
      <sheetName val="INDEX"/>
      <sheetName val="端子№判定基準設定"/>
      <sheetName val="試験ﾒﾆｭｰ"/>
      <sheetName val="放射_LW"/>
      <sheetName val="放射_AM"/>
      <sheetName val="放射_SW"/>
      <sheetName val="放射_ｽﾏｰﾄ"/>
      <sheetName val="放射_FM"/>
      <sheetName val="放射_TV1"/>
      <sheetName val="放射_TV2"/>
      <sheetName val="放射_TV3"/>
      <sheetName val="放射_TV1 (北米・台・韓)"/>
      <sheetName val="放射_TV2 (北米・台・韓)"/>
      <sheetName val="放射_TV3 (北米・台・韓)"/>
      <sheetName val="放射_TV1 (欧・豪・中近・中国)"/>
      <sheetName val="放射_TV2 (欧・豪・中近・中国)"/>
      <sheetName val="放射_TV3 (欧・豪・中近・中国)"/>
      <sheetName val="放射_ｷｰﾚｽ1_国内・北米"/>
      <sheetName val="放射_ｷｰﾚｽ1_中近東・豪州"/>
      <sheetName val="放射_ｷｰﾚｽ1_ｼﾝｶﾞﾎﾟｰﾙ"/>
      <sheetName val="放射_ｷｰﾚｽ2_欧州"/>
      <sheetName val="放射_電話_国内1"/>
      <sheetName val="放射_電話_国内2"/>
      <sheetName val="放射_電話_北米1"/>
      <sheetName val="放射_電話_北米2"/>
      <sheetName val="放射_電話_欧州・豪州・中近東1"/>
      <sheetName val="放射_電話_欧州・豪州・中近東2"/>
      <sheetName val="放射_GPS1"/>
      <sheetName val="放射_GPS2"/>
      <sheetName val="伝導_LW"/>
      <sheetName val="伝導_AM"/>
      <sheetName val="伝導_SW"/>
      <sheetName val="伝導_ｽﾏｰﾄ"/>
      <sheetName val="伝導_FM・TV1"/>
      <sheetName val="伝導_TV2"/>
      <sheetName val="伝導_TV3"/>
      <sheetName val="伝導_TV1 (北米・台・韓)"/>
      <sheetName val="伝導_TV2 (北米・台・韓)"/>
      <sheetName val="伝導_TV3 (北米・台・韓)"/>
      <sheetName val="伝導_TV1 (欧・豪・中近・中国)"/>
      <sheetName val="伝導_TV2 (欧・豪・中近・中国)"/>
      <sheetName val="伝導_TV3 (欧・豪・中近・中国)"/>
      <sheetName val="伝導_ｷｰﾚｽ1_国内・北米"/>
      <sheetName val="伝導_ｷｰﾚｽ1_中近東・豪州"/>
      <sheetName val="伝導_ｷｰﾚｽ1_ｼﾝｶﾞﾎﾟｰﾙ"/>
      <sheetName val="伝導_ｷｰﾚｽ2_欧州"/>
      <sheetName val="伝導_電話_国内1"/>
      <sheetName val="伝導_電話_国内2"/>
      <sheetName val="伝導_電話_北米1"/>
      <sheetName val="伝導_電話_北米2"/>
      <sheetName val="伝導_電話_欧州・豪州・中近東1"/>
      <sheetName val="伝導_電話_欧州・豪州・中近東2"/>
      <sheetName val="試験結果まとめ（ｸﾞﾗﾌ）"/>
      <sheetName val="試験結果まとめ（編集ｸﾞﾗﾌ）"/>
      <sheetName val="試験結果まとめ（一覧表）"/>
      <sheetName val="Packaging"/>
      <sheetName val="95実績"/>
      <sheetName val="NF-CAR(MT)STEP"/>
      <sheetName val="設定"/>
      <sheetName val="⑥フューエル"/>
      <sheetName val="目次"/>
      <sheetName val="エンジン型式"/>
      <sheetName val="放射_TV1_(北米・台・韓)"/>
      <sheetName val="放射_TV2_(北米・台・韓)"/>
      <sheetName val="放射_TV3_(北米・台・韓)"/>
      <sheetName val="放射_TV1_(欧・豪・中近・中国)"/>
      <sheetName val="放射_TV2_(欧・豪・中近・中国)"/>
      <sheetName val="放射_TV3_(欧・豪・中近・中国)"/>
      <sheetName val="伝導_TV1_(北米・台・韓)"/>
      <sheetName val="伝導_TV2_(北米・台・韓)"/>
      <sheetName val="伝導_TV3_(北米・台・韓)"/>
      <sheetName val="伝導_TV1_(欧・豪・中近・中国)"/>
      <sheetName val="伝導_TV2_(欧・豪・中近・中国)"/>
      <sheetName val="伝導_TV3_(欧・豪・中近・中国)"/>
      <sheetName val="要求仕様Ｑ＆Ａ-ソフト"/>
      <sheetName val="DataList"/>
      <sheetName val="MDL製造仕様書"/>
      <sheetName val="リスト"/>
      <sheetName val="(02,03)新規点変化点"/>
      <sheetName val="リリース前チェック"/>
      <sheetName val="集計用"/>
      <sheetName val="List"/>
      <sheetName val="ﾊﾟﾗﾒｰﾀｰ表"/>
      <sheetName val="Menu List"/>
      <sheetName val="開発QA棚卸"/>
      <sheetName val="Inf"/>
      <sheetName val="集計"/>
      <sheetName val="Q&amp;A確認"/>
      <sheetName val="OpenIssueList"/>
      <sheetName val="ドメイン"/>
      <sheetName val="Sector Assignment"/>
      <sheetName val="パラメータ設定表"/>
      <sheetName val="CS2_SmcDriverインテグ項目"/>
      <sheetName val="XSSマイコン依存部 (基本設定)"/>
      <sheetName val="信息定义"/>
      <sheetName val="議事・勧告一覧"/>
      <sheetName val="发行控制"/>
      <sheetName val="Data Definition"/>
      <sheetName val="rom map"/>
      <sheetName val="Calcul"/>
      <sheetName val="Data"/>
      <sheetName val="ROUTE"/>
      <sheetName val="課題管理"/>
      <sheetName val="調査シート"/>
      <sheetName val="【Vardef】机能一览配置"/>
      <sheetName val="PullDown"/>
      <sheetName val="分类数据"/>
      <sheetName val="引言"/>
      <sheetName val="県別ﾏﾙﾁ"/>
      <sheetName val="車両仕様"/>
      <sheetName val="FMEA記載方法"/>
      <sheetName val="#REF!"/>
      <sheetName val="コマンド認識, DTMF"/>
      <sheetName val="基本情報"/>
      <sheetName val="リスク"/>
      <sheetName val="改訂履歴"/>
      <sheetName val="ソフト開発"/>
      <sheetName val="開発範囲・規約"/>
      <sheetName val="品質"/>
      <sheetName val="開発日程"/>
      <sheetName val="STEP1-Definition"/>
      <sheetName val="ListWork"/>
      <sheetName val="Config - dspmgr"/>
      <sheetName val="凡例・注記記載用"/>
      <sheetName val="入力パラメータ"/>
      <sheetName val="マスタテーブル登録データ"/>
      <sheetName val="記入シート"/>
      <sheetName val="原紙"/>
      <sheetName val="format"/>
      <sheetName val="検査シート"/>
      <sheetName val="1.概述"/>
      <sheetName val="InterFace"/>
      <sheetName val="集計表"/>
      <sheetName val="vocabulary"/>
      <sheetName val="Calibration"/>
      <sheetName val="CVBS"/>
      <sheetName val="RGB"/>
      <sheetName val="DetailSequence"/>
      <sheetName val="日程"/>
      <sheetName val="進捗"/>
      <sheetName val="印刷"/>
      <sheetName val="★ONS_MSG_list"/>
      <sheetName val="Defined Layout Screen_Ver.0.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地点情報データ応答"/>
      <sheetName val="階層一覧"/>
      <sheetName val="リソーセス算出"/>
      <sheetName val="定義"/>
      <sheetName val="ドメイン一覧"/>
      <sheetName val="変更区分一覧"/>
      <sheetName val="難易度量一覧"/>
      <sheetName val="ユーザ一覧"/>
      <sheetName val="Normal(Mark)"/>
      <sheetName val="リストデータ"/>
      <sheetName val="②P071中計　工数パターン1312更新"/>
      <sheetName val="FBtbl"/>
      <sheetName val="R0-10表紙"/>
      <sheetName val="入力規則"/>
      <sheetName val="#REF"/>
      <sheetName val="Contents"/>
      <sheetName val="選択肢"/>
      <sheetName val="DTF"/>
      <sheetName val="module"/>
      <sheetName val="DataTable"/>
      <sheetName val="Func.Share"/>
      <sheetName val="場所指定地図"/>
      <sheetName val="ﾕｰｻﾞｰ設定"/>
      <sheetName val="入力"/>
      <sheetName val="MOTO"/>
      <sheetName val="ERRＩＤ90"/>
      <sheetName val="メイン"/>
      <sheetName val="一覧１"/>
      <sheetName val="No.31"/>
      <sheetName val="Cover"/>
      <sheetName val="LS1 and LS2"/>
      <sheetName val="00"/>
      <sheetName val="マスター"/>
      <sheetName val="main"/>
      <sheetName val="memReg(2)"/>
      <sheetName val="MPL 技連"/>
      <sheetName val="342E BLOCK"/>
      <sheetName val="ﾄﾞﾗｲﾌﾞﾓﾆﾀ言語表示"/>
      <sheetName val="Info"/>
      <sheetName val="info(2)"/>
      <sheetName val="memReg"/>
      <sheetName val="mapReg(3)"/>
      <sheetName val="mapReg(6)"/>
      <sheetName val="mapReg"/>
      <sheetName val="mapReg(2)"/>
      <sheetName val="nearURL(2)"/>
      <sheetName val="トリックPLAY（岩）"/>
      <sheetName val="前提書情報"/>
      <sheetName val="Navigation"/>
      <sheetName val="工数ｺｰﾄﾞﾌﾟﾙﾀﾞｳﾝﾘｽﾄ"/>
      <sheetName val="MessageList"/>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7">
          <cell r="B7" t="str">
            <v>評価結果ｸﾞﾗﾌ</v>
          </cell>
        </row>
      </sheetData>
      <sheetData sheetId="58"/>
      <sheetData sheetId="59" refreshError="1"/>
      <sheetData sheetId="60" refreshError="1"/>
      <sheetData sheetId="61" refreshError="1"/>
      <sheetData sheetId="62" refreshError="1"/>
      <sheetData sheetId="63" refreshError="1"/>
      <sheetData sheetId="64"/>
      <sheetData sheetId="65" refreshError="1"/>
      <sheetData sheetId="66"/>
      <sheetData sheetId="67"/>
      <sheetData sheetId="68"/>
      <sheetData sheetId="69"/>
      <sheetData sheetId="70"/>
      <sheetData sheetId="71"/>
      <sheetData sheetId="72"/>
      <sheetData sheetId="73"/>
      <sheetData sheetId="74"/>
      <sheetData sheetId="75"/>
      <sheetData sheetId="76"/>
      <sheetData sheetId="77" refreshError="1"/>
      <sheetData sheetId="78" refreshError="1"/>
      <sheetData sheetId="79"/>
      <sheetData sheetId="80"/>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車両仕様"/>
      <sheetName val="車両仕様_x0000_4?_x0000__x0000__x0011__x0000__x0000_"/>
      <sheetName val="車両仕様 _x0000__x0000_?_x0012_?瞳?"/>
      <sheetName val="対米新旧差"/>
      <sheetName val="購入品費入り"/>
      <sheetName val="品名なし"/>
      <sheetName val="Sheet3"/>
      <sheetName val="500以上"/>
      <sheetName val="WARPより"/>
      <sheetName val="aug05"/>
      <sheetName val="jul05"/>
      <sheetName val="RR Diff  Progressive(28-Aug (2)"/>
      <sheetName val="RR Diff  Progressive(4-Sep-03)"/>
      <sheetName val="NICHE"/>
      <sheetName val="CAR"/>
      <sheetName val="COM"/>
      <sheetName val="TMMT"/>
      <sheetName val="TMUK"/>
      <sheetName val="CHRONOLOGY INDEX"/>
      <sheetName val="&lt;"/>
      <sheetName val="TMF"/>
      <sheetName val="SC430"/>
      <sheetName val="CBU"/>
      <sheetName val="&gt;"/>
      <sheetName val="COST REC. DISCREP."/>
      <sheetName val="車両仕様_x0000_ New02㾐"/>
      <sheetName val="車両仕様_x0000__x0000__x0000_ꎨ_x0012_窉瞳㾐"/>
      <sheetName val="アラジン"/>
      <sheetName val="入力用"/>
      <sheetName val="本体価格検討"/>
      <sheetName val="Competitor"/>
      <sheetName val="車両仕様 "/>
      <sheetName val="車両仕様?4???_x0011_??"/>
      <sheetName val="車両仕様 ???_x0012_?瞳?"/>
      <sheetName val="車両仕様? New02㾐"/>
      <sheetName val="車両仕様???ꎨ_x0012_窉瞳㾐"/>
      <sheetName val="車両仕様_4____x0011___"/>
      <sheetName val="車両仕様 ____x0012__瞳_"/>
      <sheetName val="車両仕様_ New02㾐"/>
      <sheetName val="車両仕様___ꎨ_x0012_窉瞳㾐"/>
      <sheetName val="加工費"/>
      <sheetName val="#REF"/>
      <sheetName val="表紙"/>
      <sheetName val="車両基本情報"/>
      <sheetName val="月別生産台数"/>
      <sheetName val="Sheet1"/>
      <sheetName val="MARCH-APRIL. 03"/>
      <sheetName val="sum_gtm"/>
      <sheetName val="検証確認シート"/>
      <sheetName val="Sheet2"/>
      <sheetName val="帳票説明"/>
      <sheetName val="車両仕様?4??_x0011_?"/>
      <sheetName val="車両仕様4??_x0011_?"/>
      <sheetName val="ﾃｽﾄﾃﾞｰﾀ一覧"/>
      <sheetName val="Corona"/>
      <sheetName val="007SS"/>
      <sheetName val="F Lead"/>
      <sheetName val="2005．05．26Iwasaki"/>
      <sheetName val="隠し"/>
      <sheetName val="車両仕様 __x0012__瞳_"/>
      <sheetName val="車両仕様4_"/>
      <sheetName val="車両仕様_4___x0011__"/>
      <sheetName val="車両仕様4___x0011__"/>
      <sheetName val="Distributor &amp; Dealer code"/>
      <sheetName val="T1 &amp; T2 Code"/>
      <sheetName val="All of Part list rev.49"/>
      <sheetName val="All of Part list rev.49 (PNo)"/>
      <sheetName val="車型仕様"/>
      <sheetName val="02年9月 まとめ 32βＨ"/>
      <sheetName val="車両ｽﾍﾟｯｸ表"/>
      <sheetName val="NOV"/>
      <sheetName val="D88D CAL"/>
      <sheetName val="Comparison"/>
      <sheetName val="parameter"/>
      <sheetName val="ES UX  27 40.464"/>
      <sheetName val="Part No."/>
      <sheetName val="715L Unit Price"/>
      <sheetName val="MARCH_APRIL_ 03"/>
      <sheetName val="MASTER FILE"/>
      <sheetName val="REPUESTOS LPA"/>
      <sheetName val="TALLER"/>
      <sheetName val="6770T02"/>
      <sheetName val="Oct Truckfest GMAC BC"/>
      <sheetName val="Corolla Gas"/>
      <sheetName val="tbContab05"/>
      <sheetName val="TCL1"/>
      <sheetName val="REVICED"/>
      <sheetName val="PL_1_2"/>
      <sheetName val="ESSBASE"/>
      <sheetName val="TANI"/>
      <sheetName val="091L"/>
      <sheetName val="200L"/>
      <sheetName val="180L"/>
      <sheetName val="Table"/>
      <sheetName val="11パラメータ"/>
      <sheetName val="保有ﾘｽﾄ"/>
      <sheetName val="Price"/>
      <sheetName val="ﾄﾖﾀUNIT"/>
      <sheetName val="投資ﾌｫﾛｰ"/>
      <sheetName val="RACK (CB)new"/>
      <sheetName val="001N99"/>
      <sheetName val="479T"/>
      <sheetName val="pre"/>
      <sheetName val="계실5-1"/>
      <sheetName val="%E8%BB%8A%E4%B8%A1%E4%BB%95%E6%"/>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작성양식"/>
      <sheetName val="仕入住原"/>
      <sheetName val="Datos HHRR"/>
      <sheetName val="進度管理表"/>
      <sheetName val="PP_LETTER"/>
      <sheetName val="７月発注分 (VLOOK)"/>
      <sheetName val="DBS040_RPT.RPT"/>
      <sheetName val="Plate_Bumper"/>
      <sheetName val="DATA"/>
      <sheetName val="Plate_Bumper (Summary)"/>
      <sheetName val="Inpanel"/>
      <sheetName val="Interior Trim"/>
      <sheetName val="Assumptions"/>
      <sheetName val="現調化効果"/>
      <sheetName val="日供品"/>
      <sheetName val="FAD Sum"/>
      <sheetName val="Medium"/>
      <sheetName val="Small"/>
      <sheetName val="車両仕様 _x005f_x0000__x005f_x0000___x005f_x0012__瞳_"/>
      <sheetName val="車両仕様_x005f_x0000_4__x005f_x0000__x005f_x0000__x00"/>
      <sheetName val="車両仕様_x005f_x0000_ New02㾐"/>
      <sheetName val="車両仕様_x005f_x0000__x005f_x0000__x005f_x0000_ꎨ_x001"/>
      <sheetName val="車両仕様 ____x005f_x0012__瞳_"/>
      <sheetName val="車両仕様_4____x005f_x0011___"/>
      <sheetName val="車両仕様___ꎨ_x005f_x0012_窉瞳㾐"/>
      <sheetName val="車両仕様_4___x005f_x0011__"/>
      <sheetName val="車両仕様4___x005f_x0011__"/>
      <sheetName val="車両仕様 __x005f_x0012__瞳_"/>
      <sheetName val="性能"/>
      <sheetName val="Wenger"/>
      <sheetName val="銷售&amp;毛利"/>
      <sheetName val="latest"/>
      <sheetName val="2005 TKM"/>
      <sheetName val="諸元表STR58043"/>
      <sheetName val="Actual"/>
      <sheetName val="AS"/>
      <sheetName val="Avanza"/>
      <sheetName val="Hiace"/>
      <sheetName val="Comm CKD"/>
      <sheetName val="Alphard"/>
      <sheetName val="Supp.List"/>
      <sheetName val="ＦＣ～FT"/>
      <sheetName val="Regional Penetration"/>
      <sheetName val="Risk &amp; Opps"/>
      <sheetName val="長計対比"/>
      <sheetName val="投資･工数推移"/>
      <sheetName val="推移"/>
      <sheetName val="?"/>
      <sheetName val="TR"/>
      <sheetName val="542F"/>
      <sheetName val="CPF"/>
      <sheetName val="Parts"/>
      <sheetName val="編集"/>
      <sheetName val="094W原紙 "/>
      <sheetName val="ヘッダ"/>
      <sheetName val="TMMI"/>
      <sheetName val="PAIData"/>
      <sheetName val="97RAW"/>
      <sheetName val="costing"/>
      <sheetName val="NAME"/>
      <sheetName val="⑪1ﾊﾞﾘｴｰｼｮﾝ(16LX)△１"/>
      <sheetName val="NCastalone"/>
      <sheetName val="dongia (2)"/>
      <sheetName val="Volumes"/>
      <sheetName val="車両仕様 嗼1嗼1噌1鲌"/>
      <sheetName val="車両仕様 勜+勜+匬+鲌"/>
      <sheetName val=" PART 479W LHD"/>
      <sheetName val=" PART MYY5A"/>
      <sheetName val="DUTRO"/>
      <sheetName val="Y230"/>
      <sheetName val="MASTER"/>
      <sheetName val="設定"/>
      <sheetName val="電子ﾎﾞﾘｭｰﾑ設定値（740Nと同一）"/>
      <sheetName val="⑥フューエル"/>
      <sheetName val="ﾌﾟﾙﾀﾞｳﾝﾒﾆｭｰ"/>
      <sheetName val="設品表01-3-23作成"/>
      <sheetName val="wire"/>
      <sheetName val="EquipmentTrimming Cabin NS"/>
      <sheetName val="MTRX96"/>
      <sheetName val="ｻﾝﾌﾟﾙ取出日程"/>
      <sheetName val="NWEA1180"/>
      <sheetName val="金型申入書ﾃﾞｰﾀ(05.7～)"/>
      <sheetName val="原単位表"/>
      <sheetName val="方針書表紙"/>
      <sheetName val="工数データ"/>
      <sheetName val="S-PLAN"/>
      <sheetName val="610L611L品番一覧"/>
      <sheetName val="【Input】見積基礎情報（海外生産分)"/>
      <sheetName val="IM-P-L-JB "/>
      <sheetName val="RMBSS's Triggered"/>
      <sheetName val="_"/>
      <sheetName val="Main 2"/>
      <sheetName val="Datasheet from R. Hinds"/>
      <sheetName val="545N仕様ﾗﾌ2"/>
      <sheetName val="Master Updated(517)"/>
      <sheetName val="６２３Ｔ"/>
      <sheetName val="商品力向上"/>
      <sheetName val="ED AND EDOV"/>
      <sheetName val="HORAS_TRAB"/>
      <sheetName val="Resumo_Corolla"/>
      <sheetName val="GASTOS_COROLLA"/>
      <sheetName val="④要素記号一覧表"/>
      <sheetName val="START"/>
      <sheetName val="Blue Flag"/>
      <sheetName val="Calc Sheet Budget"/>
      <sheetName val="見積一覧（１案）"/>
      <sheetName val="部品"/>
      <sheetName val="①評価項目_メーカー"/>
      <sheetName val="車両仕様_x005f_x0000_4__x005f_x0000__x005f_x0011__x00"/>
      <sheetName val="車両仕様4__x005f_x0000__x005f_x0011__x005f_x0000_"/>
      <sheetName val="車両仕様 _x005f_x005f_x005f_x0000__x005f_x005f_x005f_x0000_"/>
      <sheetName val="車両仕様_x005f_x005f_x005f_x0000_4__x005f_x005f_x0000"/>
      <sheetName val="車両仕様_x005f_x005f_x005f_x0000_ New02㾐"/>
      <sheetName val="車両仕様_x005f_x005f_x005f_x0000__x005f_x005f_x005f_x0000__"/>
      <sheetName val="車両仕様 __x005f_x005f_x005f_x0012__瞳_"/>
      <sheetName val="車両仕様4__x005f_x005f_x005f_x0000__x005f_x005f_x0011"/>
      <sheetName val="車両仕様_4____x005f_x005f_x005f_x0011___"/>
      <sheetName val="車両仕様 ____x005f_x005f_x005f_x0012__瞳_"/>
      <sheetName val="車両仕様___ꎨ_x005f_x005f_x005f_x0012_窉瞳㾐"/>
      <sheetName val="車両仕様_4___x005f_x005f_x005f_x0011__"/>
      <sheetName val="車両仕様4___x005f_x005f_x005f_x0011__"/>
      <sheetName val="車両仕様 _x005f_x005f_x005f_x005f_x005f_x005f_x005f_x0000__"/>
      <sheetName val="車両仕様_x005f_x005f_x005f_x005f_x005f_x005f_x005f_x0000_4_"/>
      <sheetName val="車両仕様_x005f_x005f_x005f_x005f_x005f_x005f_x005f_x0000_ N"/>
      <sheetName val="車両仕様_x005f_x005f_x005f_x005f_x005f_x005f_x005f_x0000__x"/>
      <sheetName val="車両仕様 __x005f_x005f_x005f_x005f_x005f_x005f_x005f_x0012_"/>
      <sheetName val="車両仕様4__x005f_x005f_x005f_x005f_x005f_x005f_x005f_x0000_"/>
      <sheetName val="車両仕様_4____x005f_x005f_x005f_x005f_x005f_x005f_x00"/>
      <sheetName val="車両仕様 ____x005f_x005f_x005f_x005f_x005f_x005f_x001"/>
      <sheetName val="車両仕様___ꎨ_x005f_x005f_x005f_x005f_x005f_x005f_x001"/>
      <sheetName val="車両仕様_4___x005f_x005f_x005f_x005f_x005f_x005f_x001"/>
      <sheetName val="車両仕様4___x005f_x005f_x005f_x005f_x005f_x005f_x0011"/>
      <sheetName val="EFFY_MAZDA"/>
      <sheetName val="４-２．151項目累積（日本）"/>
      <sheetName val="５-２．151項目累積（北米）"/>
      <sheetName val="５-１．151項目詳細（北米）"/>
      <sheetName val="sebelumCR"/>
      <sheetName val="08TMME"/>
      <sheetName val="VCPT"/>
      <sheetName val="promo lists 2011"/>
      <sheetName val="(5)Individual_DM"/>
      <sheetName val="FOList"/>
      <sheetName val="WIP Cal Sheet"/>
      <sheetName val="Pricing overview"/>
      <sheetName val="駆動系1"/>
      <sheetName val="797T輸入部品リスト"/>
      <sheetName val="テーブル"/>
      <sheetName val="OP-PD"/>
      <sheetName val="GMT900 IPC"/>
      <sheetName val="CALC"/>
      <sheetName val="ﾘｽﾄ候補"/>
      <sheetName val="ｺｰﾄﾞ表"/>
      <sheetName val="ﾌﾟﾙﾀﾞｳﾝﾒﾆｭｰ用ｺｰﾄﾞ表"/>
      <sheetName val="393.N"/>
      <sheetName val="CæÊ _x0015_ Op"/>
      <sheetName val="ƒƒCƒ“‰æ–Ê _x0015_ Op"/>
      <sheetName val="メイン画面 _x0015_ Op"/>
      <sheetName val="160th NPCC_Nov'10"/>
      <sheetName val="image"/>
      <sheetName val="HHB90007_DAT"/>
      <sheetName val="Idx"/>
      <sheetName val="Lookup Table"/>
      <sheetName val="PRICE LIST"/>
      <sheetName val="車両仕様_x0000__x0000_毛_x0000_利_x0000__x0000__x0000_"/>
      <sheetName val="車両仕様_x0000_ᵣ逰ᵣ邀ᵣ郰ᵣ"/>
      <sheetName val="車両仕様??毛?利???"/>
      <sheetName val="車両仕様?ᵣ逰ᵣ邀ᵣ郰ᵣ"/>
      <sheetName val="REQUEST_TABLE"/>
      <sheetName val="車両仕様__毛_利___"/>
      <sheetName val="車両仕様_ᵣ逰ᵣ邀ᵣ郰ᵣ"/>
      <sheetName val="他"/>
      <sheetName val="part"/>
      <sheetName val="415T原"/>
      <sheetName val="PAC14"/>
      <sheetName val="部品表"/>
      <sheetName val="■07中期明細雛形"/>
      <sheetName val="Vectra"/>
      <sheetName val="PRADO"/>
      <sheetName val="Previous"/>
      <sheetName val="帳票拡大"/>
      <sheetName val="NON-FLEET"/>
      <sheetName val="Reference "/>
      <sheetName val="車両仕様 _x005f_x0000__x005f_x0000_?_x005f_x0012_?瞳?"/>
      <sheetName val="車両仕様_x005f_x0000_4?_x005f_x0000__x005f_x0000__x00"/>
      <sheetName val="車両仕様?4???_x005f_x0011_??"/>
      <sheetName val="車両仕様 ???_x005f_x0012_?瞳?"/>
      <sheetName val="車両仕様???ꎨ_x005f_x0012_窉瞳㾐"/>
      <sheetName val="車両仕様?4??_x005f_x0011_?"/>
      <sheetName val="車両仕様4??_x005f_x0011_?"/>
      <sheetName val="A"/>
      <sheetName val="ｂB"/>
      <sheetName val="ｶﾛｰﾗ（1）"/>
      <sheetName val="TOTAL"/>
      <sheetName val="Proto"/>
      <sheetName val="表紙(代表者)"/>
      <sheetName val="車両仕様_x0000_4?_x0000__x0000_ _x0000__x0000_"/>
      <sheetName val="車両仕様 _x0000__x0000_? ?瞳?"/>
      <sheetName val="車両仕様_x0000__x0000__x0000_ꎨ 窉瞳㾐"/>
      <sheetName val="車両仕様?4??? ??"/>
      <sheetName val="車両仕様 ??? ?瞳?"/>
      <sheetName val="車両仕様???ꎨ 窉瞳㾐"/>
      <sheetName val="車両仕様?4?? ?"/>
      <sheetName val="車両仕様4?? ?"/>
      <sheetName val="車両仕様 _ _瞳_"/>
      <sheetName val="車両仕様 ___ _瞳_"/>
      <sheetName val="車両仕様_4___ __"/>
      <sheetName val="車両仕様___ꎨ 窉瞳㾐"/>
      <sheetName val="車両仕様_4__ _"/>
      <sheetName val="車両仕様4__ _"/>
      <sheetName val="paramètres"/>
      <sheetName val="ＣＡＭＹ　ＭⅢ"/>
      <sheetName val="C-2"/>
      <sheetName val="OTHERS x620"/>
      <sheetName val="Ref"/>
      <sheetName val="TOTAL P2"/>
      <sheetName val="BUYERS"/>
      <sheetName val="Status"/>
      <sheetName val="PR"/>
      <sheetName val="大物部品"/>
      <sheetName val="C1(TMENG)"/>
      <sheetName val="C2(TMENG)"/>
      <sheetName val=""/>
      <sheetName val="Annexes toutes bases"/>
      <sheetName val="マスター"/>
      <sheetName val="IPOTESI PIANO STATICA"/>
      <sheetName val="車両仕様4?"/>
      <sheetName val="画面説明"/>
      <sheetName val="基本情報"/>
      <sheetName val="ANIjan'99"/>
      <sheetName val="コード表"/>
      <sheetName val="改定記録"/>
      <sheetName val="為替前提"/>
      <sheetName val="matrix"/>
      <sheetName val="Loss Time"/>
      <sheetName val="Price range IT"/>
      <sheetName val="PCD"/>
      <sheetName val="Avensis+d seg  in &amp; out of UK+F"/>
      <sheetName val="NAVI"/>
      <sheetName val="#ofclose .xl"/>
      <sheetName val="JY134J"/>
      <sheetName val="PA2000"/>
      <sheetName val="ﾘｽﾄ"/>
      <sheetName val="No12 營業成本表 cost1"/>
      <sheetName val="GPP損益実績"/>
      <sheetName val="解説a"/>
      <sheetName val="従推"/>
      <sheetName val="BaseSheet1"/>
      <sheetName val="その他"/>
      <sheetName val="変更履歴"/>
      <sheetName val="引言"/>
      <sheetName val="信息定义"/>
      <sheetName val="Navigation"/>
      <sheetName val="PullDown"/>
      <sheetName val="1.概述"/>
      <sheetName val="Drop-down Menu List"/>
      <sheetName val="Open Item List"/>
      <sheetName val="MDL製造仕様書"/>
      <sheetName val="調査シート"/>
      <sheetName val="差異詳細(インクルード)"/>
      <sheetName val="差異詳細(bm)"/>
      <sheetName val="差異詳細(jb2)"/>
      <sheetName val="差異詳細(jh)"/>
      <sheetName val="差異詳細(ji)"/>
      <sheetName val="差異詳細(jx)"/>
      <sheetName val="車両仕様 _x005f_x005f_x005f_x005f_x005f_x005f_x005f_x005f_x"/>
      <sheetName val="車両仕様_x005f_x005f_x005f_x005f_x005f_x005f_x005f_x005f_x0"/>
      <sheetName val="車両仕様 __x005f_x005f_x005f_x005f_x005f_x005f_x005f_x005f_"/>
      <sheetName val="車両仕様4__x005f_x005f_x005f_x005f_x005f_x005f_x005f_x005f_"/>
      <sheetName val="車両仕様 ____x005f_x005f_x005f_x005f_x005f_x005f_x005"/>
      <sheetName val="車両仕様___ꎨ_x005f_x005f_x005f_x005f_x005f_x005f_x005"/>
      <sheetName val="車両仕様_4___x005f_x005f_x005f_x005f_x005f_x005f_x005"/>
      <sheetName val="車両仕様4___x005f_x005f_x005f_x005f_x005f_x005f_x005f"/>
      <sheetName val="車両仕様_x0000_4__x0000__x0000__x00"/>
      <sheetName val="車両仕様_x0000__x0000__x0000_ꎨ_x001"/>
      <sheetName val="車両仕様_x0000_4__x0000__x0011__x00"/>
      <sheetName val="車両仕様4__x0000__x0011__x0000_"/>
      <sheetName val="車両仕様 _x005f_x0000__x005f_x0000_"/>
      <sheetName val="車両仕様_x005f_x0000_4__x0000"/>
      <sheetName val="車両仕様_x005f_x0000__x005f_x0000__"/>
      <sheetName val="車両仕様4__x005f_x0000__x0011"/>
      <sheetName val="車両仕様 _x005f_x005f_x005f_x0000__"/>
      <sheetName val="車両仕様_x005f_x005f_x005f_x0000_4_"/>
      <sheetName val="車両仕様_x005f_x005f_x005f_x0000_ N"/>
      <sheetName val="車両仕様_x005f_x005f_x005f_x0000__x"/>
      <sheetName val="車両仕様 __x005f_x005f_x005f_x0012_"/>
      <sheetName val="車両仕様4__x005f_x005f_x005f_x0000_"/>
      <sheetName val="車両仕様_4____x005f_x005f_x00"/>
      <sheetName val="車両仕様 ____x005f_x005f_x001"/>
      <sheetName val="車両仕様___ꎨ_x005f_x005f_x001"/>
      <sheetName val="車両仕様_4___x005f_x005f_x001"/>
      <sheetName val="車両仕様4___x005f_x005f_x0011"/>
      <sheetName val="車両仕様 _x005f_x005f_x005f_x005f_x"/>
      <sheetName val="車両仕様_x005f_x005f_x005f_x005f_x0"/>
      <sheetName val="車両仕様 __x005f_x005f_x005f_x005f_"/>
      <sheetName val="車両仕様4__x005f_x005f_x005f_x005f_"/>
      <sheetName val="車両仕様 ____x005f_x005f_x005"/>
      <sheetName val="車両仕様___ꎨ_x005f_x005f_x005"/>
      <sheetName val="車両仕様_4___x005f_x005f_x005"/>
      <sheetName val="車両仕様4___x005f_x005f_x005f"/>
      <sheetName val="Sheet5"/>
      <sheetName val="ベンダー名"/>
      <sheetName val="chitiet"/>
      <sheetName val="gvl"/>
      <sheetName val="DON GIA"/>
      <sheetName val="CHITIET VL-NC"/>
      <sheetName val="Tiepdia"/>
      <sheetName val="TDTKP"/>
      <sheetName val="TONGKE3p "/>
      <sheetName val="VCV-BE-TONG"/>
      <sheetName val="TNHCHINH"/>
      <sheetName val="S"/>
      <sheetName val="車両仕様 _x0000__x0000__x000a__x0000__x0000__x0000__x0000_"/>
      <sheetName val="車両仕様_x0000_ῃ_x0000__x0014__x0000__x0000__x0000__x0000_"/>
      <sheetName val="車両仕様_x0000__x0000__x0000__x0000_胲䇘誹⇾"/>
      <sheetName val="車両仕様_x0000__x0000__x0000__x0000_帅_xdae2_Ǿ"/>
      <sheetName val="車両仕様_x0000_ῆ玐ῆꆠῨ"/>
      <sheetName val="Nenkei"/>
      <sheetName val="COST5"/>
      <sheetName val="2 - Summary"/>
      <sheetName val="新新粗利"/>
      <sheetName val="make up"/>
      <sheetName val="開発目標値"/>
      <sheetName val="単体ﾍﾞﾝﾁ"/>
      <sheetName val="TUNDRA"/>
      <sheetName val="MOTO"/>
      <sheetName val="Tables"/>
      <sheetName val="調達担当者(06.2～)"/>
      <sheetName val="新帳票①特設台帳(314WT0846～)"/>
      <sheetName val="ｺｽﾄｾﾝﾀｰ別設備稼働費ﾚｰﾄ算出表"/>
      <sheetName val="仕訳情報"/>
      <sheetName val="車両仕様_x005f_x005f_x005f_x0000_4?_x005f_x005f_x0000"/>
      <sheetName val="車両仕様 ???_x005f_x005f_x005f_x0012_?瞳?"/>
      <sheetName val="車両仕様?4???_x005f_x005f_x005f_x0011_??"/>
      <sheetName val="車両仕様???ꎨ_x005f_x005f_x005f_x0012_窉瞳㾐"/>
      <sheetName val="車両仕様?4??_x005f_x005f_x005f_x0011_?"/>
      <sheetName val="車両仕様4??_x005f_x005f_x005f_x0011_?"/>
      <sheetName val="PROFILE"/>
      <sheetName val="本修正_DIFF "/>
      <sheetName val="Sector Assignment"/>
      <sheetName val="Formulas"/>
      <sheetName val="車両仕様_x005f_x005f_x005f_x0000_4__x0000"/>
      <sheetName val="車両仕様4__x005f_x005f_x005f_x0000__x0011"/>
      <sheetName val="車両仕様_4____x005f_x005f_x005f_x005f_x00"/>
      <sheetName val="車両仕様 ____x005f_x005f_x005f_x005f_x001"/>
      <sheetName val="車両仕様___ꎨ_x005f_x005f_x005f_x005f_x001"/>
      <sheetName val="車両仕様_4___x005f_x005f_x005f_x005f_x001"/>
      <sheetName val="車両仕様4___x005f_x005f_x005f_x005f_x0011"/>
      <sheetName val="車両仕様 ____x005f_x005f_x005f_x005f_x005"/>
      <sheetName val="車両仕様___ꎨ_x005f_x005f_x005f_x005f_x005"/>
      <sheetName val="車両仕様_4___x005f_x005f_x005f_x005f_x005"/>
      <sheetName val="車両仕様4___x005f_x005f_x005f_x005f_x005f"/>
      <sheetName val="Sheet8"/>
      <sheetName val="sep_nov"/>
      <sheetName val="W_LBOOK"/>
      <sheetName val="3頁CE判断"/>
      <sheetName val="【グラフネタ】新表紙用"/>
      <sheetName val="ｶﾚﾝﾀﾞｰﾃｰﾌﾞﾙ"/>
      <sheetName val="FAV"/>
      <sheetName val="GPC"/>
      <sheetName val="JAH"/>
      <sheetName val="損益予算Muster"/>
      <sheetName val="名簿データ"/>
      <sheetName val="SF課"/>
      <sheetName val="PARAM"/>
      <sheetName val="損失(690Aﾍﾞｰｽ)"/>
      <sheetName val="計算DATA"/>
      <sheetName val="ROUTE"/>
      <sheetName val="１次原価"/>
      <sheetName val="車両仕様_x005f_x0000_4__x005f_x005f_x0000"/>
      <sheetName val="車両仕様4__x005f_x0000__x005f_x005f_x0011"/>
      <sheetName val="車両仕様 _x005f_x0000__"/>
      <sheetName val="車両仕様_x005f_x0000_4_"/>
      <sheetName val="車両仕様_x005f_x0000_ N"/>
      <sheetName val="車両仕様_x005f_x0000__x"/>
      <sheetName val="車両仕様 __x005f_x0012_"/>
      <sheetName val="車両仕様4__x005f_x0000_"/>
      <sheetName val="車両仕様 _x005f_x005f_x"/>
      <sheetName val="車両仕様_x005f_x005f_x0"/>
      <sheetName val="車両仕様 __x005f_x005f_"/>
      <sheetName val="車両仕様4__x005f_x005f_"/>
      <sheetName val="車両仕様_x005f_x0000_4?_x005f_x005f_x0000"/>
      <sheetName val="ass'y 12'04-05'05"/>
      <sheetName val="総市場"/>
      <sheetName val="COST"/>
      <sheetName val="EXP"/>
      <sheetName val="需給"/>
      <sheetName val="設定一覧"/>
      <sheetName val="Sheet7"/>
      <sheetName val="関税"/>
      <sheetName val="ﾋﾟﾝﾎﾞｽ応力検討"/>
      <sheetName val="YK37進度管理表"/>
      <sheetName val="選択ﾘｽﾄ"/>
      <sheetName val="諸元まとめ"/>
      <sheetName val="Ａｽﾍﾟｰｽ"/>
      <sheetName val="Budget by Category"/>
      <sheetName val="■以降不要■"/>
      <sheetName val="investment_tmc v8.0 34p"/>
      <sheetName val="Activity"/>
      <sheetName val="PTD Activity"/>
      <sheetName val="ＴＡＢＬＥ調査"/>
      <sheetName val="Price Trend"/>
      <sheetName val="Ô¼dl"/>
      <sheetName val="06-004"/>
      <sheetName val="06-003"/>
      <sheetName val="05-065 she"/>
      <sheetName val="idgr - formula"/>
      <sheetName val="IDGR (3)"/>
      <sheetName val="IDGR (2)"/>
      <sheetName val="IDGR"/>
      <sheetName val="PLIV (3)"/>
      <sheetName val="PLIV (2)"/>
      <sheetName val="LABEL"/>
      <sheetName val="PLIV (template)"/>
      <sheetName val="inv recon"/>
      <sheetName val="side member"/>
      <sheetName val="TTC (FG)"/>
      <sheetName val="Sheet1 (3)"/>
      <sheetName val="in"/>
      <sheetName val="$"/>
      <sheetName val="truck allocation"/>
      <sheetName val="Supplier Price Check"/>
      <sheetName val="$ - june"/>
      <sheetName val="Vios Cost Reduction actual prod"/>
      <sheetName val="RET PALLET"/>
      <sheetName val="Form A"/>
      <sheetName val="others"/>
      <sheetName val="NG SUMMARY"/>
      <sheetName val="impact pallet and racks"/>
      <sheetName val="Type I"/>
      <sheetName val="Schedule PM"/>
      <sheetName val="training forklift"/>
      <sheetName val="DBシート"/>
      <sheetName val="Proses_Mesin"/>
      <sheetName val="国内-採算"/>
      <sheetName val="Hoja1"/>
      <sheetName val="Daily WSD"/>
      <sheetName val="車両仕様_x005f_x0000_4?_x005f_x0000__x005f_x0011__x00"/>
      <sheetName val="車両仕様 ?_x005f_x0012_?瞳?"/>
      <sheetName val="車両仕様4?_x005f_x0000__x005f_x0011__x005f_x0000_"/>
      <sheetName val="車両仕様_x005f_x0000__x005f_x0000_毛_x005f_x0000_利_x00"/>
      <sheetName val="車両仕様_x005f_x0000_ᵣ逰ᵣ邀ᵣ郰ᵣ"/>
      <sheetName val="CAL"/>
      <sheetName val="投資比較"/>
      <sheetName val="YARIS HB"/>
      <sheetName val="設備データ基準表"/>
      <sheetName val="台当梱包費"/>
      <sheetName val="●資料一覧表"/>
      <sheetName val="Sample 1PP "/>
      <sheetName val="list"/>
      <sheetName val="supp_name"/>
      <sheetName val="データ"/>
      <sheetName val="基準"/>
      <sheetName val="選択肢"/>
      <sheetName val="PRADO 3Dr_fl"/>
      <sheetName val="top"/>
      <sheetName val="ROYALTY(RUNG)"/>
      <sheetName val="01 DATA"/>
      <sheetName val="CæÊ _x005f_x0015_ Op"/>
      <sheetName val="ƒƒCƒ“‰æ–Ê _x005f_x0015_ Op"/>
      <sheetName val="メイン画面 _x005f_x0015_ Op"/>
      <sheetName val="重量"/>
      <sheetName val="資料_700部品点数設定"/>
      <sheetName val="ｺﾝﾋﾞ"/>
      <sheetName val="Config - dspmgr"/>
      <sheetName val="車両仕様_x005f_x0000_4__x005f"/>
      <sheetName val="車両仕様4__x005f_x0000__x005f"/>
      <sheetName val="車両仕様_x005f_x0000__x005f_x0000_毛"/>
      <sheetName val="同時加工品番"/>
      <sheetName val="F4301"/>
      <sheetName val="IMV LIST 2003"/>
      <sheetName val="噴射系"/>
      <sheetName val="D1"/>
      <sheetName val="E2"/>
      <sheetName val="F1"/>
      <sheetName val="TBP350A"/>
      <sheetName val="備考コメント入力シート"/>
      <sheetName val="Open Ran"/>
      <sheetName val="Open RAN 2"/>
      <sheetName val="975ＨKD"/>
      <sheetName val="車両仕様?4_??_x00"/>
      <sheetName val="車両仕様???ꎨ_x001"/>
      <sheetName val="車両仕様?4_?_x0011__x00"/>
      <sheetName val="車両仕様4_?_x0011_?"/>
      <sheetName val="車両仕様 ??__x0012__瞳_"/>
      <sheetName val="MANPOWER"/>
      <sheetName val="②排ガス"/>
      <sheetName val="Q&amp;A確認"/>
      <sheetName val="企画P3"/>
      <sheetName val="INPUT"/>
      <sheetName val="PJ7_W2"/>
      <sheetName val="PJ7_W4"/>
      <sheetName val="PJ7_W5"/>
      <sheetName val="PJ8_W1"/>
      <sheetName val="PJ8_W2"/>
      <sheetName val="PJ8_W4"/>
      <sheetName val="PJ8_W5"/>
      <sheetName val="PJ7_W1"/>
      <sheetName val="CHIA KH"/>
      <sheetName val="国"/>
      <sheetName val="海"/>
      <sheetName val="設備"/>
      <sheetName val="Purch. BP"/>
      <sheetName val="NWEA1180(2)"/>
      <sheetName val="8214130T00-A0000ca"/>
      <sheetName val="ピストン基本径"/>
      <sheetName val="ロッカーアーム内径"/>
      <sheetName val="INTRODUCTION"/>
      <sheetName val="A-A"/>
      <sheetName val="Stock in Trade"/>
      <sheetName val="PGM登録台帳"/>
      <sheetName val="ﾍｯﾀﾞ"/>
      <sheetName val="総括BUP"/>
      <sheetName val="Production Database 399"/>
      <sheetName val="Short Plan "/>
      <sheetName val="6-11'03 - 6-11'04"/>
      <sheetName val="Invoice"/>
      <sheetName val="Packing List2"/>
      <sheetName val="Packing List"/>
      <sheetName val="納品依頼書"/>
      <sheetName val="DSO"/>
      <sheetName val="JOB_FO"/>
      <sheetName val="Investment_4x4economy"/>
      <sheetName val="Lookup1"/>
      <sheetName val="Arrivals"/>
      <sheetName val="Courier 4x2"/>
      <sheetName val="7-12'11"/>
      <sheetName val="計数"/>
      <sheetName val="__"/>
      <sheetName val="ＰＲＥ NO1"/>
      <sheetName val="月間受注"/>
      <sheetName val="実績"/>
      <sheetName val="計画立案"/>
      <sheetName val="【印刷不要】改訂履歴"/>
      <sheetName val="作業者情報"/>
      <sheetName val="PL"/>
      <sheetName val="Internal Price List"/>
      <sheetName val="T_Efficiency_Machine"/>
      <sheetName val="営業外"/>
      <sheetName val="別4-2"/>
      <sheetName val="別4-1"/>
      <sheetName val="Quality Update"/>
      <sheetName val="車両仕様_??瞳?"/>
      <sheetName val="RR_Diff__Progressive(28-Aug_(2)"/>
      <sheetName val="RR_Diff__Progressive(4-Sep-03)"/>
      <sheetName val="CHRONOLOGY_INDEX"/>
      <sheetName val="COST_REC__DISCREP_"/>
      <sheetName val="車両仕様_New02㾐"/>
      <sheetName val="車両仕様ꎨ窉瞳㾐"/>
      <sheetName val="車両仕様_"/>
      <sheetName val="MARCH-APRIL__03"/>
      <sheetName val="車両仕様_????瞳?"/>
      <sheetName val="車両仕様?4?????"/>
      <sheetName val="車両仕様?_New02㾐"/>
      <sheetName val="車両仕様???ꎨ窉瞳㾐"/>
      <sheetName val="F_Lead"/>
      <sheetName val="車両仕様?4???"/>
      <sheetName val="車両仕様4???"/>
      <sheetName val="車両仕様___瞳_"/>
      <sheetName val="車両仕様_____瞳_"/>
      <sheetName val="車両仕様_4_____"/>
      <sheetName val="車両仕様__New02㾐"/>
      <sheetName val="車両仕様___ꎨ窉瞳㾐"/>
      <sheetName val="D88D_CAL"/>
      <sheetName val="車両仕様_4___"/>
      <sheetName val="車両仕様4___"/>
      <sheetName val="Distributor_&amp;_Dealer_code"/>
      <sheetName val="T1_&amp;_T2_Code"/>
      <sheetName val="All_of_Part_list_rev_49"/>
      <sheetName val="All_of_Part_list_rev_49_(PNo)"/>
      <sheetName val="02年9月_まとめ_32βＨ"/>
      <sheetName val="ES_UX__27_40_464"/>
      <sheetName val="Part_No_"/>
      <sheetName val="Oct_Truckfest_GMAC_BC"/>
      <sheetName val="Corolla_Gas"/>
      <sheetName val="715L_Unit_Price"/>
      <sheetName val="REPUESTOS_LPA"/>
      <sheetName val="MARCH_APRIL__03"/>
      <sheetName val="MASTER_FILE"/>
      <sheetName val="RACK_(CB)new"/>
      <sheetName val="2005_TKM"/>
      <sheetName val="WIP_Cal_Sheet"/>
      <sheetName val="金型申入書ﾃﾞｰﾀ(05_7～)"/>
      <sheetName val="Datos_HHRR"/>
      <sheetName val="７月発注分_(VLOOK)"/>
      <sheetName val="DBS040_RPT_RPT"/>
      <sheetName val="Interior_Trim"/>
      <sheetName val="Plate_Bumper_(Summary)"/>
      <sheetName val="IM-P-L-JB_"/>
      <sheetName val="094W原紙_"/>
      <sheetName val="Regional_Penetration"/>
      <sheetName val="Comm_CKD"/>
      <sheetName val="FAD_Sum"/>
      <sheetName val="dongia_(2)"/>
      <sheetName val="車両仕様__x005f_x0000__x005f_x0000___x005f_x0012__瞳_"/>
      <sheetName val="車両仕様_x005f_x0000__New02㾐"/>
      <sheetName val="車両仕様_____x005f_x0012__瞳_"/>
      <sheetName val="車両仕様___x005f_x0012__瞳_"/>
      <sheetName val="GMT900_IPC"/>
      <sheetName val="Open_Ran"/>
      <sheetName val="Open_RAN_2"/>
      <sheetName val="Master_Updated(517)"/>
      <sheetName val="Supp_List"/>
      <sheetName val="ED_AND_EDOV"/>
      <sheetName val="Main_2"/>
      <sheetName val="Datasheet_from_R__Hinds"/>
      <sheetName val="Blue_Flag"/>
      <sheetName val="Calc_Sheet_Budget"/>
      <sheetName val="_PART_479W_LHD"/>
      <sheetName val="_PART_MYY5A"/>
      <sheetName val="Risk_&amp;_Opps"/>
      <sheetName val="車両仕様__x005f_x005f_x005f_x0000__x005f_x005f_x005f_x0000_"/>
      <sheetName val="車両仕様_x005f_x005f_x005f_x0000__New02㾐"/>
      <sheetName val="車両仕様___x005f_x005f_x005f_x0012__瞳_"/>
      <sheetName val="車両仕様_____x005f_x005f_x005f_x0012__瞳_"/>
      <sheetName val="車両仕様__x005f_x005f_x005f_x005f_x005f_x005f_x005f_x0000__"/>
      <sheetName val="車両仕様_x005f_x005f_x005f_x005f_x005f_x005f_x005f_x0000__N"/>
      <sheetName val="車両仕様___x005f_x005f_x005f_x005f_x005f_x005f_x005f_x0012_"/>
      <sheetName val="車両仕様_____x005f_x005f_x005f_x005f_x005f_x005f_x001"/>
      <sheetName val="Lookup_Table"/>
      <sheetName val="車両仕様4?_"/>
      <sheetName val="車両仕様_?_?瞳?"/>
      <sheetName val="車両仕様ꎨ_窉瞳㾐"/>
      <sheetName val="車両仕様?4???_??"/>
      <sheetName val="車両仕様_???_?瞳?"/>
      <sheetName val="車両仕様???ꎨ_窉瞳㾐"/>
      <sheetName val="車両仕様?4??_?"/>
      <sheetName val="車両仕様4??_?"/>
      <sheetName val="車両仕様____瞳_"/>
      <sheetName val="車両仕様______瞳_"/>
      <sheetName val="車両仕様_4______"/>
      <sheetName val="車両仕様___ꎨ_窉瞳㾐"/>
      <sheetName val="車両仕様_4____"/>
      <sheetName val="車両仕様4____"/>
      <sheetName val="車両仕様_嗼1嗼1噌1鲌"/>
      <sheetName val="車両仕様_勜+勜+匬+鲌"/>
      <sheetName val="Pricing_overview"/>
      <sheetName val="Reference_"/>
      <sheetName val="車両仕様__x005f_x0000__x005f_x0000_?_x005f_x0012_?瞳?"/>
      <sheetName val="車両仕様_???_x005f_x0012_?瞳?"/>
      <sheetName val="CHIA_KH"/>
      <sheetName val="ass'y_12'04-05'05"/>
      <sheetName val="RMBSS's_Triggered"/>
      <sheetName val="OTHERS_x620"/>
      <sheetName val="No12_營業成本表_cost1"/>
      <sheetName val="車両仕様__x005f_x005f_x005f_x005f_x005f_x005f_x005f_x005f_x"/>
      <sheetName val="車両仕様___x005f_x005f_x005f_x005f_x005f_x005f_x005f_x005f_"/>
      <sheetName val="車両仕様_____x005f_x005f_x005f_x005f_x005f_x005f_x005"/>
      <sheetName val="車両仕様__x005f_x0000__x005f_x0000_"/>
      <sheetName val="車両仕様__x005f_x005f_x005f_x0000__"/>
      <sheetName val="車両仕様_x005f_x005f_x005f_x0000__N"/>
      <sheetName val="車両仕様___x005f_x005f_x005f_x0012_"/>
      <sheetName val="車両仕様_____x005f_x005f_x001"/>
      <sheetName val="車両仕様__x005f_x005f_x005f_x005f_x"/>
      <sheetName val="車両仕様___x005f_x005f_x005f_x005f_"/>
      <sheetName val="車両仕様_____x005f_x005f_x005"/>
      <sheetName val="393_N"/>
      <sheetName val="CæÊ__Op"/>
      <sheetName val="ƒƒCƒ“‰æ–Ê__Op"/>
      <sheetName val="メイン画面__Op"/>
      <sheetName val="promo_lists_2011"/>
      <sheetName val="EquipmentTrimming_Cabin_NS"/>
      <sheetName val="160th_NPCC_Nov'10"/>
      <sheetName val="PRICE_LIST"/>
      <sheetName val="Loss_Time"/>
      <sheetName val="Price_range_IT"/>
      <sheetName val="Avensis+d_seg__in_&amp;_out_of_UK+F"/>
      <sheetName val="#ofclose__xl"/>
      <sheetName val="TOTAL_P2"/>
      <sheetName val="車両仕様__x000a_"/>
      <sheetName val="車両仕様ῃ"/>
      <sheetName val="Annexes_toutes_bases"/>
      <sheetName val="調達担当者(06_2～)"/>
      <sheetName val="Purch__BP"/>
      <sheetName val="Quality_Update"/>
      <sheetName val="色"/>
      <sheetName val="ﾒｰｶ規格材料"/>
      <sheetName val="LATEST ROYALTY"/>
      <sheetName val="工数ﾃｰﾌﾞﾙ"/>
      <sheetName val="Graph"/>
      <sheetName val="説明資料1"/>
      <sheetName val="通常申請ﾌｫｰﾏｯﾄ"/>
      <sheetName val="説明資料3"/>
      <sheetName val="余剰データ"/>
      <sheetName val="Air申請"/>
      <sheetName val="ﾉﾐﾅﾙﾊﾞﾗﾝｽ"/>
      <sheetName val="00 KS"/>
      <sheetName val="CB_CBZ"/>
      <sheetName val="Attachment-4(2)"/>
      <sheetName val="532N"/>
      <sheetName val="FS21D"/>
      <sheetName val="塗料ﾛｽ条件"/>
      <sheetName val="色ﾃｰﾌﾞﾙ"/>
      <sheetName val="面積ﾃｰﾌﾞﾙ"/>
      <sheetName val="Customer behaver"/>
      <sheetName val="Seat Assy Tool Tracking"/>
      <sheetName val="車両仕様4?_x0000__x0000_検"/>
      <sheetName val="BR (C Matrix)"/>
      <sheetName val="Prices"/>
      <sheetName val="車両仕様_x0000__x0000__x0000__x0000_帅?Ǿ"/>
      <sheetName val="車両仕様 ??_x000a_????"/>
      <sheetName val="車両仕様?ῃ?_x0014_????"/>
      <sheetName val="車両仕様????胲䇘誹⇾"/>
      <sheetName val="車両仕様????帅_xdae2_Ǿ"/>
      <sheetName val="車両仕様?ῆ玐ῆꆠῨ"/>
      <sheetName val="車両仕様4????"/>
      <sheetName val="驗証來源"/>
      <sheetName val="分析"/>
      <sheetName val="シェル台ｾﾂﾄ流し改 (2)"/>
      <sheetName val="Main"/>
      <sheetName val="車両仕様_x005f_x005f_x005f_x005f_x005f_x005f_x005f_x0000_4?"/>
      <sheetName val="車両仕様?4???_x005f_x005f_x005f_x005f_x005f_x005f_x00"/>
      <sheetName val="車両仕様 ???_x005f_x005f_x005f_x005f_x005f_x005f_x001"/>
      <sheetName val="車両仕様???ꎨ_x005f_x005f_x005f_x005f_x005f_x005f_x001"/>
      <sheetName val="車両仕様?4??_x005f_x005f_x005f_x005f_x005f_x005f_x001"/>
      <sheetName val="車両仕様4??_x005f_x005f_x005f_x005f_x005f_x005f_x0011"/>
      <sheetName val="車両仕様_x005f_x0000_4?_x005f_x0000__x005f_x0000_ _x0"/>
      <sheetName val="車両仕様 _x005f_x0000__x005f_x0000_? ?瞳?"/>
      <sheetName val="車両仕様_x005f_x0000__x005f_x0000__x005f_x0000_ꎨ 窉瞳㾐"/>
      <sheetName val=" 型  治  具  投  資   売  買  差    比  "/>
      <sheetName val="内外控支まとめ"/>
      <sheetName val="Rate"/>
      <sheetName val="台当り集計表"/>
      <sheetName val="賞与合算"/>
      <sheetName val="2_-_Summary"/>
      <sheetName val="IPOTESI_PIANO_STATICA"/>
      <sheetName val="make_up"/>
      <sheetName val="DON_GIA"/>
      <sheetName val="CHITIET_VL-NC"/>
      <sheetName val="TONGKE3p_"/>
      <sheetName val="車両仕様_???_x005f_x005f_x005f_x0012_?瞳?"/>
      <sheetName val="Hoja9"/>
      <sheetName val="SpeakerNote"/>
      <sheetName val="走行計画"/>
      <sheetName val="物性"/>
      <sheetName val="RR_Diff__Progressive(28-Aug_(21"/>
      <sheetName val="RR_Diff__Progressive(4-Sep-03)1"/>
      <sheetName val="CHRONOLOGY_INDEX1"/>
      <sheetName val="COST_REC__DISCREP_1"/>
      <sheetName val="車両仕様_1"/>
      <sheetName val="MARCH-APRIL__031"/>
      <sheetName val="車両仕様?_New02㾐1"/>
      <sheetName val="F_Lead1"/>
      <sheetName val="D88D_CAL1"/>
      <sheetName val="車両仕様__New02㾐1"/>
      <sheetName val="715L_Unit_Price1"/>
      <sheetName val="Distributor_&amp;_Dealer_code1"/>
      <sheetName val="T1_&amp;_T2_Code1"/>
      <sheetName val="All_of_Part_list_rev_491"/>
      <sheetName val="All_of_Part_list_rev_49_(PNo)1"/>
      <sheetName val="Oct_Truckfest_GMAC_BC1"/>
      <sheetName val="REPUESTOS_LPA1"/>
      <sheetName val="Corolla_Gas1"/>
      <sheetName val="02年9月_まとめ_32βＨ1"/>
      <sheetName val="ES_UX__27_40_4641"/>
      <sheetName val="Part_No_1"/>
      <sheetName val="RACK_(CB)new1"/>
      <sheetName val="MARCH_APRIL__031"/>
      <sheetName val="MASTER_FILE1"/>
      <sheetName val="2005_TKM1"/>
      <sheetName val="Comm_CKD1"/>
      <sheetName val="Datos_HHRR1"/>
      <sheetName val="７月発注分_(VLOOK)1"/>
      <sheetName val="DBS040_RPT_RPT1"/>
      <sheetName val="094W原紙_1"/>
      <sheetName val="Regional_Penetration1"/>
      <sheetName val="Interior_Trim1"/>
      <sheetName val="FAD_Sum1"/>
      <sheetName val="Plate_Bumper_(Summary)1"/>
      <sheetName val="dongia_(2)1"/>
      <sheetName val="Main_21"/>
      <sheetName val="Datasheet_from_R__Hinds1"/>
      <sheetName val="金型申入書ﾃﾞｰﾀ(05_7～)1"/>
      <sheetName val="Master_Updated(517)1"/>
      <sheetName val="車両仕様__x005f_x0000__x005f_x0000___x005f_x0012__瞳_1"/>
      <sheetName val="車両仕様_x005f_x0000__New02㾐1"/>
      <sheetName val="車両仕様_____x005f_x0012__瞳_1"/>
      <sheetName val="車両仕様___x005f_x0012__瞳_1"/>
      <sheetName val="IM-P-L-JB_1"/>
      <sheetName val="GMT900_IPC1"/>
      <sheetName val="WIP_Cal_Sheet1"/>
      <sheetName val="Supp_List1"/>
      <sheetName val="Risk_&amp;_Opps1"/>
      <sheetName val="車両仕様?4???_??1"/>
      <sheetName val="車両仕様_???_?瞳?1"/>
      <sheetName val="車両仕様???ꎨ_窉瞳㾐1"/>
      <sheetName val="車両仕様?4??_?1"/>
      <sheetName val="車両仕様4??_?1"/>
      <sheetName val="車両仕様____瞳_1"/>
      <sheetName val="車両仕様______瞳_1"/>
      <sheetName val="車両仕様_4______1"/>
      <sheetName val="車両仕様___ꎨ_窉瞳㾐1"/>
      <sheetName val="車両仕様_4____1"/>
      <sheetName val="車両仕様4____1"/>
      <sheetName val="車両仕様_嗼1嗼1噌1鲌1"/>
      <sheetName val="車両仕様_勜+勜+匬+鲌1"/>
      <sheetName val="_PART_479W_LHD1"/>
      <sheetName val="_PART_MYY5A1"/>
      <sheetName val="Pricing_overview1"/>
      <sheetName val="ED_AND_EDOV1"/>
      <sheetName val="Reference_1"/>
      <sheetName val="車両仕様__x005f_x0000__x005f_x0000_?_x005f_x0012_?瞳?1"/>
      <sheetName val="車両仕様_???_x005f_x0012_?瞳?1"/>
      <sheetName val="Lookup_Table1"/>
      <sheetName val="車両仕様__x005f_x005f_x005f_x0000__x005f_x005f_x00001"/>
      <sheetName val="車両仕様_x005f_x005f_x005f_x0000__New02㾐1"/>
      <sheetName val="車両仕様___x005f_x005f_x005f_x0012__瞳_1"/>
      <sheetName val="車両仕様_____x005f_x005f_x005f_x0012__瞳_1"/>
      <sheetName val="車両仕様__x005f_x005f_x005f_x005f_x005f_x005f_x005f_x0000_1"/>
      <sheetName val="車両仕様_x005f_x005f_x005f_x005f_x005f_x005f_x005f_x0000__1"/>
      <sheetName val="車両仕様___x005f_x005f_x005f_x005f_x005f_x005f_x00121"/>
      <sheetName val="車両仕様_____x005f_x005f_x005f_x005f_x005f_x005f_x002"/>
      <sheetName val="Blue_Flag1"/>
      <sheetName val="Calc_Sheet_Budget1"/>
      <sheetName val="ass'y_12'04-05'051"/>
      <sheetName val="RMBSS's_Triggered1"/>
      <sheetName val="OTHERS_x6201"/>
      <sheetName val="No12_營業成本表_cost11"/>
      <sheetName val="車両仕様__x005f_x005f_x005f_x005f_x005f_x005f_x005f_x005f_1"/>
      <sheetName val="車両仕様___x005f_x005f_x005f_x005f_x005f_x005f_x005f1"/>
      <sheetName val="車両仕様_____x005f_x005f_x005f_x005f_x005f_x005f_x003"/>
      <sheetName val="車両仕様__x005f_x0000__x005f_x0000_1"/>
      <sheetName val="車両仕様__x005f_x005f_x005f_x0000__1"/>
      <sheetName val="車両仕様_x005f_x005f_x005f_x0000__N1"/>
      <sheetName val="車両仕様___x005f_x005f_x005f_x0012_1"/>
      <sheetName val="車両仕様_____x005f_x005f_x0011"/>
      <sheetName val="車両仕様__x005f_x005f_x005f_x005f_x1"/>
      <sheetName val="車両仕様___x005f_x005f_x005f_x005f_1"/>
      <sheetName val="車両仕様_____x005f_x005f_x0051"/>
      <sheetName val="393_N1"/>
      <sheetName val="promo_lists_20111"/>
      <sheetName val="EquipmentTrimming_Cabin_NS1"/>
      <sheetName val="車両仕様_New02㾐1"/>
      <sheetName val="Open_Ran1"/>
      <sheetName val="Open_RAN_21"/>
      <sheetName val="CHIA_KH1"/>
      <sheetName val="160th_NPCC_Nov'101"/>
      <sheetName val="PRICE_LIST1"/>
      <sheetName val="Loss_Time1"/>
      <sheetName val="Price_range_IT1"/>
      <sheetName val="Avensis+d_seg__in_&amp;_out_of_UK+1"/>
      <sheetName val="#ofclose__xl1"/>
      <sheetName val="TOTAL_P21"/>
      <sheetName val="Annexes_toutes_bases1"/>
      <sheetName val="調達担当者(06_2～)1"/>
      <sheetName val="Purch__BP1"/>
      <sheetName val="Quality_Update1"/>
      <sheetName val="車両仕様_____x005f_x005f_x005f_x005f_x001"/>
      <sheetName val="車両仕様_____x005f_x005f_x005f_x005f_x005"/>
      <sheetName val="車両仕様_x0000_4__x0000"/>
      <sheetName val="車両仕様4__x0000__x0011"/>
      <sheetName val="車両仕様_x0000_4?_x0000__x0000__x00"/>
      <sheetName val="車両仕様 _x0000__"/>
      <sheetName val="車両仕様_x0000_ N"/>
      <sheetName val="車両仕様_x0000__x"/>
      <sheetName val="車両仕様 __x0012_"/>
      <sheetName val="車両仕様_4____x00"/>
      <sheetName val="車両仕様 ____x001"/>
      <sheetName val="車両仕様___ꎨ_x001"/>
      <sheetName val="車両仕様_4___x001"/>
      <sheetName val="車両仕様4___x0011"/>
      <sheetName val="車両仕様 ____x005"/>
      <sheetName val="車両仕様___ꎨ_x005"/>
      <sheetName val="車両仕様_4___x005"/>
      <sheetName val="車両仕様4___x005f"/>
      <sheetName val="車両仕様 _x"/>
      <sheetName val="車両仕様_x0"/>
      <sheetName val="車両仕様 __"/>
      <sheetName val="車両仕様4__"/>
      <sheetName val="フォーム2"/>
      <sheetName val="フォーム1"/>
      <sheetName val="ＳＱＬ"/>
      <sheetName val="T_ＣＡＤ情報"/>
      <sheetName val="T_チューブ所要量"/>
      <sheetName val="T_原価"/>
      <sheetName val="T_工数"/>
      <sheetName val="T_見積品番"/>
      <sheetName val="T_見積実績"/>
      <sheetName val="T_賃率"/>
      <sheetName val="T_賃率係数"/>
      <sheetName val="T_部品所要量"/>
      <sheetName val="T_部品管理"/>
      <sheetName val="T_銅ベース"/>
      <sheetName val="T_電線所要量"/>
      <sheetName val="基本枠"/>
      <sheetName val="画面チューブ"/>
      <sheetName val="画面チューブ計"/>
      <sheetName val="画面加工"/>
      <sheetName val="画面総括"/>
      <sheetName val="画面要求"/>
      <sheetName val="画面部品"/>
      <sheetName val="画面部品計"/>
      <sheetName val="画面電線"/>
      <sheetName val="画面電線計"/>
      <sheetName val="車両仕様_x0000_4?_x0000__x0011__x00"/>
      <sheetName val="部品構成82111"/>
      <sheetName val="KLUGER"/>
      <sheetName val="IPSAION"/>
      <sheetName val="315W"/>
      <sheetName val="LAPIN_AERIO"/>
      <sheetName val="ALTO_YN3"/>
      <sheetName val="VIOS"/>
      <sheetName val="ISIS"/>
      <sheetName val="導通"/>
      <sheetName val="FBリスト"/>
      <sheetName val="金日FJK0508"/>
      <sheetName val="最新基準単価 "/>
      <sheetName val="金日HZR0505"/>
      <sheetName val="T_入出庫F"/>
      <sheetName val="T_入出庫F詳細"/>
      <sheetName val="W_基本枠"/>
      <sheetName val="画面"/>
      <sheetName val="部門ﾏｽﾀｰ"/>
      <sheetName val="月次データ"/>
      <sheetName val="月度内示データa"/>
      <sheetName val="３発デ－タ"/>
      <sheetName val="PS(UC)"/>
      <sheetName val="prior data"/>
      <sheetName val="選定一覧"/>
      <sheetName val="ListWork"/>
      <sheetName val="パラメータ設定表"/>
      <sheetName val="分类数据"/>
      <sheetName val="集計"/>
      <sheetName val="用語集"/>
      <sheetName val="【参考】AD計算"/>
      <sheetName val="階層一覧"/>
      <sheetName val="リスト"/>
      <sheetName val="市販STD Mecha（PTM)"/>
      <sheetName val="Table Master"/>
      <sheetName val="N(02a)"/>
      <sheetName val="Volume-Sales"/>
      <sheetName val="Calculation PS"/>
      <sheetName val="車両仕様?4_?_x00"/>
      <sheetName val="車両仕様4_??"/>
      <sheetName val="車両仕様_??__瞳_"/>
      <sheetName val="DON_GIA1"/>
      <sheetName val="CHITIET_VL-NC1"/>
      <sheetName val="TONGKE3p_1"/>
      <sheetName val="車両仕様_???_x005f_x005f_x005f_x0012_?瞳?1"/>
      <sheetName val="車両仕様_____x005f_x005f_x005f_x005f_x0011"/>
      <sheetName val="車両仕様_____x005f_x005f_x005f_x005f_x0051"/>
      <sheetName val="2_-_Summary1"/>
      <sheetName val="IPOTESI_PIANO_STATICA1"/>
      <sheetName val="make_up1"/>
      <sheetName val="車両仕様__x005f_x0000__"/>
      <sheetName val="車両仕様_x005f_x0000__N"/>
      <sheetName val="車両仕様___x005f_x0012_"/>
      <sheetName val="車両仕様__x005f_x005f_x"/>
      <sheetName val="車両仕様___x005f_x005f_"/>
      <sheetName val="車両仕様_?_x005f_x0012_?瞳?"/>
      <sheetName val="Budget_by_Category"/>
      <sheetName val="investment_tmc_v8_0_34p"/>
      <sheetName val="Daily_WSD"/>
      <sheetName val="PTD_Activity"/>
      <sheetName val="Price_Trend"/>
      <sheetName val="YARIS_HB"/>
      <sheetName val="05-065_she"/>
      <sheetName val="idgr_-_formula"/>
      <sheetName val="IDGR_(3)"/>
      <sheetName val="IDGR_(2)"/>
      <sheetName val="PLIV_(3)"/>
      <sheetName val="PLIV_(2)"/>
      <sheetName val="PLIV_(template)"/>
      <sheetName val="inv_recon"/>
      <sheetName val="side_member"/>
      <sheetName val="TTC_(FG)"/>
      <sheetName val="Sheet1_(3)"/>
      <sheetName val="truck_allocation"/>
      <sheetName val="Supplier_Price_Check"/>
      <sheetName val="$_-_june"/>
      <sheetName val="Vios_Cost_Reduction_actual_prod"/>
      <sheetName val="RET_PALLET"/>
      <sheetName val="Form_A"/>
      <sheetName val="NG_SUMMARY"/>
      <sheetName val="impact_pallet_and_racks"/>
      <sheetName val="Type_I"/>
      <sheetName val="Schedule_PM"/>
      <sheetName val="training_forklift"/>
      <sheetName val="Sample_1PP_"/>
      <sheetName val="PRADO_3Dr_fl"/>
      <sheetName val="01_DATA"/>
      <sheetName val="RR_Diff__Progressive(28-Aug_(22"/>
      <sheetName val="RR_Diff__Progressive(4-Sep-03)2"/>
      <sheetName val="CHRONOLOGY_INDEX2"/>
      <sheetName val="COST_REC__DISCREP_2"/>
      <sheetName val="車両仕様_2"/>
      <sheetName val="MARCH-APRIL__032"/>
      <sheetName val="車両仕様_New02㾐2"/>
      <sheetName val="車両仕様?_New02㾐2"/>
      <sheetName val="車両仕様__New02㾐2"/>
      <sheetName val="F_Lead2"/>
      <sheetName val="Distributor_&amp;_Dealer_code2"/>
      <sheetName val="T1_&amp;_T2_Code2"/>
      <sheetName val="All_of_Part_list_rev_492"/>
      <sheetName val="All_of_Part_list_rev_49_(PNo)2"/>
      <sheetName val="D88D_CAL2"/>
      <sheetName val="02年9月_まとめ_32βＨ2"/>
      <sheetName val="715L_Unit_Price2"/>
      <sheetName val="Oct_Truckfest_GMAC_BC2"/>
      <sheetName val="Corolla_Gas2"/>
      <sheetName val="REPUESTOS_LPA2"/>
      <sheetName val="MARCH_APRIL__032"/>
      <sheetName val="MASTER_FILE2"/>
      <sheetName val="７月発注分_(VLOOK)2"/>
      <sheetName val="DBS040_RPT_RPT2"/>
      <sheetName val="ES_UX__27_40_4642"/>
      <sheetName val="Part_No_2"/>
      <sheetName val="RACK_(CB)new2"/>
      <sheetName val="Plate_Bumper_(Summary)2"/>
      <sheetName val="Interior_Trim2"/>
      <sheetName val="FAD_Sum2"/>
      <sheetName val="2005_TKM2"/>
      <sheetName val="Comm_CKD2"/>
      <sheetName val="Datos_HHRR2"/>
      <sheetName val="094W原紙_2"/>
      <sheetName val="Regional_Penetration2"/>
      <sheetName val="車両仕様__x005f_x0000__x005f_x0000___x005f_x0012__瞳_2"/>
      <sheetName val="車両仕様_x005f_x0000__New02㾐2"/>
      <sheetName val="車両仕様_____x005f_x0012__瞳_2"/>
      <sheetName val="車両仕様___x005f_x0012__瞳_2"/>
      <sheetName val="Supp_List2"/>
      <sheetName val="dongia_(2)2"/>
      <sheetName val="Risk_&amp;_Opps2"/>
      <sheetName val="車両仕様_嗼1嗼1噌1鲌2"/>
      <sheetName val="車両仕様_勜+勜+匬+鲌2"/>
      <sheetName val="_PART_479W_LHD2"/>
      <sheetName val="_PART_MYY5A2"/>
      <sheetName val="金型申入書ﾃﾞｰﾀ(05_7～)2"/>
      <sheetName val="Master_Updated(517)2"/>
      <sheetName val="Main_22"/>
      <sheetName val="Datasheet_from_R__Hinds2"/>
      <sheetName val="EquipmentTrimming_Cabin_NS2"/>
      <sheetName val="車両仕様__x005f_x005f_x005f_x0000__x005f_x005f_x00002"/>
      <sheetName val="車両仕様_x005f_x005f_x005f_x0000__New02㾐2"/>
      <sheetName val="車両仕様___x005f_x005f_x005f_x0012__瞳_2"/>
      <sheetName val="車両仕様_____x005f_x005f_x005f_x0012__瞳_2"/>
      <sheetName val="車両仕様__x005f_x005f_x005f_x005f_x005f_x005f_x005f_x0000_2"/>
      <sheetName val="車両仕様_x005f_x005f_x005f_x005f_x005f_x005f_x005f_x0000__2"/>
      <sheetName val="車両仕様___x005f_x005f_x005f_x005f_x005f_x005f_x00122"/>
      <sheetName val="車両仕様_____x005f_x005f_x005f_x005f_x005f_x005f_x004"/>
      <sheetName val="ED_AND_EDOV2"/>
      <sheetName val="Blue_Flag2"/>
      <sheetName val="Calc_Sheet_Budget2"/>
      <sheetName val="IM-P-L-JB_2"/>
      <sheetName val="GMT900_IPC2"/>
      <sheetName val="WIP_Cal_Sheet2"/>
      <sheetName val="Pricing_overview2"/>
      <sheetName val="promo_lists_20112"/>
      <sheetName val="Lookup_Table2"/>
      <sheetName val="393_N2"/>
      <sheetName val="RMBSS's_Triggered2"/>
      <sheetName val="160th_NPCC_Nov'102"/>
      <sheetName val="PRICE_LIST2"/>
      <sheetName val="車両仕様?4???_??2"/>
      <sheetName val="車両仕様_???_?瞳?2"/>
      <sheetName val="車両仕様???ꎨ_窉瞳㾐2"/>
      <sheetName val="車両仕様?4??_?2"/>
      <sheetName val="車両仕様4??_?2"/>
      <sheetName val="車両仕様____瞳_2"/>
      <sheetName val="車両仕様______瞳_2"/>
      <sheetName val="車両仕様_4______2"/>
      <sheetName val="車両仕様___ꎨ_窉瞳㾐2"/>
      <sheetName val="車両仕様_4____2"/>
      <sheetName val="車両仕様4____2"/>
      <sheetName val="Reference_2"/>
      <sheetName val="車両仕様__x005f_x0000__x005f_x0000_?_x005f_x0012_?瞳?2"/>
      <sheetName val="車両仕様_???_x005f_x0012_?瞳?2"/>
      <sheetName val="Loss_Time2"/>
      <sheetName val="Price_range_IT2"/>
      <sheetName val="Avensis+d_seg__in_&amp;_out_of_UK+2"/>
      <sheetName val="#ofclose__xl2"/>
      <sheetName val="No12_營業成本表_cost12"/>
      <sheetName val="OTHERS_x6202"/>
      <sheetName val="TOTAL_P22"/>
      <sheetName val="Annexes_toutes_bases2"/>
      <sheetName val="車両仕様__x005f_x005f_x005f_x005f_x005f_x005f_x005f_x005f_2"/>
      <sheetName val="車両仕様___x005f_x005f_x005f_x005f_x005f_x005f_x005f2"/>
      <sheetName val="車両仕様_____x005f_x005f_x005f_x005f_x005f_x005f_x006"/>
      <sheetName val="車両仕様__x005f_x0000__x005f_x0000_2"/>
      <sheetName val="車両仕様__x005f_x005f_x005f_x0000__2"/>
      <sheetName val="車両仕様_x005f_x005f_x005f_x0000__N2"/>
      <sheetName val="車両仕様___x005f_x005f_x005f_x0012_2"/>
      <sheetName val="車両仕様_____x005f_x005f_x0012"/>
      <sheetName val="車両仕様__x005f_x005f_x005f_x005f_x2"/>
      <sheetName val="車両仕様___x005f_x005f_x005f_x005f_2"/>
      <sheetName val="車両仕様_____x005f_x005f_x0052"/>
      <sheetName val="ass'y_12'04-05'052"/>
      <sheetName val="Open_Ran2"/>
      <sheetName val="Open_RAN_22"/>
      <sheetName val="DON_GIA2"/>
      <sheetName val="CHITIET_VL-NC2"/>
      <sheetName val="TONGKE3p_2"/>
      <sheetName val="車両仕様_???_x005f_x005f_x005f_x0012_?瞳?2"/>
      <sheetName val="車両仕様_____x005f_x005f_x005f_x005f_x0012"/>
      <sheetName val="車両仕様_____x005f_x005f_x005f_x005f_x0052"/>
      <sheetName val="調達担当者(06_2～)2"/>
      <sheetName val="2_-_Summary2"/>
      <sheetName val="IPOTESI_PIANO_STATICA2"/>
      <sheetName val="make_up2"/>
      <sheetName val="車両仕様__x005f_x0000__1"/>
      <sheetName val="車両仕様_x005f_x0000__N1"/>
      <sheetName val="車両仕様___x005f_x0012_1"/>
      <sheetName val="車両仕様__x005f_x005f_x1"/>
      <sheetName val="車両仕様___x005f_x005f_1"/>
      <sheetName val="車両仕様_?_x005f_x0012_?瞳?1"/>
      <sheetName val="Budget_by_Category1"/>
      <sheetName val="investment_tmc_v8_0_34p1"/>
      <sheetName val="Daily_WSD1"/>
      <sheetName val="PTD_Activity1"/>
      <sheetName val="Price_Trend1"/>
      <sheetName val="YARIS_HB1"/>
      <sheetName val="05-065_she1"/>
      <sheetName val="idgr_-_formula1"/>
      <sheetName val="IDGR_(3)1"/>
      <sheetName val="IDGR_(2)1"/>
      <sheetName val="PLIV_(3)1"/>
      <sheetName val="PLIV_(2)1"/>
      <sheetName val="PLIV_(template)1"/>
      <sheetName val="inv_recon1"/>
      <sheetName val="side_member1"/>
      <sheetName val="TTC_(FG)1"/>
      <sheetName val="Sheet1_(3)1"/>
      <sheetName val="truck_allocation1"/>
      <sheetName val="Supplier_Price_Check1"/>
      <sheetName val="$_-_june1"/>
      <sheetName val="Vios_Cost_Reduction_actual_pro1"/>
      <sheetName val="RET_PALLET1"/>
      <sheetName val="Form_A1"/>
      <sheetName val="NG_SUMMARY1"/>
      <sheetName val="impact_pallet_and_racks1"/>
      <sheetName val="Type_I1"/>
      <sheetName val="Schedule_PM1"/>
      <sheetName val="training_forklift1"/>
      <sheetName val="Sample_1PP_1"/>
      <sheetName val="PRADO_3Dr_fl1"/>
      <sheetName val="01_DATA1"/>
      <sheetName val="Menu"/>
      <sheetName val="Query2"/>
      <sheetName val="Lban"/>
      <sheetName val="車両仕様_x005f_x0000_4__x005f_x0000__x005f_x0000_ _x0"/>
      <sheetName val="車両仕様 _x005f_x0000__x005f_x0000__ _瞳_"/>
      <sheetName val="TN7"/>
      <sheetName val="Macro1"/>
      <sheetName val="resumen"/>
      <sheetName val="残業推移"/>
      <sheetName val="上郷計画"/>
      <sheetName val="P0103"/>
      <sheetName val="Catalog"/>
      <sheetName val="IBASE"/>
      <sheetName val="BQ CONVEYOR"/>
      <sheetName val="Joko"/>
      <sheetName val="L400"/>
      <sheetName val="PDS_BK"/>
      <sheetName val="XXXX"/>
      <sheetName val="Etudes"/>
      <sheetName val="Toggle Duplicate Highlighting"/>
      <sheetName val="UNIDADESHS02MY"/>
      <sheetName val="038W本革"/>
      <sheetName val="Plan"/>
      <sheetName val="前工程の能率実績(NS)"/>
      <sheetName val="E3"/>
      <sheetName val="基準TBL"/>
      <sheetName val="見出し"/>
      <sheetName val="ＶＡＦ"/>
      <sheetName val="SH_CARLINE"/>
      <sheetName val="SH_ENTITY"/>
      <sheetName val="SH_ICP"/>
      <sheetName val="SH_MAKER"/>
      <sheetName val="SH_PRODUCTS"/>
      <sheetName val="SH_PROFILE"/>
      <sheetName val="4.5.6 大日程"/>
      <sheetName val="部品リスト"/>
      <sheetName val=" D2"/>
      <sheetName val="PHỤ KIỆN HỦY"/>
      <sheetName val="Sập khóa"/>
      <sheetName val="成形総括表"/>
      <sheetName val="Wyatt"/>
      <sheetName val="Table-Ratio"/>
      <sheetName val="deta"/>
      <sheetName val="Sensitivity"/>
      <sheetName val="9月度"/>
      <sheetName val="【参考】 大中トラ"/>
      <sheetName val="【参考】 小トラ"/>
      <sheetName val="基準ｲﾝﾌﾟｯﾄ"/>
      <sheetName val="Part list"/>
      <sheetName val="車両仕様 _x005f_x005f_x005f_x005F_x005f_x0000__"/>
      <sheetName val="車両仕様_x005f_x005f_x005f_x005F_x005f_x0000_4_"/>
      <sheetName val="車両仕様_x005f_x005f_x005f_x005F_x005f_x0000_ N"/>
      <sheetName val="車両仕様_x005f_x005f_x005f_x005F_x005f_x0000__x"/>
      <sheetName val="車両仕様 __x005f_x005f_x005f_x005F_x005f_x0012_"/>
      <sheetName val="車両仕様4__x005f_x005f_x005f_x005F_x005f_x0000_"/>
      <sheetName val="車両仕様 _x005f_x005f_x005f_x005F_x005f_x005f_x"/>
      <sheetName val="車両仕様_x005f_x005f_x005f_x005F_x005f_x005f_x0"/>
      <sheetName val="車両仕様 __x005f_x005f_x005f_x005F_x005f_x005f_"/>
      <sheetName val="車両仕様4__x005f_x005f_x005f_x005F_x005f_x005f_"/>
      <sheetName val="营业费用"/>
      <sheetName val="SLIP"/>
      <sheetName val="Inc Statement"/>
      <sheetName val="PAGE3"/>
      <sheetName val="Steuerung"/>
      <sheetName val="SUM"/>
      <sheetName val="ﾄﾗｯｸ"/>
      <sheetName val="00"/>
      <sheetName val="課題管理"/>
      <sheetName val="C-55227AB"/>
      <sheetName val="Data Definition"/>
      <sheetName val="FC_まとめる"/>
      <sheetName val="vocabulary"/>
      <sheetName val="Calibration"/>
      <sheetName val="CVBS"/>
      <sheetName val="RGB"/>
      <sheetName val="車両仕様_4___x0011__x00"/>
      <sheetName val="ドメインリスト"/>
      <sheetName val="option"/>
      <sheetName val="追加検討（調光外部出力）"/>
      <sheetName val="入力規則"/>
      <sheetName val="Inf"/>
      <sheetName val="#REF!"/>
      <sheetName val="OpenIssueList"/>
      <sheetName val="发行控制"/>
      <sheetName val="ブロック図"/>
      <sheetName val="sheet17"/>
      <sheetName val="バックライト出力値"/>
      <sheetName val="値一覧"/>
      <sheetName val="凡例・注記記載用"/>
      <sheetName val="【Vardef】机能一览配置"/>
      <sheetName val="入力規則リスト他"/>
      <sheetName val="リソーセス算出"/>
      <sheetName val="定義"/>
      <sheetName val="キーデコード処理"/>
      <sheetName val="目次"/>
      <sheetName val="試験要領4頁"/>
      <sheetName val="FAC OVERHEAD"/>
      <sheetName val="改善状況4-12"/>
      <sheetName val="工数集計"/>
      <sheetName val="製造週年"/>
      <sheetName val="保管エリアに置ける本数に対する現状総数の差"/>
      <sheetName val="ラミ"/>
      <sheetName val="Ｉ組立部"/>
      <sheetName val="2"/>
      <sheetName val="_型__治__具__投__資___売__買__差____比__"/>
      <sheetName val="Stock_in_Trade"/>
      <sheetName val="BR_(C_Matrix)"/>
      <sheetName val="車両仕様_??_x000a_????"/>
      <sheetName val="車両仕様?ῃ?????"/>
      <sheetName val="シェル台ｾﾂﾄ流し改_(2)"/>
      <sheetName val="車両仕様_???_x005f_x005f_x005f_x005f_x005f_x005f_x001"/>
      <sheetName val="車両仕様_x005f_x0000_4?_x005f_x0000__x005f_x0000___x0"/>
      <sheetName val="車両仕様__x005f_x0000__x005f_x0000_?_?瞳?"/>
      <sheetName val="車両仕様_x005f_x0000__x005f_x0000__x005f_x0000_ꎨ_窉瞳㾐"/>
      <sheetName val="LATEST_ROYALTY"/>
      <sheetName val="Production_Database_399"/>
      <sheetName val="販売店様用"/>
      <sheetName val="Summary"/>
      <sheetName val="DONEM"/>
      <sheetName val="TP（SYS→NAVI）"/>
      <sheetName val="RAM_FMEA_CS（FMEA記載方法）"/>
      <sheetName val="XSSマイコン依存部 (基本設定)"/>
      <sheetName val="FMEA記載方法"/>
      <sheetName val="計画"/>
      <sheetName val="ハード"/>
      <sheetName val="DataList"/>
      <sheetName val="字段定义"/>
      <sheetName val="rom map"/>
      <sheetName val="議事・勧告一覧"/>
      <sheetName val="excludedmodels"/>
      <sheetName val="#入力規則"/>
      <sheetName val="测试计划"/>
      <sheetName val="memReg(2)"/>
      <sheetName val="info"/>
      <sheetName val="info(2)"/>
      <sheetName val="memReg"/>
      <sheetName val="mapReg(3)"/>
      <sheetName val="mapReg(6)"/>
      <sheetName val="mapReg"/>
      <sheetName val="mapReg(2)"/>
      <sheetName val="nearURL(2)"/>
      <sheetName val="95UBSCH1"/>
      <sheetName val="2.2.4_起動終了時"/>
      <sheetName val="Δ_高→低_ゆ無"/>
      <sheetName val="Δ_高→低_ゆ有"/>
      <sheetName val="IM_高→低_ゆ無"/>
      <sheetName val="T_高→低_ゆ無"/>
      <sheetName val="T_高→低_ゆ有"/>
      <sheetName val="IM_高→低_ゆ有"/>
      <sheetName val="Δ_高→低_ゆ無_NS2"/>
      <sheetName val="Δ_高→低_ゆ有_NS2"/>
      <sheetName val="IM_高→低_ゆ無_NS2"/>
      <sheetName val="T_高→低_ゆ無_NS2"/>
      <sheetName val="T_高→低_ゆ有_NS2"/>
      <sheetName val="IM_高→低_ゆ有_NS2"/>
      <sheetName val="Sheet335"/>
      <sheetName val="Sheet609"/>
      <sheetName val="Sheet326"/>
      <sheetName val="2.気づきシート"/>
      <sheetName val="Sheet1250"/>
      <sheetName val="Sheet1251"/>
      <sheetName val="Special(Stat)"/>
      <sheetName val="Normal(Mark)"/>
      <sheetName val="全戻りﾊﾞｸﾞ"/>
      <sheetName val="TAGLユニットリスト"/>
      <sheetName val="材料費明細(M)"/>
      <sheetName val="入力LIST"/>
      <sheetName val="パラメータ一覧(AXSS.AXCS)"/>
      <sheetName val="設定値定義"/>
      <sheetName val="リストデータ"/>
      <sheetName val="All"/>
      <sheetName val="58831-06360"/>
      <sheetName val="1999.4"/>
      <sheetName val="車両仕様 _x005f_x0000__x005f_x0000__x005f_x000a__x000"/>
      <sheetName val="車両仕様_x005f_x0000_ῃ_x005f_x0000__x005f_x0014__x000"/>
      <sheetName val="車両仕様_x005f_x0000__x005f_x0000__x005f_x0000__x0000"/>
      <sheetName val="車両仕様_x005f_x0000_ῆ玐ῆꆠῨ"/>
      <sheetName val="車両仕様4?_x005f_x0000__x005f_x0000__x005f_x0000_"/>
      <sheetName val="SHEET  car no"/>
      <sheetName val="車両仕様????帅?"/>
      <sheetName val="Net Price Position _ Sheet 1"/>
      <sheetName val="Packing_List2"/>
      <sheetName val="Packing_List"/>
      <sheetName val="Calculation_PS"/>
      <sheetName val="Customer_behaver"/>
      <sheetName val="Seat_Assy_Tool_Tracking"/>
      <sheetName val="Stock_in_Trade1"/>
      <sheetName val="Packing_List21"/>
      <sheetName val="Packing_List1"/>
      <sheetName val="Calculation_PS1"/>
      <sheetName val="Customer_behaver1"/>
      <sheetName val="Seat_Assy_Tool_Tracking1"/>
      <sheetName val="MET397D-25"/>
      <sheetName val="集計表"/>
      <sheetName val="format"/>
      <sheetName val="要求仕様Ｑ＆Ａ-ソフト"/>
      <sheetName val="Ｓｉ問連"/>
      <sheetName val="アップロード系(2)"/>
      <sheetName val="エンジン型式"/>
      <sheetName val="POs"/>
      <sheetName val="計算式"/>
      <sheetName val="工管合計"/>
      <sheetName val="工場合計"/>
      <sheetName val="Internal_Price_List"/>
      <sheetName val="車両仕様_____x001"/>
      <sheetName val="車両仕様_____x005"/>
      <sheetName val="車両仕様__"/>
      <sheetName val="車両仕様_N"/>
      <sheetName val="車両仕様__x"/>
      <sheetName val="車両仕様___"/>
      <sheetName val="最新基準単価_"/>
      <sheetName val="4_5_6_大日程"/>
      <sheetName val="Short_Plan_"/>
      <sheetName val="6-11'03_-_6-11'04"/>
      <sheetName val="噛み合い最小Vir"/>
      <sheetName val="CFR4b"/>
      <sheetName val="設変まとめ"/>
      <sheetName val="設変"/>
      <sheetName val="CV課題"/>
      <sheetName val="問連"/>
      <sheetName val="230216 追加"/>
      <sheetName val="230216"/>
      <sheetName val="Production_Database_3991"/>
      <sheetName val="Production_Database_3992"/>
      <sheetName val="RR_Diff__Progressive(28-Aug_(25"/>
      <sheetName val="RR_Diff__Progressive(4-Sep-03)5"/>
      <sheetName val="CHRONOLOGY_INDEX5"/>
      <sheetName val="COST_REC__DISCREP_5"/>
      <sheetName val="車両仕様_5"/>
      <sheetName val="MARCH-APRIL__035"/>
      <sheetName val="車両仕様_New02㾐5"/>
      <sheetName val="車両仕様?_New02㾐5"/>
      <sheetName val="F_Lead5"/>
      <sheetName val="車両仕様__New02㾐5"/>
      <sheetName val="D88D_CAL5"/>
      <sheetName val="Distributor_&amp;_Dealer_code5"/>
      <sheetName val="T1_&amp;_T2_Code5"/>
      <sheetName val="All_of_Part_list_rev_495"/>
      <sheetName val="All_of_Part_list_rev_49_(PNo)5"/>
      <sheetName val="02年9月_まとめ_32βＨ5"/>
      <sheetName val="715L_Unit_Price5"/>
      <sheetName val="MARCH_APRIL__035"/>
      <sheetName val="ES_UX__27_40_4645"/>
      <sheetName val="REPUESTOS_LPA5"/>
      <sheetName val="Oct_Truckfest_GMAC_BC5"/>
      <sheetName val="Corolla_Gas5"/>
      <sheetName val="Part_No_5"/>
      <sheetName val="RACK_(CB)new5"/>
      <sheetName val="MASTER_FILE5"/>
      <sheetName val="2005_TKM5"/>
      <sheetName val="Comm_CKD5"/>
      <sheetName val="Datos_HHRR5"/>
      <sheetName val="７月発注分_(VLOOK)5"/>
      <sheetName val="DBS040_RPT_RPT5"/>
      <sheetName val="金型申入書ﾃﾞｰﾀ(05_7～)5"/>
      <sheetName val="Interior_Trim5"/>
      <sheetName val="Plate_Bumper_(Summary)5"/>
      <sheetName val="FAD_Sum5"/>
      <sheetName val="車両仕様__x005f_x0000__x005f_x0000___x005f_x0012__瞳_5"/>
      <sheetName val="車両仕様_x005f_x0000__New02㾐5"/>
      <sheetName val="車両仕様___x005f_x0012__瞳_5"/>
      <sheetName val="車両仕様_____x005f_x0012__瞳_5"/>
      <sheetName val="車両仕様__x005f_x005f_x005f_x0000__x005f_x005f_x00005"/>
      <sheetName val="車両仕様_x005f_x005f_x005f_x0000__New02㾐5"/>
      <sheetName val="車両仕様___x005f_x005f_x005f_x0012__瞳_5"/>
      <sheetName val="車両仕様_____x005f_x005f_x005f_x0012__瞳_5"/>
      <sheetName val="車両仕様__x005f_x005f_x005f_x005f_x005f_x005f_x005f_x0000_5"/>
      <sheetName val="車両仕様_x005f_x005f_x005f_x005f_x005f_x005f_x005f_x0000__5"/>
      <sheetName val="車両仕様___x005f_x005f_x005f_x005f_x005f_x005f_x00125"/>
      <sheetName val="車両仕様_____x005f_x005f_x005f_x005f_x005f_x005f_x011"/>
      <sheetName val="IM-P-L-JB_5"/>
      <sheetName val="094W原紙_5"/>
      <sheetName val="Regional_Penetration5"/>
      <sheetName val="dongia_(2)5"/>
      <sheetName val="GMT900_IPC5"/>
      <sheetName val="OTHERS_x6205"/>
      <sheetName val="No12_營業成本表_cost15"/>
      <sheetName val="Master_Updated(517)5"/>
      <sheetName val="ED_AND_EDOV5"/>
      <sheetName val="Supp_List5"/>
      <sheetName val="Risk_&amp;_Opps5"/>
      <sheetName val="Main_25"/>
      <sheetName val="Datasheet_from_R__Hinds5"/>
      <sheetName val="車両仕様__x005f_x005f_x005f_x005f_x005f_x005f_x005f_x005f_5"/>
      <sheetName val="車両仕様___x005f_x005f_x005f_x005f_x005f_x005f_x005f5"/>
      <sheetName val="車両仕様_____x005f_x005f_x005f_x005f_x005f_x005f_x012"/>
      <sheetName val="車両仕様__x005f_x0000__x005f_x0000_5"/>
      <sheetName val="車両仕様__x005f_x005f_x005f_x0000__5"/>
      <sheetName val="車両仕様_x005f_x005f_x005f_x0000__N5"/>
      <sheetName val="車両仕様___x005f_x005f_x005f_x0012_5"/>
      <sheetName val="車両仕様_____x005f_x005f_x0015"/>
      <sheetName val="車両仕様__x005f_x005f_x005f_x005f_x5"/>
      <sheetName val="車両仕様___x005f_x005f_x005f_x005f_5"/>
      <sheetName val="車両仕様_____x005f_x005f_x0055"/>
      <sheetName val="Production_Database_3993"/>
      <sheetName val="RR_Diff__Progressive(28-Aug_(23"/>
      <sheetName val="RR_Diff__Progressive(4-Sep-03)3"/>
      <sheetName val="CHRONOLOGY_INDEX3"/>
      <sheetName val="COST_REC__DISCREP_3"/>
      <sheetName val="車両仕様_3"/>
      <sheetName val="MARCH-APRIL__033"/>
      <sheetName val="車両仕様?_New02㾐3"/>
      <sheetName val="F_Lead3"/>
      <sheetName val="車両仕様__New02㾐3"/>
      <sheetName val="D88D_CAL3"/>
      <sheetName val="Distributor_&amp;_Dealer_code3"/>
      <sheetName val="T1_&amp;_T2_Code3"/>
      <sheetName val="All_of_Part_list_rev_493"/>
      <sheetName val="All_of_Part_list_rev_49_(PNo)3"/>
      <sheetName val="02年9月_まとめ_32βＨ3"/>
      <sheetName val="715L_Unit_Price3"/>
      <sheetName val="MARCH_APRIL__033"/>
      <sheetName val="ES_UX__27_40_4643"/>
      <sheetName val="REPUESTOS_LPA3"/>
      <sheetName val="Oct_Truckfest_GMAC_BC3"/>
      <sheetName val="Corolla_Gas3"/>
      <sheetName val="Part_No_3"/>
      <sheetName val="RACK_(CB)new3"/>
      <sheetName val="MASTER_FILE3"/>
      <sheetName val="車両仕様_New02㾐3"/>
      <sheetName val="2005_TKM3"/>
      <sheetName val="Comm_CKD3"/>
      <sheetName val="Datos_HHRR3"/>
      <sheetName val="７月発注分_(VLOOK)3"/>
      <sheetName val="DBS040_RPT_RPT3"/>
      <sheetName val="金型申入書ﾃﾞｰﾀ(05_7～)3"/>
      <sheetName val="Interior_Trim3"/>
      <sheetName val="Plate_Bumper_(Summary)3"/>
      <sheetName val="FAD_Sum3"/>
      <sheetName val="車両仕様__x005f_x0000__x005f_x0000___x005f_x0012__瞳_3"/>
      <sheetName val="車両仕様_x005f_x0000__New02㾐3"/>
      <sheetName val="車両仕様___x005f_x0012__瞳_3"/>
      <sheetName val="車両仕様_____x005f_x0012__瞳_3"/>
      <sheetName val="車両仕様__x005f_x005f_x005f_x0000__x005f_x005f_x00003"/>
      <sheetName val="車両仕様_x005f_x005f_x005f_x0000__New02㾐3"/>
      <sheetName val="車両仕様___x005f_x005f_x005f_x0012__瞳_3"/>
      <sheetName val="車両仕様_____x005f_x005f_x005f_x0012__瞳_3"/>
      <sheetName val="車両仕様__x005f_x005f_x005f_x005f_x005f_x005f_x005f_x0000_3"/>
      <sheetName val="車両仕様_x005f_x005f_x005f_x005f_x005f_x005f_x005f_x0000__3"/>
      <sheetName val="車両仕様___x005f_x005f_x005f_x005f_x005f_x005f_x00123"/>
      <sheetName val="車両仕様_____x005f_x005f_x005f_x005f_x005f_x005f_x007"/>
      <sheetName val="IM-P-L-JB_3"/>
      <sheetName val="094W原紙_3"/>
      <sheetName val="Regional_Penetration3"/>
      <sheetName val="dongia_(2)3"/>
      <sheetName val="GMT900_IPC3"/>
      <sheetName val="OTHERS_x6203"/>
      <sheetName val="No12_營業成本表_cost13"/>
      <sheetName val="Master_Updated(517)3"/>
      <sheetName val="ED_AND_EDOV3"/>
      <sheetName val="Supp_List3"/>
      <sheetName val="Risk_&amp;_Opps3"/>
      <sheetName val="Main_23"/>
      <sheetName val="Datasheet_from_R__Hinds3"/>
      <sheetName val="車両仕様__x005f_x005f_x005f_x005f_x005f_x005f_x005f_x005f_3"/>
      <sheetName val="車両仕様___x005f_x005f_x005f_x005f_x005f_x005f_x005f3"/>
      <sheetName val="車両仕様_____x005f_x005f_x005f_x005f_x005f_x005f_x008"/>
      <sheetName val="車両仕様__x005f_x0000__x005f_x0000_3"/>
      <sheetName val="車両仕様__x005f_x005f_x005f_x0000__3"/>
      <sheetName val="車両仕様_x005f_x005f_x005f_x0000__N3"/>
      <sheetName val="車両仕様___x005f_x005f_x005f_x0012_3"/>
      <sheetName val="車両仕様_____x005f_x005f_x0013"/>
      <sheetName val="車両仕様__x005f_x005f_x005f_x005f_x3"/>
      <sheetName val="車両仕様___x005f_x005f_x005f_x005f_3"/>
      <sheetName val="車両仕様_____x005f_x005f_x0053"/>
      <sheetName val="RR_Diff__Progressive(28-Aug_(24"/>
      <sheetName val="RR_Diff__Progressive(4-Sep-03)4"/>
      <sheetName val="CHRONOLOGY_INDEX4"/>
      <sheetName val="COST_REC__DISCREP_4"/>
      <sheetName val="車両仕様_4"/>
      <sheetName val="MARCH-APRIL__034"/>
      <sheetName val="車両仕様?_New02㾐4"/>
      <sheetName val="F_Lead4"/>
      <sheetName val="車両仕様__New02㾐4"/>
      <sheetName val="D88D_CAL4"/>
      <sheetName val="Distributor_&amp;_Dealer_code4"/>
      <sheetName val="T1_&amp;_T2_Code4"/>
      <sheetName val="All_of_Part_list_rev_494"/>
      <sheetName val="All_of_Part_list_rev_49_(PNo)4"/>
      <sheetName val="02年9月_まとめ_32βＨ4"/>
      <sheetName val="715L_Unit_Price4"/>
      <sheetName val="MARCH_APRIL__034"/>
      <sheetName val="ES_UX__27_40_4644"/>
      <sheetName val="REPUESTOS_LPA4"/>
      <sheetName val="Oct_Truckfest_GMAC_BC4"/>
      <sheetName val="Corolla_Gas4"/>
      <sheetName val="Part_No_4"/>
      <sheetName val="RACK_(CB)new4"/>
      <sheetName val="MASTER_FILE4"/>
      <sheetName val="車両仕様_New02㾐4"/>
      <sheetName val="2005_TKM4"/>
      <sheetName val="Comm_CKD4"/>
      <sheetName val="Datos_HHRR4"/>
      <sheetName val="７月発注分_(VLOOK)4"/>
      <sheetName val="DBS040_RPT_RPT4"/>
      <sheetName val="金型申入書ﾃﾞｰﾀ(05_7～)4"/>
      <sheetName val="Interior_Trim4"/>
      <sheetName val="Plate_Bumper_(Summary)4"/>
      <sheetName val="FAD_Sum4"/>
      <sheetName val="車両仕様__x005f_x0000__x005f_x0000___x005f_x0012__瞳_4"/>
      <sheetName val="車両仕様_x005f_x0000__New02㾐4"/>
      <sheetName val="車両仕様___x005f_x0012__瞳_4"/>
      <sheetName val="車両仕様_____x005f_x0012__瞳_4"/>
      <sheetName val="車両仕様__x005f_x005f_x005f_x0000__x005f_x005f_x00004"/>
      <sheetName val="車両仕様_x005f_x005f_x005f_x0000__New02㾐4"/>
      <sheetName val="車両仕様___x005f_x005f_x005f_x0012__瞳_4"/>
      <sheetName val="車両仕様_____x005f_x005f_x005f_x0012__瞳_4"/>
      <sheetName val="車両仕様__x005f_x005f_x005f_x005f_x005f_x005f_x005f_x0000_4"/>
      <sheetName val="車両仕様_x005f_x005f_x005f_x005f_x005f_x005f_x005f_x0000__4"/>
      <sheetName val="車両仕様___x005f_x005f_x005f_x005f_x005f_x005f_x00124"/>
      <sheetName val="車両仕様_____x005f_x005f_x005f_x005f_x005f_x005f_x009"/>
      <sheetName val="IM-P-L-JB_4"/>
      <sheetName val="094W原紙_4"/>
      <sheetName val="Regional_Penetration4"/>
      <sheetName val="dongia_(2)4"/>
      <sheetName val="GMT900_IPC4"/>
      <sheetName val="OTHERS_x6204"/>
      <sheetName val="No12_營業成本表_cost14"/>
      <sheetName val="Master_Updated(517)4"/>
      <sheetName val="ED_AND_EDOV4"/>
      <sheetName val="Supp_List4"/>
      <sheetName val="Risk_&amp;_Opps4"/>
      <sheetName val="Main_24"/>
      <sheetName val="Datasheet_from_R__Hinds4"/>
      <sheetName val="車両仕様__x005f_x005f_x005f_x005f_x005f_x005f_x005f_x005f_4"/>
      <sheetName val="車両仕様___x005f_x005f_x005f_x005f_x005f_x005f_x005f4"/>
      <sheetName val="車両仕様_____x005f_x005f_x005f_x005f_x005f_x005f_x010"/>
      <sheetName val="車両仕様__x005f_x0000__x005f_x0000_4"/>
      <sheetName val="車両仕様__x005f_x005f_x005f_x0000__4"/>
      <sheetName val="車両仕様_x005f_x005f_x005f_x0000__N4"/>
      <sheetName val="車両仕様___x005f_x005f_x005f_x0012_4"/>
      <sheetName val="車両仕様_____x005f_x005f_x0014"/>
      <sheetName val="車両仕様__x005f_x005f_x005f_x005f_x4"/>
      <sheetName val="車両仕様___x005f_x005f_x005f_x005f_4"/>
      <sheetName val="車両仕様_____x005f_x005f_x0054"/>
      <sheetName val="RR_Diff__Progressive(28-Aug_(27"/>
      <sheetName val="RR_Diff__Progressive(4-Sep-03)7"/>
      <sheetName val="CHRONOLOGY_INDEX7"/>
      <sheetName val="COST_REC__DISCREP_7"/>
      <sheetName val="車両仕様_7"/>
      <sheetName val="MARCH-APRIL__037"/>
      <sheetName val="車両仕様?_New02㾐7"/>
      <sheetName val="F_Lead7"/>
      <sheetName val="車両仕様__New02㾐7"/>
      <sheetName val="D88D_CAL7"/>
      <sheetName val="Distributor_&amp;_Dealer_code7"/>
      <sheetName val="T1_&amp;_T2_Code7"/>
      <sheetName val="All_of_Part_list_rev_497"/>
      <sheetName val="All_of_Part_list_rev_49_(PNo)7"/>
      <sheetName val="02年9月_まとめ_32βＨ7"/>
      <sheetName val="715L_Unit_Price7"/>
      <sheetName val="MARCH_APRIL__037"/>
      <sheetName val="ES_UX__27_40_4647"/>
      <sheetName val="REPUESTOS_LPA7"/>
      <sheetName val="Oct_Truckfest_GMAC_BC7"/>
      <sheetName val="Corolla_Gas7"/>
      <sheetName val="Part_No_7"/>
      <sheetName val="RACK_(CB)new7"/>
      <sheetName val="MASTER_FILE7"/>
      <sheetName val="車両仕様_New02㾐7"/>
      <sheetName val="2005_TKM7"/>
      <sheetName val="Comm_CKD7"/>
      <sheetName val="Datos_HHRR7"/>
      <sheetName val="７月発注分_(VLOOK)7"/>
      <sheetName val="DBS040_RPT_RPT7"/>
      <sheetName val="金型申入書ﾃﾞｰﾀ(05_7～)7"/>
      <sheetName val="Interior_Trim7"/>
      <sheetName val="Plate_Bumper_(Summary)7"/>
      <sheetName val="FAD_Sum7"/>
      <sheetName val="車両仕様__x005f_x0000__x005f_x0000___x005f_x0012__瞳_7"/>
      <sheetName val="車両仕様_x005f_x0000__New02㾐7"/>
      <sheetName val="車両仕様___x005f_x0012__瞳_7"/>
      <sheetName val="車両仕様_____x005f_x0012__瞳_7"/>
      <sheetName val="車両仕様__x005f_x005f_x005f_x0000__x005f_x005f_x00007"/>
      <sheetName val="車両仕様_x005f_x005f_x005f_x0000__New02㾐7"/>
      <sheetName val="車両仕様___x005f_x005f_x005f_x0012__瞳_7"/>
      <sheetName val="車両仕様_____x005f_x005f_x005f_x0012__瞳_7"/>
      <sheetName val="車両仕様__x005f_x005f_x005f_x005f_x005f_x005f_x005f_x0000_7"/>
      <sheetName val="車両仕様_x005f_x005f_x005f_x005f_x005f_x005f_x005f_x0000__7"/>
      <sheetName val="車両仕様___x005f_x005f_x005f_x005f_x005f_x005f_x00127"/>
      <sheetName val="車両仕様_____x005f_x005f_x005f_x005f_x005f_x005f_x015"/>
      <sheetName val="IM-P-L-JB_7"/>
      <sheetName val="094W原紙_7"/>
      <sheetName val="Regional_Penetration7"/>
      <sheetName val="dongia_(2)7"/>
      <sheetName val="GMT900_IPC7"/>
      <sheetName val="OTHERS_x6207"/>
      <sheetName val="No12_營業成本表_cost17"/>
      <sheetName val="Master_Updated(517)7"/>
      <sheetName val="ED_AND_EDOV7"/>
      <sheetName val="Supp_List7"/>
      <sheetName val="Risk_&amp;_Opps7"/>
      <sheetName val="Main_27"/>
      <sheetName val="Datasheet_from_R__Hinds7"/>
      <sheetName val="車両仕様__x005f_x005f_x005f_x005f_x005f_x005f_x005f_x005f_7"/>
      <sheetName val="車両仕様___x005f_x005f_x005f_x005f_x005f_x005f_x005f7"/>
      <sheetName val="車両仕様_____x005f_x005f_x005f_x005f_x005f_x005f_x016"/>
      <sheetName val="車両仕様__x005f_x0000__x005f_x0000_7"/>
      <sheetName val="車両仕様__x005f_x005f_x005f_x0000__7"/>
      <sheetName val="車両仕様_x005f_x005f_x005f_x0000__N7"/>
      <sheetName val="車両仕様___x005f_x005f_x005f_x0012_7"/>
      <sheetName val="車両仕様_____x005f_x005f_x0017"/>
      <sheetName val="車両仕様__x005f_x005f_x005f_x005f_x7"/>
      <sheetName val="車両仕様___x005f_x005f_x005f_x005f_7"/>
      <sheetName val="車両仕様_____x005f_x005f_x0057"/>
      <sheetName val="Production_Database_3995"/>
      <sheetName val="RR_Diff__Progressive(28-Aug_(26"/>
      <sheetName val="RR_Diff__Progressive(4-Sep-03)6"/>
      <sheetName val="CHRONOLOGY_INDEX6"/>
      <sheetName val="COST_REC__DISCREP_6"/>
      <sheetName val="車両仕様_6"/>
      <sheetName val="MARCH-APRIL__036"/>
      <sheetName val="車両仕様?_New02㾐6"/>
      <sheetName val="F_Lead6"/>
      <sheetName val="車両仕様__New02㾐6"/>
      <sheetName val="D88D_CAL6"/>
      <sheetName val="Distributor_&amp;_Dealer_code6"/>
      <sheetName val="T1_&amp;_T2_Code6"/>
      <sheetName val="All_of_Part_list_rev_496"/>
      <sheetName val="All_of_Part_list_rev_49_(PNo)6"/>
      <sheetName val="02年9月_まとめ_32βＨ6"/>
      <sheetName val="715L_Unit_Price6"/>
      <sheetName val="MARCH_APRIL__036"/>
      <sheetName val="ES_UX__27_40_4646"/>
      <sheetName val="REPUESTOS_LPA6"/>
      <sheetName val="Oct_Truckfest_GMAC_BC6"/>
      <sheetName val="Corolla_Gas6"/>
      <sheetName val="Part_No_6"/>
      <sheetName val="RACK_(CB)new6"/>
      <sheetName val="MASTER_FILE6"/>
      <sheetName val="車両仕様_New02㾐6"/>
      <sheetName val="2005_TKM6"/>
      <sheetName val="Comm_CKD6"/>
      <sheetName val="Datos_HHRR6"/>
      <sheetName val="７月発注分_(VLOOK)6"/>
      <sheetName val="DBS040_RPT_RPT6"/>
      <sheetName val="金型申入書ﾃﾞｰﾀ(05_7～)6"/>
      <sheetName val="Interior_Trim6"/>
      <sheetName val="Plate_Bumper_(Summary)6"/>
      <sheetName val="FAD_Sum6"/>
      <sheetName val="車両仕様__x005f_x0000__x005f_x0000___x005f_x0012__瞳_6"/>
      <sheetName val="車両仕様_x005f_x0000__New02㾐6"/>
      <sheetName val="車両仕様___x005f_x0012__瞳_6"/>
      <sheetName val="車両仕様_____x005f_x0012__瞳_6"/>
      <sheetName val="車両仕様__x005f_x005f_x005f_x0000__x005f_x005f_x00006"/>
      <sheetName val="車両仕様_x005f_x005f_x005f_x0000__New02㾐6"/>
      <sheetName val="車両仕様___x005f_x005f_x005f_x0012__瞳_6"/>
      <sheetName val="車両仕様_____x005f_x005f_x005f_x0012__瞳_6"/>
      <sheetName val="車両仕様__x005f_x005f_x005f_x005f_x005f_x005f_x005f_x0000_6"/>
      <sheetName val="車両仕様_x005f_x005f_x005f_x005f_x005f_x005f_x005f_x0000__6"/>
      <sheetName val="車両仕様___x005f_x005f_x005f_x005f_x005f_x005f_x00126"/>
      <sheetName val="車両仕様_____x005f_x005f_x005f_x005f_x005f_x005f_x013"/>
      <sheetName val="IM-P-L-JB_6"/>
      <sheetName val="094W原紙_6"/>
      <sheetName val="Regional_Penetration6"/>
      <sheetName val="dongia_(2)6"/>
      <sheetName val="GMT900_IPC6"/>
      <sheetName val="OTHERS_x6206"/>
      <sheetName val="No12_營業成本表_cost16"/>
      <sheetName val="Master_Updated(517)6"/>
      <sheetName val="ED_AND_EDOV6"/>
      <sheetName val="Supp_List6"/>
      <sheetName val="Risk_&amp;_Opps6"/>
      <sheetName val="Main_26"/>
      <sheetName val="Datasheet_from_R__Hinds6"/>
      <sheetName val="車両仕様__x005f_x005f_x005f_x005f_x005f_x005f_x005f_x005f_6"/>
      <sheetName val="車両仕様___x005f_x005f_x005f_x005f_x005f_x005f_x005f6"/>
      <sheetName val="車両仕様_____x005f_x005f_x005f_x005f_x005f_x005f_x014"/>
      <sheetName val="車両仕様__x005f_x0000__x005f_x0000_6"/>
      <sheetName val="車両仕様__x005f_x005f_x005f_x0000__6"/>
      <sheetName val="車両仕様_x005f_x005f_x005f_x0000__N6"/>
      <sheetName val="車両仕様___x005f_x005f_x005f_x0012_6"/>
      <sheetName val="車両仕様_____x005f_x005f_x0016"/>
      <sheetName val="車両仕様__x005f_x005f_x005f_x005f_x6"/>
      <sheetName val="車両仕様___x005f_x005f_x005f_x005f_6"/>
      <sheetName val="車両仕様_____x005f_x005f_x0056"/>
      <sheetName val="Production_Database_3994"/>
      <sheetName val="RR_Diff__Progressive(28-Aug_(28"/>
      <sheetName val="RR_Diff__Progressive(4-Sep-03)8"/>
      <sheetName val="CHRONOLOGY_INDEX8"/>
      <sheetName val="COST_REC__DISCREP_8"/>
      <sheetName val="車両仕様_8"/>
      <sheetName val="MARCH-APRIL__038"/>
      <sheetName val="車両仕様?_New02㾐8"/>
      <sheetName val="F_Lead8"/>
      <sheetName val="車両仕様__New02㾐8"/>
      <sheetName val="D88D_CAL8"/>
      <sheetName val="Distributor_&amp;_Dealer_code8"/>
      <sheetName val="T1_&amp;_T2_Code8"/>
      <sheetName val="All_of_Part_list_rev_498"/>
      <sheetName val="All_of_Part_list_rev_49_(PNo)8"/>
      <sheetName val="02年9月_まとめ_32βＨ8"/>
      <sheetName val="715L_Unit_Price8"/>
      <sheetName val="MARCH_APRIL__038"/>
      <sheetName val="ES_UX__27_40_4648"/>
      <sheetName val="REPUESTOS_LPA8"/>
      <sheetName val="Oct_Truckfest_GMAC_BC8"/>
      <sheetName val="Corolla_Gas8"/>
      <sheetName val="Part_No_8"/>
      <sheetName val="RACK_(CB)new8"/>
      <sheetName val="MASTER_FILE8"/>
      <sheetName val="車両仕様_New02㾐8"/>
      <sheetName val="2005_TKM8"/>
      <sheetName val="Comm_CKD8"/>
      <sheetName val="Datos_HHRR8"/>
      <sheetName val="７月発注分_(VLOOK)8"/>
      <sheetName val="DBS040_RPT_RPT8"/>
      <sheetName val="金型申入書ﾃﾞｰﾀ(05_7～)8"/>
      <sheetName val="Interior_Trim8"/>
      <sheetName val="Plate_Bumper_(Summary)8"/>
      <sheetName val="FAD_Sum8"/>
      <sheetName val="車両仕様__x005f_x0000__x005f_x0000___x005f_x0012__瞳_8"/>
      <sheetName val="車両仕様_x005f_x0000__New02㾐8"/>
      <sheetName val="車両仕様___x005f_x0012__瞳_8"/>
      <sheetName val="車両仕様_____x005f_x0012__瞳_8"/>
      <sheetName val="車両仕様__x005f_x005f_x005f_x0000__x005f_x005f_x00008"/>
      <sheetName val="車両仕様_x005f_x005f_x005f_x0000__New02㾐8"/>
      <sheetName val="車両仕様___x005f_x005f_x005f_x0012__瞳_8"/>
      <sheetName val="車両仕様_____x005f_x005f_x005f_x0012__瞳_8"/>
      <sheetName val="車両仕様__x005f_x005f_x005f_x005f_x005f_x005f_x005f_x0000_8"/>
      <sheetName val="車両仕様_x005f_x005f_x005f_x005f_x005f_x005f_x005f_x0000__8"/>
      <sheetName val="車両仕様___x005f_x005f_x005f_x005f_x005f_x005f_x00128"/>
      <sheetName val="車両仕様_____x005f_x005f_x005f_x005f_x005f_x005f_x017"/>
      <sheetName val="IM-P-L-JB_8"/>
      <sheetName val="094W原紙_8"/>
      <sheetName val="Regional_Penetration8"/>
      <sheetName val="dongia_(2)8"/>
      <sheetName val="GMT900_IPC8"/>
      <sheetName val="OTHERS_x6208"/>
      <sheetName val="No12_營業成本表_cost18"/>
      <sheetName val="Master_Updated(517)8"/>
      <sheetName val="ED_AND_EDOV8"/>
      <sheetName val="Supp_List8"/>
      <sheetName val="Risk_&amp;_Opps8"/>
      <sheetName val="Main_28"/>
      <sheetName val="Datasheet_from_R__Hinds8"/>
      <sheetName val="車両仕様__x005f_x005f_x005f_x005f_x005f_x005f_x005f_x005f_8"/>
      <sheetName val="車両仕様___x005f_x005f_x005f_x005f_x005f_x005f_x005f8"/>
      <sheetName val="車両仕様_____x005f_x005f_x005f_x005f_x005f_x005f_x018"/>
      <sheetName val="車両仕様__x005f_x0000__x005f_x0000_8"/>
      <sheetName val="車両仕様__x005f_x005f_x005f_x0000__8"/>
      <sheetName val="車両仕様_x005f_x005f_x005f_x0000__N8"/>
      <sheetName val="車両仕様___x005f_x005f_x005f_x0012_8"/>
      <sheetName val="車両仕様_____x005f_x005f_x0018"/>
      <sheetName val="車両仕様__x005f_x005f_x005f_x005f_x8"/>
      <sheetName val="車両仕様___x005f_x005f_x005f_x005f_8"/>
      <sheetName val="車両仕様_____x005f_x005f_x0058"/>
      <sheetName val="Production_Database_3996"/>
      <sheetName val="RR_Diff__Progressive(28-Aug_(29"/>
      <sheetName val="RR_Diff__Progressive(4-Sep-03)9"/>
      <sheetName val="CHRONOLOGY_INDEX9"/>
      <sheetName val="COST_REC__DISCREP_9"/>
      <sheetName val="車両仕様_9"/>
      <sheetName val="MARCH-APRIL__039"/>
      <sheetName val="車両仕様?_New02㾐9"/>
      <sheetName val="F_Lead9"/>
      <sheetName val="車両仕様__New02㾐9"/>
      <sheetName val="D88D_CAL9"/>
      <sheetName val="Distributor_&amp;_Dealer_code9"/>
      <sheetName val="T1_&amp;_T2_Code9"/>
      <sheetName val="All_of_Part_list_rev_499"/>
      <sheetName val="All_of_Part_list_rev_49_(PNo)9"/>
      <sheetName val="02年9月_まとめ_32βＨ9"/>
      <sheetName val="715L_Unit_Price9"/>
      <sheetName val="MARCH_APRIL__039"/>
      <sheetName val="ES_UX__27_40_4649"/>
      <sheetName val="REPUESTOS_LPA9"/>
      <sheetName val="Oct_Truckfest_GMAC_BC9"/>
      <sheetName val="Corolla_Gas9"/>
      <sheetName val="Part_No_9"/>
      <sheetName val="RACK_(CB)new9"/>
      <sheetName val="MASTER_FILE9"/>
      <sheetName val="車両仕様_New02㾐9"/>
      <sheetName val="2005_TKM9"/>
      <sheetName val="Comm_CKD9"/>
      <sheetName val="Datos_HHRR9"/>
      <sheetName val="７月発注分_(VLOOK)9"/>
      <sheetName val="DBS040_RPT_RPT9"/>
      <sheetName val="金型申入書ﾃﾞｰﾀ(05_7～)9"/>
      <sheetName val="Interior_Trim9"/>
      <sheetName val="Plate_Bumper_(Summary)9"/>
      <sheetName val="FAD_Sum9"/>
      <sheetName val="車両仕様__x005f_x0000__x005f_x0000___x005f_x0012__瞳_9"/>
      <sheetName val="車両仕様_x005f_x0000__New02㾐9"/>
      <sheetName val="車両仕様___x005f_x0012__瞳_9"/>
      <sheetName val="車両仕様_____x005f_x0012__瞳_9"/>
      <sheetName val="車両仕様__x005f_x005f_x005f_x0000__x005f_x005f_x00009"/>
      <sheetName val="車両仕様_x005f_x005f_x005f_x0000__New02㾐9"/>
      <sheetName val="車両仕様___x005f_x005f_x005f_x0012__瞳_9"/>
      <sheetName val="車両仕様_____x005f_x005f_x005f_x0012__瞳_9"/>
      <sheetName val="車両仕様__x005f_x005f_x005f_x005f_x005f_x005f_x005f_x0000_9"/>
      <sheetName val="車両仕様_x005f_x005f_x005f_x005f_x005f_x005f_x005f_x0000__9"/>
      <sheetName val="車両仕様___x005f_x005f_x005f_x005f_x005f_x005f_x00129"/>
      <sheetName val="車両仕様_____x005f_x005f_x005f_x005f_x005f_x005f_x019"/>
      <sheetName val="IM-P-L-JB_9"/>
      <sheetName val="094W原紙_9"/>
      <sheetName val="Regional_Penetration9"/>
      <sheetName val="dongia_(2)9"/>
      <sheetName val="GMT900_IPC9"/>
      <sheetName val="OTHERS_x6209"/>
      <sheetName val="No12_營業成本表_cost19"/>
      <sheetName val="Master_Updated(517)9"/>
      <sheetName val="ED_AND_EDOV9"/>
      <sheetName val="Supp_List9"/>
      <sheetName val="Risk_&amp;_Opps9"/>
      <sheetName val="Main_29"/>
      <sheetName val="Datasheet_from_R__Hinds9"/>
      <sheetName val="車両仕様__x005f_x005f_x005f_x005f_x005f_x005f_x005f_x005f_9"/>
      <sheetName val="車両仕様___x005f_x005f_x005f_x005f_x005f_x005f_x005f9"/>
      <sheetName val="車両仕様_____x005f_x005f_x005f_x005f_x005f_x005f_x020"/>
      <sheetName val="車両仕様__x005f_x0000__x005f_x0000_9"/>
      <sheetName val="車両仕様__x005f_x005f_x005f_x0000__9"/>
      <sheetName val="車両仕様_x005f_x005f_x005f_x0000__N9"/>
      <sheetName val="車両仕様___x005f_x005f_x005f_x0012_9"/>
      <sheetName val="車両仕様_____x005f_x005f_x0019"/>
      <sheetName val="車両仕様__x005f_x005f_x005f_x005f_x9"/>
      <sheetName val="車両仕様___x005f_x005f_x005f_x005f_9"/>
      <sheetName val="車両仕様_____x005f_x005f_x0059"/>
      <sheetName val="Production_Database_3997"/>
      <sheetName val="RR_Diff__Progressive(28-Aug_(10"/>
      <sheetName val="RR_Diff__Progressive(4-Sep-0310"/>
      <sheetName val="CHRONOLOGY_INDEX10"/>
      <sheetName val="COST_REC__DISCREP_10"/>
      <sheetName val="車両仕様_10"/>
      <sheetName val="MARCH-APRIL__0310"/>
      <sheetName val="車両仕様?_New02㾐10"/>
      <sheetName val="F_Lead10"/>
      <sheetName val="車両仕様__New02㾐10"/>
      <sheetName val="D88D_CAL10"/>
      <sheetName val="Distributor_&amp;_Dealer_code10"/>
      <sheetName val="T1_&amp;_T2_Code10"/>
      <sheetName val="All_of_Part_list_rev_4910"/>
      <sheetName val="All_of_Part_list_rev_49_(PNo)10"/>
      <sheetName val="02年9月_まとめ_32βＨ10"/>
      <sheetName val="715L_Unit_Price10"/>
      <sheetName val="MARCH_APRIL__0310"/>
      <sheetName val="ES_UX__27_40_46410"/>
      <sheetName val="REPUESTOS_LPA10"/>
      <sheetName val="Oct_Truckfest_GMAC_BC10"/>
      <sheetName val="Corolla_Gas10"/>
      <sheetName val="Part_No_10"/>
      <sheetName val="RACK_(CB)new10"/>
      <sheetName val="MASTER_FILE10"/>
      <sheetName val="車両仕様_New02㾐10"/>
      <sheetName val="2005_TKM10"/>
      <sheetName val="Comm_CKD10"/>
      <sheetName val="Datos_HHRR10"/>
      <sheetName val="７月発注分_(VLOOK)10"/>
      <sheetName val="DBS040_RPT_RPT10"/>
      <sheetName val="金型申入書ﾃﾞｰﾀ(05_7～)10"/>
      <sheetName val="Interior_Trim10"/>
      <sheetName val="Plate_Bumper_(Summary)10"/>
      <sheetName val="FAD_Sum10"/>
      <sheetName val="車両仕様__x005f_x0000__x005f_x0000___x005f_x0012__瞳10"/>
      <sheetName val="車両仕様_x005f_x0000__New02㾐10"/>
      <sheetName val="車両仕様___x005f_x0012__瞳_10"/>
      <sheetName val="車両仕様_____x005f_x0012__瞳_10"/>
      <sheetName val="車両仕様__x005f_x005f_x005f_x0000__x005f_x005f_x00010"/>
      <sheetName val="車両仕様_x005f_x005f_x005f_x0000__New02㾐10"/>
      <sheetName val="車両仕様___x005f_x005f_x005f_x0012__瞳_10"/>
      <sheetName val="車両仕様_____x005f_x005f_x005f_x0012__瞳_10"/>
      <sheetName val="車両仕様__x005f_x005f_x005f_x005f_x005f_x005f_x000010"/>
      <sheetName val="車両仕様_x005f_x005f_x005f_x005f_x005f_x005f_x005f_x0000_10"/>
      <sheetName val="車両仕様___x005f_x005f_x005f_x005f_x005f_x005f_x00110"/>
      <sheetName val="車両仕様_____x005f_x005f_x005f_x005f_x005f_x005f_x021"/>
      <sheetName val="IM-P-L-JB_10"/>
      <sheetName val="094W原紙_10"/>
      <sheetName val="Regional_Penetration10"/>
      <sheetName val="dongia_(2)10"/>
      <sheetName val="GMT900_IPC10"/>
      <sheetName val="OTHERS_x62010"/>
      <sheetName val="No12_營業成本表_cost110"/>
      <sheetName val="Master_Updated(517)10"/>
      <sheetName val="ED_AND_EDOV10"/>
      <sheetName val="Supp_List10"/>
      <sheetName val="Risk_&amp;_Opps10"/>
      <sheetName val="Main_210"/>
      <sheetName val="Datasheet_from_R__Hinds10"/>
      <sheetName val="車両仕様__x005f_x005f_x005f_x005f_x005f_x005f_x005f10"/>
      <sheetName val="車両仕様___x005f_x005f_x005f_x005f_x005f_x005f_x00510"/>
      <sheetName val="車両仕様_____x005f_x005f_x005f_x005f_x005f_x005f_x022"/>
      <sheetName val="車両仕様__x005f_x0000__x005f_x0000_10"/>
      <sheetName val="車両仕様__x005f_x005f_x005f_x0000__10"/>
      <sheetName val="車両仕様_x005f_x005f_x005f_x0000__N10"/>
      <sheetName val="車両仕様___x005f_x005f_x005f_x0012_10"/>
      <sheetName val="車両仕様_____x005f_x005f_x00110"/>
      <sheetName val="車両仕様__x005f_x005f_x005f_x005f_x10"/>
      <sheetName val="車両仕様___x005f_x005f_x005f_x005f_10"/>
      <sheetName val="車両仕様_____x005f_x005f_x00510"/>
      <sheetName val="Production_Database_3998"/>
      <sheetName val="RR_Diff__Progressive(28-Aug_(18"/>
      <sheetName val="RR_Diff__Progressive(4-Sep-0318"/>
      <sheetName val="CHRONOLOGY_INDEX18"/>
      <sheetName val="COST_REC__DISCREP_18"/>
      <sheetName val="車両仕様_18"/>
      <sheetName val="MARCH-APRIL__0318"/>
      <sheetName val="車両仕様?_New02㾐18"/>
      <sheetName val="F_Lead18"/>
      <sheetName val="車両仕様__New02㾐18"/>
      <sheetName val="D88D_CAL18"/>
      <sheetName val="Distributor_&amp;_Dealer_code18"/>
      <sheetName val="T1_&amp;_T2_Code18"/>
      <sheetName val="All_of_Part_list_rev_4918"/>
      <sheetName val="All_of_Part_list_rev_49_(PNo)18"/>
      <sheetName val="02年9月_まとめ_32βＨ18"/>
      <sheetName val="715L_Unit_Price18"/>
      <sheetName val="MARCH_APRIL__0318"/>
      <sheetName val="ES_UX__27_40_46418"/>
      <sheetName val="REPUESTOS_LPA18"/>
      <sheetName val="Oct_Truckfest_GMAC_BC18"/>
      <sheetName val="Corolla_Gas18"/>
      <sheetName val="Part_No_18"/>
      <sheetName val="RACK_(CB)new18"/>
      <sheetName val="MASTER_FILE18"/>
      <sheetName val="車両仕様_New02㾐18"/>
      <sheetName val="2005_TKM18"/>
      <sheetName val="Comm_CKD18"/>
      <sheetName val="Datos_HHRR18"/>
      <sheetName val="７月発注分_(VLOOK)18"/>
      <sheetName val="DBS040_RPT_RPT18"/>
      <sheetName val="金型申入書ﾃﾞｰﾀ(05_7～)18"/>
      <sheetName val="Interior_Trim18"/>
      <sheetName val="Plate_Bumper_(Summary)18"/>
      <sheetName val="FAD_Sum18"/>
      <sheetName val="車両仕様__x005f_x0000__x005f_x0000___x005f_x0012__瞳18"/>
      <sheetName val="車両仕様_x005f_x0000__New02㾐18"/>
      <sheetName val="車両仕様___x005f_x0012__瞳_18"/>
      <sheetName val="車両仕様_____x005f_x0012__瞳_18"/>
      <sheetName val="車両仕様__x005f_x005f_x005f_x0000__x005f_x005f_x00018"/>
      <sheetName val="車両仕様_x005f_x005f_x005f_x0000__New02㾐18"/>
      <sheetName val="車両仕様___x005f_x005f_x005f_x0012__瞳_18"/>
      <sheetName val="車両仕様_____x005f_x005f_x005f_x0012__瞳_18"/>
      <sheetName val="車両仕様__x005f_x005f_x005f_x005f_x005f_x005f_x000018"/>
      <sheetName val="車両仕様_x005f_x005f_x005f_x005f_x005f_x005f_x005f_x0000_18"/>
      <sheetName val="車両仕様___x005f_x005f_x005f_x005f_x005f_x005f_x00118"/>
      <sheetName val="車両仕様_____x005f_x005f_x005f_x005f_x005f_x005f_x037"/>
      <sheetName val="IM-P-L-JB_18"/>
      <sheetName val="094W原紙_18"/>
      <sheetName val="Regional_Penetration18"/>
      <sheetName val="dongia_(2)18"/>
      <sheetName val="GMT900_IPC18"/>
      <sheetName val="OTHERS_x62018"/>
      <sheetName val="No12_營業成本表_cost118"/>
      <sheetName val="Master_Updated(517)18"/>
      <sheetName val="ED_AND_EDOV18"/>
      <sheetName val="Supp_List18"/>
      <sheetName val="Risk_&amp;_Opps18"/>
      <sheetName val="Main_218"/>
      <sheetName val="Datasheet_from_R__Hinds18"/>
      <sheetName val="車両仕様__x005f_x005f_x005f_x005f_x005f_x005f_x005f18"/>
      <sheetName val="車両仕様___x005f_x005f_x005f_x005f_x005f_x005f_x00518"/>
      <sheetName val="車両仕様_____x005f_x005f_x005f_x005f_x005f_x005f_x038"/>
      <sheetName val="車両仕様__x005f_x0000__x005f_x0000_18"/>
      <sheetName val="車両仕様__x005f_x005f_x005f_x0000__18"/>
      <sheetName val="車両仕様_x005f_x005f_x005f_x0000__N18"/>
      <sheetName val="車両仕様___x005f_x005f_x005f_x0012_18"/>
      <sheetName val="車両仕様_____x005f_x005f_x00118"/>
      <sheetName val="車両仕様__x005f_x005f_x005f_x005f_x18"/>
      <sheetName val="車両仕様___x005f_x005f_x005f_x005f_18"/>
      <sheetName val="車両仕様_____x005f_x005f_x00518"/>
      <sheetName val="Production_Database_39916"/>
      <sheetName val="RR_Diff__Progressive(28-Aug_(11"/>
      <sheetName val="RR_Diff__Progressive(4-Sep-0311"/>
      <sheetName val="CHRONOLOGY_INDEX11"/>
      <sheetName val="COST_REC__DISCREP_11"/>
      <sheetName val="車両仕様_11"/>
      <sheetName val="MARCH-APRIL__0311"/>
      <sheetName val="車両仕様?_New02㾐11"/>
      <sheetName val="F_Lead11"/>
      <sheetName val="車両仕様__New02㾐11"/>
      <sheetName val="D88D_CAL11"/>
      <sheetName val="Distributor_&amp;_Dealer_code11"/>
      <sheetName val="T1_&amp;_T2_Code11"/>
      <sheetName val="All_of_Part_list_rev_4911"/>
      <sheetName val="All_of_Part_list_rev_49_(PNo)11"/>
      <sheetName val="02年9月_まとめ_32βＨ11"/>
      <sheetName val="715L_Unit_Price11"/>
      <sheetName val="MARCH_APRIL__0311"/>
      <sheetName val="ES_UX__27_40_46411"/>
      <sheetName val="REPUESTOS_LPA11"/>
      <sheetName val="Oct_Truckfest_GMAC_BC11"/>
      <sheetName val="Corolla_Gas11"/>
      <sheetName val="Part_No_11"/>
      <sheetName val="RACK_(CB)new11"/>
      <sheetName val="MASTER_FILE11"/>
      <sheetName val="車両仕様_New02㾐11"/>
      <sheetName val="2005_TKM11"/>
      <sheetName val="Comm_CKD11"/>
      <sheetName val="Datos_HHRR11"/>
      <sheetName val="７月発注分_(VLOOK)11"/>
      <sheetName val="DBS040_RPT_RPT11"/>
      <sheetName val="金型申入書ﾃﾞｰﾀ(05_7～)11"/>
      <sheetName val="Interior_Trim11"/>
      <sheetName val="Plate_Bumper_(Summary)11"/>
      <sheetName val="FAD_Sum11"/>
      <sheetName val="車両仕様__x005f_x0000__x005f_x0000___x005f_x0012__瞳11"/>
      <sheetName val="車両仕様_x005f_x0000__New02㾐11"/>
      <sheetName val="車両仕様___x005f_x0012__瞳_11"/>
      <sheetName val="車両仕様_____x005f_x0012__瞳_11"/>
      <sheetName val="車両仕様__x005f_x005f_x005f_x0000__x005f_x005f_x00011"/>
      <sheetName val="車両仕様_x005f_x005f_x005f_x0000__New02㾐11"/>
      <sheetName val="車両仕様___x005f_x005f_x005f_x0012__瞳_11"/>
      <sheetName val="車両仕様_____x005f_x005f_x005f_x0012__瞳_11"/>
      <sheetName val="車両仕様__x005f_x005f_x005f_x005f_x005f_x005f_x000011"/>
      <sheetName val="車両仕様_x005f_x005f_x005f_x005f_x005f_x005f_x005f_x0000_11"/>
      <sheetName val="車両仕様___x005f_x005f_x005f_x005f_x005f_x005f_x00111"/>
      <sheetName val="車両仕様_____x005f_x005f_x005f_x005f_x005f_x005f_x023"/>
      <sheetName val="IM-P-L-JB_11"/>
      <sheetName val="094W原紙_11"/>
      <sheetName val="Regional_Penetration11"/>
      <sheetName val="dongia_(2)11"/>
      <sheetName val="GMT900_IPC11"/>
      <sheetName val="OTHERS_x62011"/>
      <sheetName val="No12_營業成本表_cost111"/>
      <sheetName val="Master_Updated(517)11"/>
      <sheetName val="ED_AND_EDOV11"/>
      <sheetName val="Supp_List11"/>
      <sheetName val="Risk_&amp;_Opps11"/>
      <sheetName val="Main_211"/>
      <sheetName val="Datasheet_from_R__Hinds11"/>
      <sheetName val="車両仕様__x005f_x005f_x005f_x005f_x005f_x005f_x005f11"/>
      <sheetName val="車両仕様___x005f_x005f_x005f_x005f_x005f_x005f_x00511"/>
      <sheetName val="車両仕様_____x005f_x005f_x005f_x005f_x005f_x005f_x024"/>
      <sheetName val="車両仕様__x005f_x0000__x005f_x0000_11"/>
      <sheetName val="車両仕様__x005f_x005f_x005f_x0000__11"/>
      <sheetName val="車両仕様_x005f_x005f_x005f_x0000__N11"/>
      <sheetName val="車両仕様___x005f_x005f_x005f_x0012_11"/>
      <sheetName val="車両仕様_____x005f_x005f_x00111"/>
      <sheetName val="車両仕様__x005f_x005f_x005f_x005f_x11"/>
      <sheetName val="車両仕様___x005f_x005f_x005f_x005f_11"/>
      <sheetName val="車両仕様_____x005f_x005f_x00511"/>
      <sheetName val="Production_Database_3999"/>
      <sheetName val="RR_Diff__Progressive(28-Aug_(12"/>
      <sheetName val="RR_Diff__Progressive(4-Sep-0312"/>
      <sheetName val="CHRONOLOGY_INDEX12"/>
      <sheetName val="COST_REC__DISCREP_12"/>
      <sheetName val="車両仕様_12"/>
      <sheetName val="MARCH-APRIL__0312"/>
      <sheetName val="車両仕様?_New02㾐12"/>
      <sheetName val="F_Lead12"/>
      <sheetName val="車両仕様__New02㾐12"/>
      <sheetName val="D88D_CAL12"/>
      <sheetName val="Distributor_&amp;_Dealer_code12"/>
      <sheetName val="T1_&amp;_T2_Code12"/>
      <sheetName val="All_of_Part_list_rev_4912"/>
      <sheetName val="All_of_Part_list_rev_49_(PNo)12"/>
      <sheetName val="02年9月_まとめ_32βＨ12"/>
      <sheetName val="715L_Unit_Price12"/>
      <sheetName val="MARCH_APRIL__0312"/>
      <sheetName val="ES_UX__27_40_46412"/>
      <sheetName val="REPUESTOS_LPA12"/>
      <sheetName val="Oct_Truckfest_GMAC_BC12"/>
      <sheetName val="Corolla_Gas12"/>
      <sheetName val="Part_No_12"/>
      <sheetName val="RACK_(CB)new12"/>
      <sheetName val="MASTER_FILE12"/>
      <sheetName val="車両仕様_New02㾐12"/>
      <sheetName val="2005_TKM12"/>
      <sheetName val="Comm_CKD12"/>
      <sheetName val="Datos_HHRR12"/>
      <sheetName val="７月発注分_(VLOOK)12"/>
      <sheetName val="DBS040_RPT_RPT12"/>
      <sheetName val="金型申入書ﾃﾞｰﾀ(05_7～)12"/>
      <sheetName val="Interior_Trim12"/>
      <sheetName val="Plate_Bumper_(Summary)12"/>
      <sheetName val="FAD_Sum12"/>
      <sheetName val="車両仕様__x005f_x0000__x005f_x0000___x005f_x0012__瞳12"/>
      <sheetName val="車両仕様_x005f_x0000__New02㾐12"/>
      <sheetName val="車両仕様___x005f_x0012__瞳_12"/>
      <sheetName val="車両仕様_____x005f_x0012__瞳_12"/>
      <sheetName val="車両仕様__x005f_x005f_x005f_x0000__x005f_x005f_x00012"/>
      <sheetName val="車両仕様_x005f_x005f_x005f_x0000__New02㾐12"/>
      <sheetName val="車両仕様___x005f_x005f_x005f_x0012__瞳_12"/>
      <sheetName val="車両仕様_____x005f_x005f_x005f_x0012__瞳_12"/>
      <sheetName val="車両仕様__x005f_x005f_x005f_x005f_x005f_x005f_x000012"/>
      <sheetName val="車両仕様_x005f_x005f_x005f_x005f_x005f_x005f_x005f_x0000_12"/>
      <sheetName val="車両仕様___x005f_x005f_x005f_x005f_x005f_x005f_x00112"/>
      <sheetName val="車両仕様_____x005f_x005f_x005f_x005f_x005f_x005f_x025"/>
      <sheetName val="IM-P-L-JB_12"/>
      <sheetName val="094W原紙_12"/>
      <sheetName val="Regional_Penetration12"/>
      <sheetName val="dongia_(2)12"/>
      <sheetName val="GMT900_IPC12"/>
      <sheetName val="OTHERS_x62012"/>
      <sheetName val="No12_營業成本表_cost112"/>
      <sheetName val="Master_Updated(517)12"/>
      <sheetName val="ED_AND_EDOV12"/>
      <sheetName val="Supp_List12"/>
      <sheetName val="Risk_&amp;_Opps12"/>
      <sheetName val="Main_212"/>
      <sheetName val="Datasheet_from_R__Hinds12"/>
      <sheetName val="車両仕様__x005f_x005f_x005f_x005f_x005f_x005f_x005f12"/>
      <sheetName val="車両仕様___x005f_x005f_x005f_x005f_x005f_x005f_x00512"/>
      <sheetName val="車両仕様_____x005f_x005f_x005f_x005f_x005f_x005f_x026"/>
      <sheetName val="車両仕様__x005f_x0000__x005f_x0000_12"/>
      <sheetName val="車両仕様__x005f_x005f_x005f_x0000__12"/>
      <sheetName val="車両仕様_x005f_x005f_x005f_x0000__N12"/>
      <sheetName val="車両仕様___x005f_x005f_x005f_x0012_12"/>
      <sheetName val="車両仕様_____x005f_x005f_x00112"/>
      <sheetName val="車両仕様__x005f_x005f_x005f_x005f_x12"/>
      <sheetName val="車両仕様___x005f_x005f_x005f_x005f_12"/>
      <sheetName val="車両仕様_____x005f_x005f_x00512"/>
      <sheetName val="Production_Database_39910"/>
      <sheetName val="RR_Diff__Progressive(28-Aug_(13"/>
      <sheetName val="RR_Diff__Progressive(4-Sep-0313"/>
      <sheetName val="CHRONOLOGY_INDEX13"/>
      <sheetName val="COST_REC__DISCREP_13"/>
      <sheetName val="車両仕様_13"/>
      <sheetName val="MARCH-APRIL__0313"/>
      <sheetName val="車両仕様?_New02㾐13"/>
      <sheetName val="F_Lead13"/>
      <sheetName val="車両仕様__New02㾐13"/>
      <sheetName val="D88D_CAL13"/>
      <sheetName val="Distributor_&amp;_Dealer_code13"/>
      <sheetName val="T1_&amp;_T2_Code13"/>
      <sheetName val="All_of_Part_list_rev_4913"/>
      <sheetName val="All_of_Part_list_rev_49_(PNo)13"/>
      <sheetName val="02年9月_まとめ_32βＨ13"/>
      <sheetName val="715L_Unit_Price13"/>
      <sheetName val="MARCH_APRIL__0313"/>
      <sheetName val="ES_UX__27_40_46413"/>
      <sheetName val="REPUESTOS_LPA13"/>
      <sheetName val="Oct_Truckfest_GMAC_BC13"/>
      <sheetName val="Corolla_Gas13"/>
      <sheetName val="Part_No_13"/>
      <sheetName val="RACK_(CB)new13"/>
      <sheetName val="MASTER_FILE13"/>
      <sheetName val="車両仕様_New02㾐13"/>
      <sheetName val="2005_TKM13"/>
      <sheetName val="Comm_CKD13"/>
      <sheetName val="Datos_HHRR13"/>
      <sheetName val="７月発注分_(VLOOK)13"/>
      <sheetName val="DBS040_RPT_RPT13"/>
      <sheetName val="金型申入書ﾃﾞｰﾀ(05_7～)13"/>
      <sheetName val="Interior_Trim13"/>
      <sheetName val="Plate_Bumper_(Summary)13"/>
      <sheetName val="FAD_Sum13"/>
      <sheetName val="車両仕様__x005f_x0000__x005f_x0000___x005f_x0012__瞳13"/>
      <sheetName val="車両仕様_x005f_x0000__New02㾐13"/>
      <sheetName val="車両仕様___x005f_x0012__瞳_13"/>
      <sheetName val="車両仕様_____x005f_x0012__瞳_13"/>
      <sheetName val="車両仕様__x005f_x005f_x005f_x0000__x005f_x005f_x00013"/>
      <sheetName val="車両仕様_x005f_x005f_x005f_x0000__New02㾐13"/>
      <sheetName val="車両仕様___x005f_x005f_x005f_x0012__瞳_13"/>
      <sheetName val="車両仕様_____x005f_x005f_x005f_x0012__瞳_13"/>
      <sheetName val="車両仕様__x005f_x005f_x005f_x005f_x005f_x005f_x000013"/>
      <sheetName val="車両仕様_x005f_x005f_x005f_x005f_x005f_x005f_x005f_x0000_13"/>
      <sheetName val="車両仕様___x005f_x005f_x005f_x005f_x005f_x005f_x00113"/>
      <sheetName val="車両仕様_____x005f_x005f_x005f_x005f_x005f_x005f_x027"/>
      <sheetName val="IM-P-L-JB_13"/>
      <sheetName val="094W原紙_13"/>
      <sheetName val="Regional_Penetration13"/>
      <sheetName val="dongia_(2)13"/>
      <sheetName val="GMT900_IPC13"/>
      <sheetName val="OTHERS_x62013"/>
      <sheetName val="No12_營業成本表_cost113"/>
      <sheetName val="Master_Updated(517)13"/>
      <sheetName val="ED_AND_EDOV13"/>
      <sheetName val="Supp_List13"/>
      <sheetName val="Risk_&amp;_Opps13"/>
      <sheetName val="Main_213"/>
      <sheetName val="Datasheet_from_R__Hinds13"/>
      <sheetName val="車両仕様__x005f_x005f_x005f_x005f_x005f_x005f_x005f13"/>
      <sheetName val="車両仕様___x005f_x005f_x005f_x005f_x005f_x005f_x00513"/>
      <sheetName val="車両仕様_____x005f_x005f_x005f_x005f_x005f_x005f_x028"/>
      <sheetName val="車両仕様__x005f_x0000__x005f_x0000_13"/>
      <sheetName val="車両仕様__x005f_x005f_x005f_x0000__13"/>
      <sheetName val="車両仕様_x005f_x005f_x005f_x0000__N13"/>
      <sheetName val="車両仕様___x005f_x005f_x005f_x0012_13"/>
      <sheetName val="車両仕様_____x005f_x005f_x00113"/>
      <sheetName val="車両仕様__x005f_x005f_x005f_x005f_x13"/>
      <sheetName val="車両仕様___x005f_x005f_x005f_x005f_13"/>
      <sheetName val="車両仕様_____x005f_x005f_x00513"/>
      <sheetName val="Production_Database_39911"/>
      <sheetName val="RR_Diff__Progressive(28-Aug_(14"/>
      <sheetName val="RR_Diff__Progressive(4-Sep-0314"/>
      <sheetName val="CHRONOLOGY_INDEX14"/>
      <sheetName val="COST_REC__DISCREP_14"/>
      <sheetName val="車両仕様_14"/>
      <sheetName val="MARCH-APRIL__0314"/>
      <sheetName val="車両仕様?_New02㾐14"/>
      <sheetName val="F_Lead14"/>
      <sheetName val="車両仕様__New02㾐14"/>
      <sheetName val="D88D_CAL14"/>
      <sheetName val="Distributor_&amp;_Dealer_code14"/>
      <sheetName val="T1_&amp;_T2_Code14"/>
      <sheetName val="All_of_Part_list_rev_4914"/>
      <sheetName val="All_of_Part_list_rev_49_(PNo)14"/>
      <sheetName val="02年9月_まとめ_32βＨ14"/>
      <sheetName val="715L_Unit_Price14"/>
      <sheetName val="MARCH_APRIL__0314"/>
      <sheetName val="ES_UX__27_40_46414"/>
      <sheetName val="REPUESTOS_LPA14"/>
      <sheetName val="Oct_Truckfest_GMAC_BC14"/>
      <sheetName val="Corolla_Gas14"/>
      <sheetName val="Part_No_14"/>
      <sheetName val="RACK_(CB)new14"/>
      <sheetName val="MASTER_FILE14"/>
      <sheetName val="車両仕様_New02㾐14"/>
      <sheetName val="2005_TKM14"/>
      <sheetName val="Comm_CKD14"/>
      <sheetName val="Datos_HHRR14"/>
      <sheetName val="７月発注分_(VLOOK)14"/>
      <sheetName val="DBS040_RPT_RPT14"/>
      <sheetName val="金型申入書ﾃﾞｰﾀ(05_7～)14"/>
      <sheetName val="Interior_Trim14"/>
      <sheetName val="Plate_Bumper_(Summary)14"/>
      <sheetName val="FAD_Sum14"/>
      <sheetName val="車両仕様__x005f_x0000__x005f_x0000___x005f_x0012__瞳14"/>
      <sheetName val="車両仕様_x005f_x0000__New02㾐14"/>
      <sheetName val="車両仕様___x005f_x0012__瞳_14"/>
      <sheetName val="車両仕様_____x005f_x0012__瞳_14"/>
      <sheetName val="車両仕様__x005f_x005f_x005f_x0000__x005f_x005f_x00014"/>
      <sheetName val="車両仕様_x005f_x005f_x005f_x0000__New02㾐14"/>
      <sheetName val="車両仕様___x005f_x005f_x005f_x0012__瞳_14"/>
      <sheetName val="車両仕様_____x005f_x005f_x005f_x0012__瞳_14"/>
      <sheetName val="車両仕様__x005f_x005f_x005f_x005f_x005f_x005f_x000014"/>
      <sheetName val="車両仕様_x005f_x005f_x005f_x005f_x005f_x005f_x005f_x0000_14"/>
      <sheetName val="車両仕様___x005f_x005f_x005f_x005f_x005f_x005f_x00114"/>
      <sheetName val="車両仕様_____x005f_x005f_x005f_x005f_x005f_x005f_x029"/>
      <sheetName val="IM-P-L-JB_14"/>
      <sheetName val="094W原紙_14"/>
      <sheetName val="Regional_Penetration14"/>
      <sheetName val="dongia_(2)14"/>
      <sheetName val="GMT900_IPC14"/>
      <sheetName val="OTHERS_x62014"/>
      <sheetName val="No12_營業成本表_cost114"/>
      <sheetName val="Master_Updated(517)14"/>
      <sheetName val="ED_AND_EDOV14"/>
      <sheetName val="Supp_List14"/>
      <sheetName val="Risk_&amp;_Opps14"/>
      <sheetName val="Main_214"/>
      <sheetName val="Datasheet_from_R__Hinds14"/>
      <sheetName val="車両仕様__x005f_x005f_x005f_x005f_x005f_x005f_x005f14"/>
      <sheetName val="車両仕様___x005f_x005f_x005f_x005f_x005f_x005f_x00514"/>
      <sheetName val="車両仕様_____x005f_x005f_x005f_x005f_x005f_x005f_x030"/>
      <sheetName val="車両仕様__x005f_x0000__x005f_x0000_14"/>
      <sheetName val="車両仕様__x005f_x005f_x005f_x0000__14"/>
      <sheetName val="車両仕様_x005f_x005f_x005f_x0000__N14"/>
      <sheetName val="車両仕様___x005f_x005f_x005f_x0012_14"/>
      <sheetName val="車両仕様_____x005f_x005f_x00114"/>
      <sheetName val="車両仕様__x005f_x005f_x005f_x005f_x14"/>
      <sheetName val="車両仕様___x005f_x005f_x005f_x005f_14"/>
      <sheetName val="車両仕様_____x005f_x005f_x00514"/>
      <sheetName val="Production_Database_39912"/>
      <sheetName val="RR_Diff__Progressive(28-Aug_(15"/>
      <sheetName val="RR_Diff__Progressive(4-Sep-0315"/>
      <sheetName val="CHRONOLOGY_INDEX15"/>
      <sheetName val="COST_REC__DISCREP_15"/>
      <sheetName val="車両仕様_15"/>
      <sheetName val="MARCH-APRIL__0315"/>
      <sheetName val="車両仕様?_New02㾐15"/>
      <sheetName val="F_Lead15"/>
      <sheetName val="車両仕様__New02㾐15"/>
      <sheetName val="D88D_CAL15"/>
      <sheetName val="Distributor_&amp;_Dealer_code15"/>
      <sheetName val="T1_&amp;_T2_Code15"/>
      <sheetName val="All_of_Part_list_rev_4915"/>
      <sheetName val="All_of_Part_list_rev_49_(PNo)15"/>
      <sheetName val="02年9月_まとめ_32βＨ15"/>
      <sheetName val="715L_Unit_Price15"/>
      <sheetName val="MARCH_APRIL__0315"/>
      <sheetName val="ES_UX__27_40_46415"/>
      <sheetName val="REPUESTOS_LPA15"/>
      <sheetName val="Oct_Truckfest_GMAC_BC15"/>
      <sheetName val="Corolla_Gas15"/>
      <sheetName val="Part_No_15"/>
      <sheetName val="RACK_(CB)new15"/>
      <sheetName val="MASTER_FILE15"/>
      <sheetName val="車両仕様_New02㾐15"/>
      <sheetName val="2005_TKM15"/>
      <sheetName val="Comm_CKD15"/>
      <sheetName val="Datos_HHRR15"/>
      <sheetName val="７月発注分_(VLOOK)15"/>
      <sheetName val="DBS040_RPT_RPT15"/>
      <sheetName val="金型申入書ﾃﾞｰﾀ(05_7～)15"/>
      <sheetName val="Interior_Trim15"/>
      <sheetName val="Plate_Bumper_(Summary)15"/>
      <sheetName val="FAD_Sum15"/>
      <sheetName val="車両仕様__x005f_x0000__x005f_x0000___x005f_x0012__瞳15"/>
      <sheetName val="車両仕様_x005f_x0000__New02㾐15"/>
      <sheetName val="車両仕様___x005f_x0012__瞳_15"/>
      <sheetName val="車両仕様_____x005f_x0012__瞳_15"/>
      <sheetName val="車両仕様__x005f_x005f_x005f_x0000__x005f_x005f_x00015"/>
      <sheetName val="車両仕様_x005f_x005f_x005f_x0000__New02㾐15"/>
      <sheetName val="車両仕様___x005f_x005f_x005f_x0012__瞳_15"/>
      <sheetName val="車両仕様_____x005f_x005f_x005f_x0012__瞳_15"/>
      <sheetName val="車両仕様__x005f_x005f_x005f_x005f_x005f_x005f_x000015"/>
      <sheetName val="車両仕様_x005f_x005f_x005f_x005f_x005f_x005f_x005f_x0000_15"/>
      <sheetName val="車両仕様___x005f_x005f_x005f_x005f_x005f_x005f_x00115"/>
      <sheetName val="車両仕様_____x005f_x005f_x005f_x005f_x005f_x005f_x031"/>
      <sheetName val="IM-P-L-JB_15"/>
      <sheetName val="094W原紙_15"/>
      <sheetName val="Regional_Penetration15"/>
      <sheetName val="dongia_(2)15"/>
      <sheetName val="GMT900_IPC15"/>
      <sheetName val="OTHERS_x62015"/>
      <sheetName val="No12_營業成本表_cost115"/>
      <sheetName val="Master_Updated(517)15"/>
      <sheetName val="ED_AND_EDOV15"/>
      <sheetName val="Supp_List15"/>
      <sheetName val="Risk_&amp;_Opps15"/>
      <sheetName val="Main_215"/>
      <sheetName val="Datasheet_from_R__Hinds15"/>
      <sheetName val="車両仕様__x005f_x005f_x005f_x005f_x005f_x005f_x005f15"/>
      <sheetName val="車両仕様___x005f_x005f_x005f_x005f_x005f_x005f_x00515"/>
      <sheetName val="車両仕様_____x005f_x005f_x005f_x005f_x005f_x005f_x032"/>
      <sheetName val="車両仕様__x005f_x0000__x005f_x0000_15"/>
      <sheetName val="車両仕様__x005f_x005f_x005f_x0000__15"/>
      <sheetName val="車両仕様_x005f_x005f_x005f_x0000__N15"/>
      <sheetName val="車両仕様___x005f_x005f_x005f_x0012_15"/>
      <sheetName val="車両仕様_____x005f_x005f_x00115"/>
      <sheetName val="車両仕様__x005f_x005f_x005f_x005f_x15"/>
      <sheetName val="車両仕様___x005f_x005f_x005f_x005f_15"/>
      <sheetName val="車両仕様_____x005f_x005f_x00515"/>
      <sheetName val="Production_Database_39913"/>
      <sheetName val="RR_Diff__Progressive(28-Aug_(16"/>
      <sheetName val="RR_Diff__Progressive(4-Sep-0316"/>
      <sheetName val="CHRONOLOGY_INDEX16"/>
      <sheetName val="COST_REC__DISCREP_16"/>
      <sheetName val="車両仕様_16"/>
      <sheetName val="MARCH-APRIL__0316"/>
      <sheetName val="車両仕様?_New02㾐16"/>
      <sheetName val="F_Lead16"/>
      <sheetName val="車両仕様__New02㾐16"/>
      <sheetName val="D88D_CAL16"/>
      <sheetName val="Distributor_&amp;_Dealer_code16"/>
      <sheetName val="T1_&amp;_T2_Code16"/>
      <sheetName val="All_of_Part_list_rev_4916"/>
      <sheetName val="All_of_Part_list_rev_49_(PNo)16"/>
      <sheetName val="02年9月_まとめ_32βＨ16"/>
      <sheetName val="715L_Unit_Price16"/>
      <sheetName val="MARCH_APRIL__0316"/>
      <sheetName val="ES_UX__27_40_46416"/>
      <sheetName val="REPUESTOS_LPA16"/>
      <sheetName val="Oct_Truckfest_GMAC_BC16"/>
      <sheetName val="Corolla_Gas16"/>
      <sheetName val="Part_No_16"/>
      <sheetName val="RACK_(CB)new16"/>
      <sheetName val="MASTER_FILE16"/>
      <sheetName val="車両仕様_New02㾐16"/>
      <sheetName val="2005_TKM16"/>
      <sheetName val="Comm_CKD16"/>
      <sheetName val="Datos_HHRR16"/>
      <sheetName val="７月発注分_(VLOOK)16"/>
      <sheetName val="DBS040_RPT_RPT16"/>
      <sheetName val="金型申入書ﾃﾞｰﾀ(05_7～)16"/>
      <sheetName val="Interior_Trim16"/>
      <sheetName val="Plate_Bumper_(Summary)16"/>
      <sheetName val="FAD_Sum16"/>
      <sheetName val="車両仕様__x005f_x0000__x005f_x0000___x005f_x0012__瞳16"/>
      <sheetName val="車両仕様_x005f_x0000__New02㾐16"/>
      <sheetName val="車両仕様___x005f_x0012__瞳_16"/>
      <sheetName val="車両仕様_____x005f_x0012__瞳_16"/>
      <sheetName val="車両仕様__x005f_x005f_x005f_x0000__x005f_x005f_x00016"/>
      <sheetName val="車両仕様_x005f_x005f_x005f_x0000__New02㾐16"/>
      <sheetName val="車両仕様___x005f_x005f_x005f_x0012__瞳_16"/>
      <sheetName val="車両仕様_____x005f_x005f_x005f_x0012__瞳_16"/>
      <sheetName val="車両仕様__x005f_x005f_x005f_x005f_x005f_x005f_x000016"/>
      <sheetName val="車両仕様_x005f_x005f_x005f_x005f_x005f_x005f_x005f_x0000_16"/>
      <sheetName val="車両仕様___x005f_x005f_x005f_x005f_x005f_x005f_x00116"/>
      <sheetName val="車両仕様_____x005f_x005f_x005f_x005f_x005f_x005f_x033"/>
      <sheetName val="IM-P-L-JB_16"/>
      <sheetName val="094W原紙_16"/>
      <sheetName val="Regional_Penetration16"/>
      <sheetName val="dongia_(2)16"/>
      <sheetName val="GMT900_IPC16"/>
      <sheetName val="OTHERS_x62016"/>
      <sheetName val="No12_營業成本表_cost116"/>
      <sheetName val="Master_Updated(517)16"/>
      <sheetName val="ED_AND_EDOV16"/>
      <sheetName val="Supp_List16"/>
      <sheetName val="Risk_&amp;_Opps16"/>
      <sheetName val="Main_216"/>
      <sheetName val="Datasheet_from_R__Hinds16"/>
      <sheetName val="車両仕様__x005f_x005f_x005f_x005f_x005f_x005f_x005f16"/>
      <sheetName val="車両仕様___x005f_x005f_x005f_x005f_x005f_x005f_x00516"/>
      <sheetName val="車両仕様_____x005f_x005f_x005f_x005f_x005f_x005f_x034"/>
      <sheetName val="車両仕様__x005f_x0000__x005f_x0000_16"/>
      <sheetName val="車両仕様__x005f_x005f_x005f_x0000__16"/>
      <sheetName val="車両仕様_x005f_x005f_x005f_x0000__N16"/>
      <sheetName val="車両仕様___x005f_x005f_x005f_x0012_16"/>
      <sheetName val="車両仕様_____x005f_x005f_x00116"/>
      <sheetName val="車両仕様__x005f_x005f_x005f_x005f_x16"/>
      <sheetName val="車両仕様___x005f_x005f_x005f_x005f_16"/>
      <sheetName val="車両仕様_____x005f_x005f_x00516"/>
      <sheetName val="Production_Database_39914"/>
      <sheetName val="RR_Diff__Progressive(28-Aug_(17"/>
      <sheetName val="RR_Diff__Progressive(4-Sep-0317"/>
      <sheetName val="CHRONOLOGY_INDEX17"/>
      <sheetName val="COST_REC__DISCREP_17"/>
      <sheetName val="車両仕様_17"/>
      <sheetName val="MARCH-APRIL__0317"/>
      <sheetName val="車両仕様?_New02㾐17"/>
      <sheetName val="F_Lead17"/>
      <sheetName val="車両仕様__New02㾐17"/>
      <sheetName val="D88D_CAL17"/>
      <sheetName val="Distributor_&amp;_Dealer_code17"/>
      <sheetName val="T1_&amp;_T2_Code17"/>
      <sheetName val="All_of_Part_list_rev_4917"/>
      <sheetName val="All_of_Part_list_rev_49_(PNo)17"/>
      <sheetName val="02年9月_まとめ_32βＨ17"/>
      <sheetName val="715L_Unit_Price17"/>
      <sheetName val="MARCH_APRIL__0317"/>
      <sheetName val="ES_UX__27_40_46417"/>
      <sheetName val="REPUESTOS_LPA17"/>
      <sheetName val="Oct_Truckfest_GMAC_BC17"/>
      <sheetName val="Corolla_Gas17"/>
      <sheetName val="Part_No_17"/>
      <sheetName val="RACK_(CB)new17"/>
      <sheetName val="MASTER_FILE17"/>
      <sheetName val="車両仕様_New02㾐17"/>
      <sheetName val="2005_TKM17"/>
      <sheetName val="Comm_CKD17"/>
      <sheetName val="Datos_HHRR17"/>
      <sheetName val="７月発注分_(VLOOK)17"/>
      <sheetName val="DBS040_RPT_RPT17"/>
      <sheetName val="金型申入書ﾃﾞｰﾀ(05_7～)17"/>
      <sheetName val="Interior_Trim17"/>
      <sheetName val="Plate_Bumper_(Summary)17"/>
      <sheetName val="FAD_Sum17"/>
      <sheetName val="車両仕様__x005f_x0000__x005f_x0000___x005f_x0012__瞳17"/>
      <sheetName val="車両仕様_x005f_x0000__New02㾐17"/>
      <sheetName val="車両仕様___x005f_x0012__瞳_17"/>
      <sheetName val="車両仕様_____x005f_x0012__瞳_17"/>
      <sheetName val="車両仕様__x005f_x005f_x005f_x0000__x005f_x005f_x00017"/>
      <sheetName val="車両仕様_x005f_x005f_x005f_x0000__New02㾐17"/>
      <sheetName val="車両仕様___x005f_x005f_x005f_x0012__瞳_17"/>
      <sheetName val="車両仕様_____x005f_x005f_x005f_x0012__瞳_17"/>
      <sheetName val="車両仕様__x005f_x005f_x005f_x005f_x005f_x005f_x000017"/>
      <sheetName val="車両仕様_x005f_x005f_x005f_x005f_x005f_x005f_x005f_x0000_17"/>
      <sheetName val="車両仕様___x005f_x005f_x005f_x005f_x005f_x005f_x00117"/>
      <sheetName val="車両仕様_____x005f_x005f_x005f_x005f_x005f_x005f_x035"/>
      <sheetName val="IM-P-L-JB_17"/>
      <sheetName val="094W原紙_17"/>
      <sheetName val="Regional_Penetration17"/>
      <sheetName val="dongia_(2)17"/>
      <sheetName val="GMT900_IPC17"/>
      <sheetName val="OTHERS_x62017"/>
      <sheetName val="No12_營業成本表_cost117"/>
      <sheetName val="Master_Updated(517)17"/>
      <sheetName val="ED_AND_EDOV17"/>
      <sheetName val="Supp_List17"/>
      <sheetName val="Risk_&amp;_Opps17"/>
      <sheetName val="Main_217"/>
      <sheetName val="Datasheet_from_R__Hinds17"/>
      <sheetName val="車両仕様__x005f_x005f_x005f_x005f_x005f_x005f_x005f17"/>
      <sheetName val="車両仕様___x005f_x005f_x005f_x005f_x005f_x005f_x00517"/>
      <sheetName val="車両仕様_____x005f_x005f_x005f_x005f_x005f_x005f_x036"/>
      <sheetName val="車両仕様__x005f_x0000__x005f_x0000_17"/>
      <sheetName val="車両仕様__x005f_x005f_x005f_x0000__17"/>
      <sheetName val="車両仕様_x005f_x005f_x005f_x0000__N17"/>
      <sheetName val="車両仕様___x005f_x005f_x005f_x0012_17"/>
      <sheetName val="車両仕様_____x005f_x005f_x00117"/>
      <sheetName val="車両仕様__x005f_x005f_x005f_x005f_x17"/>
      <sheetName val="車両仕様___x005f_x005f_x005f_x005f_17"/>
      <sheetName val="車両仕様_____x005f_x005f_x00517"/>
      <sheetName val="Production_Database_39915"/>
      <sheetName val="RR_Diff__Progressive(28-Aug_(20"/>
      <sheetName val="RR_Diff__Progressive(4-Sep-0320"/>
      <sheetName val="CHRONOLOGY_INDEX20"/>
      <sheetName val="COST_REC__DISCREP_20"/>
      <sheetName val="車両仕様_20"/>
      <sheetName val="MARCH-APRIL__0320"/>
      <sheetName val="車両仕様?_New02㾐20"/>
      <sheetName val="F_Lead20"/>
      <sheetName val="車両仕様__New02㾐20"/>
      <sheetName val="D88D_CAL20"/>
      <sheetName val="Distributor_&amp;_Dealer_code20"/>
      <sheetName val="T1_&amp;_T2_Code20"/>
      <sheetName val="All_of_Part_list_rev_4920"/>
      <sheetName val="All_of_Part_list_rev_49_(PNo)20"/>
      <sheetName val="02年9月_まとめ_32βＨ20"/>
      <sheetName val="715L_Unit_Price20"/>
      <sheetName val="MARCH_APRIL__0320"/>
      <sheetName val="ES_UX__27_40_46420"/>
      <sheetName val="REPUESTOS_LPA20"/>
      <sheetName val="Oct_Truckfest_GMAC_BC20"/>
      <sheetName val="Corolla_Gas20"/>
      <sheetName val="Part_No_20"/>
      <sheetName val="RACK_(CB)new20"/>
      <sheetName val="MASTER_FILE20"/>
      <sheetName val="車両仕様_New02㾐20"/>
      <sheetName val="2005_TKM20"/>
      <sheetName val="Comm_CKD20"/>
      <sheetName val="Datos_HHRR20"/>
      <sheetName val="７月発注分_(VLOOK)20"/>
      <sheetName val="DBS040_RPT_RPT20"/>
      <sheetName val="金型申入書ﾃﾞｰﾀ(05_7～)20"/>
      <sheetName val="Interior_Trim20"/>
      <sheetName val="Plate_Bumper_(Summary)20"/>
      <sheetName val="FAD_Sum20"/>
      <sheetName val="車両仕様__x005f_x0000__x005f_x0000___x005f_x0012__瞳20"/>
      <sheetName val="車両仕様_x005f_x0000__New02㾐20"/>
      <sheetName val="車両仕様___x005f_x0012__瞳_20"/>
      <sheetName val="車両仕様_____x005f_x0012__瞳_20"/>
      <sheetName val="車両仕様__x005f_x005f_x005f_x0000__x005f_x005f_x00020"/>
      <sheetName val="車両仕様_x005f_x005f_x005f_x0000__New02㾐20"/>
      <sheetName val="車両仕様___x005f_x005f_x005f_x0012__瞳_20"/>
      <sheetName val="車両仕様_____x005f_x005f_x005f_x0012__瞳_20"/>
      <sheetName val="車両仕様__x005f_x005f_x005f_x005f_x005f_x005f_x000020"/>
      <sheetName val="車両仕様_x005f_x005f_x005f_x005f_x005f_x005f_x005f_x0000_20"/>
      <sheetName val="車両仕様___x005f_x005f_x005f_x005f_x005f_x005f_x00120"/>
      <sheetName val="車両仕様_____x005f_x005f_x005f_x005f_x005f_x005f_x041"/>
      <sheetName val="IM-P-L-JB_20"/>
      <sheetName val="094W原紙_20"/>
      <sheetName val="Regional_Penetration20"/>
      <sheetName val="dongia_(2)20"/>
      <sheetName val="GMT900_IPC20"/>
      <sheetName val="OTHERS_x62020"/>
      <sheetName val="No12_營業成本表_cost120"/>
      <sheetName val="Master_Updated(517)20"/>
      <sheetName val="ED_AND_EDOV20"/>
      <sheetName val="Supp_List20"/>
      <sheetName val="Risk_&amp;_Opps20"/>
      <sheetName val="Main_220"/>
      <sheetName val="Datasheet_from_R__Hinds20"/>
      <sheetName val="車両仕様__x005f_x005f_x005f_x005f_x005f_x005f_x005f20"/>
      <sheetName val="車両仕様___x005f_x005f_x005f_x005f_x005f_x005f_x00520"/>
      <sheetName val="車両仕様_____x005f_x005f_x005f_x005f_x005f_x005f_x042"/>
      <sheetName val="車両仕様__x005f_x0000__x005f_x0000_20"/>
      <sheetName val="車両仕様__x005f_x005f_x005f_x0000__20"/>
      <sheetName val="車両仕様_x005f_x005f_x005f_x0000__N20"/>
      <sheetName val="車両仕様___x005f_x005f_x005f_x0012_20"/>
      <sheetName val="車両仕様_____x005f_x005f_x00120"/>
      <sheetName val="車両仕様__x005f_x005f_x005f_x005f_x20"/>
      <sheetName val="車両仕様___x005f_x005f_x005f_x005f_20"/>
      <sheetName val="車両仕様_____x005f_x005f_x00520"/>
      <sheetName val="Production_Database_39918"/>
      <sheetName val="RR_Diff__Progressive(28-Aug_(19"/>
      <sheetName val="RR_Diff__Progressive(4-Sep-0319"/>
      <sheetName val="CHRONOLOGY_INDEX19"/>
      <sheetName val="COST_REC__DISCREP_19"/>
      <sheetName val="車両仕様_19"/>
      <sheetName val="MARCH-APRIL__0319"/>
      <sheetName val="車両仕様?_New02㾐19"/>
      <sheetName val="F_Lead19"/>
      <sheetName val="車両仕様__New02㾐19"/>
      <sheetName val="D88D_CAL19"/>
      <sheetName val="Distributor_&amp;_Dealer_code19"/>
      <sheetName val="T1_&amp;_T2_Code19"/>
      <sheetName val="All_of_Part_list_rev_4919"/>
      <sheetName val="All_of_Part_list_rev_49_(PNo)19"/>
      <sheetName val="02年9月_まとめ_32βＨ19"/>
      <sheetName val="715L_Unit_Price19"/>
      <sheetName val="MARCH_APRIL__0319"/>
      <sheetName val="ES_UX__27_40_46419"/>
      <sheetName val="REPUESTOS_LPA19"/>
      <sheetName val="Oct_Truckfest_GMAC_BC19"/>
      <sheetName val="Corolla_Gas19"/>
      <sheetName val="Part_No_19"/>
      <sheetName val="RACK_(CB)new19"/>
      <sheetName val="MASTER_FILE19"/>
      <sheetName val="車両仕様_New02㾐19"/>
      <sheetName val="2005_TKM19"/>
      <sheetName val="Comm_CKD19"/>
      <sheetName val="Datos_HHRR19"/>
      <sheetName val="７月発注分_(VLOOK)19"/>
      <sheetName val="DBS040_RPT_RPT19"/>
      <sheetName val="金型申入書ﾃﾞｰﾀ(05_7～)19"/>
      <sheetName val="Interior_Trim19"/>
      <sheetName val="Plate_Bumper_(Summary)19"/>
      <sheetName val="FAD_Sum19"/>
      <sheetName val="車両仕様__x005f_x0000__x005f_x0000___x005f_x0012__瞳19"/>
      <sheetName val="車両仕様_x005f_x0000__New02㾐19"/>
      <sheetName val="車両仕様___x005f_x0012__瞳_19"/>
      <sheetName val="車両仕様_____x005f_x0012__瞳_19"/>
      <sheetName val="車両仕様__x005f_x005f_x005f_x0000__x005f_x005f_x00019"/>
      <sheetName val="車両仕様_x005f_x005f_x005f_x0000__New02㾐19"/>
      <sheetName val="車両仕様___x005f_x005f_x005f_x0012__瞳_19"/>
      <sheetName val="車両仕様_____x005f_x005f_x005f_x0012__瞳_19"/>
      <sheetName val="車両仕様__x005f_x005f_x005f_x005f_x005f_x005f_x000019"/>
      <sheetName val="車両仕様_x005f_x005f_x005f_x005f_x005f_x005f_x005f_x0000_19"/>
      <sheetName val="車両仕様___x005f_x005f_x005f_x005f_x005f_x005f_x00119"/>
      <sheetName val="車両仕様_____x005f_x005f_x005f_x005f_x005f_x005f_x039"/>
      <sheetName val="IM-P-L-JB_19"/>
      <sheetName val="094W原紙_19"/>
      <sheetName val="Regional_Penetration19"/>
      <sheetName val="dongia_(2)19"/>
      <sheetName val="GMT900_IPC19"/>
      <sheetName val="OTHERS_x62019"/>
      <sheetName val="No12_營業成本表_cost119"/>
      <sheetName val="Master_Updated(517)19"/>
      <sheetName val="ED_AND_EDOV19"/>
      <sheetName val="Supp_List19"/>
      <sheetName val="Risk_&amp;_Opps19"/>
      <sheetName val="Main_219"/>
      <sheetName val="Datasheet_from_R__Hinds19"/>
      <sheetName val="車両仕様__x005f_x005f_x005f_x005f_x005f_x005f_x005f19"/>
      <sheetName val="車両仕様___x005f_x005f_x005f_x005f_x005f_x005f_x00519"/>
      <sheetName val="車両仕様_____x005f_x005f_x005f_x005f_x005f_x005f_x040"/>
      <sheetName val="車両仕様__x005f_x0000__x005f_x0000_19"/>
      <sheetName val="車両仕様__x005f_x005f_x005f_x0000__19"/>
      <sheetName val="車両仕様_x005f_x005f_x005f_x0000__N19"/>
      <sheetName val="車両仕様___x005f_x005f_x005f_x0012_19"/>
      <sheetName val="車両仕様_____x005f_x005f_x00119"/>
      <sheetName val="車両仕様__x005f_x005f_x005f_x005f_x19"/>
      <sheetName val="車両仕様___x005f_x005f_x005f_x005f_19"/>
      <sheetName val="車両仕様_____x005f_x005f_x00519"/>
      <sheetName val="Production_Database_39917"/>
      <sheetName val="RR_Diff__Progressive(28-Aug_(30"/>
      <sheetName val="RR_Diff__Progressive(4-Sep-0321"/>
      <sheetName val="CHRONOLOGY_INDEX21"/>
      <sheetName val="COST_REC__DISCREP_21"/>
      <sheetName val="車両仕様_21"/>
      <sheetName val="MARCH-APRIL__0321"/>
      <sheetName val="車両仕様?_New02㾐21"/>
      <sheetName val="F_Lead21"/>
      <sheetName val="車両仕様__New02㾐21"/>
      <sheetName val="D88D_CAL21"/>
      <sheetName val="Distributor_&amp;_Dealer_code21"/>
      <sheetName val="T1_&amp;_T2_Code21"/>
      <sheetName val="All_of_Part_list_rev_4921"/>
      <sheetName val="All_of_Part_list_rev_49_(PNo)21"/>
      <sheetName val="02年9月_まとめ_32βＨ21"/>
      <sheetName val="715L_Unit_Price21"/>
      <sheetName val="MARCH_APRIL__0321"/>
      <sheetName val="ES_UX__27_40_46421"/>
      <sheetName val="REPUESTOS_LPA21"/>
      <sheetName val="Oct_Truckfest_GMAC_BC21"/>
      <sheetName val="Corolla_Gas21"/>
      <sheetName val="Part_No_21"/>
      <sheetName val="RACK_(CB)new21"/>
      <sheetName val="MASTER_FILE21"/>
      <sheetName val="車両仕様_New02㾐21"/>
      <sheetName val="2005_TKM21"/>
      <sheetName val="Comm_CKD21"/>
      <sheetName val="Datos_HHRR21"/>
      <sheetName val="７月発注分_(VLOOK)21"/>
      <sheetName val="DBS040_RPT_RPT21"/>
      <sheetName val="金型申入書ﾃﾞｰﾀ(05_7～)21"/>
      <sheetName val="Interior_Trim21"/>
      <sheetName val="Plate_Bumper_(Summary)21"/>
      <sheetName val="FAD_Sum21"/>
      <sheetName val="車両仕様__x005f_x0000__x005f_x0000___x005f_x0012__瞳21"/>
      <sheetName val="車両仕様_x005f_x0000__New02㾐21"/>
      <sheetName val="車両仕様___x005f_x0012__瞳_21"/>
      <sheetName val="車両仕様_____x005f_x0012__瞳_21"/>
      <sheetName val="車両仕様__x005f_x005f_x005f_x0000__x005f_x005f_x00021"/>
      <sheetName val="車両仕様_x005f_x005f_x005f_x0000__New02㾐21"/>
      <sheetName val="車両仕様___x005f_x005f_x005f_x0012__瞳_21"/>
      <sheetName val="車両仕様_____x005f_x005f_x005f_x0012__瞳_21"/>
      <sheetName val="車両仕様__x005f_x005f_x005f_x005f_x005f_x005f_x000021"/>
      <sheetName val="車両仕様_x005f_x005f_x005f_x005f_x005f_x005f_x005f_x0000_21"/>
      <sheetName val="車両仕様___x005f_x005f_x005f_x005f_x005f_x005f_x00130"/>
      <sheetName val="車両仕様_____x005f_x005f_x005f_x005f_x005f_x005f_x043"/>
      <sheetName val="IM-P-L-JB_21"/>
      <sheetName val="094W原紙_21"/>
      <sheetName val="Regional_Penetration21"/>
      <sheetName val="dongia_(2)21"/>
      <sheetName val="GMT900_IPC21"/>
      <sheetName val="OTHERS_x62021"/>
      <sheetName val="No12_營業成本表_cost121"/>
      <sheetName val="Master_Updated(517)21"/>
      <sheetName val="ED_AND_EDOV21"/>
      <sheetName val="Supp_List21"/>
      <sheetName val="Risk_&amp;_Opps21"/>
      <sheetName val="Main_221"/>
      <sheetName val="Datasheet_from_R__Hinds21"/>
      <sheetName val="車両仕様__x005f_x005f_x005f_x005f_x005f_x005f_x005f21"/>
      <sheetName val="車両仕様___x005f_x005f_x005f_x005f_x005f_x005f_x00521"/>
      <sheetName val="車両仕様_____x005f_x005f_x005f_x005f_x005f_x005f_x044"/>
      <sheetName val="車両仕様__x005f_x0000__x005f_x0000_21"/>
      <sheetName val="車両仕様__x005f_x005f_x005f_x0000__21"/>
      <sheetName val="車両仕様_x005f_x005f_x005f_x0000__N21"/>
      <sheetName val="車両仕様___x005f_x005f_x005f_x0012_21"/>
      <sheetName val="車両仕様_____x005f_x005f_x00121"/>
      <sheetName val="車両仕様__x005f_x005f_x005f_x005f_x21"/>
      <sheetName val="車両仕様___x005f_x005f_x005f_x005f_21"/>
      <sheetName val="車両仕様_____x005f_x005f_x00521"/>
      <sheetName val="Production_Database_39919"/>
      <sheetName val="RR_Diff__Progressive(28-Aug_(31"/>
      <sheetName val="RR_Diff__Progressive(4-Sep-0322"/>
      <sheetName val="CHRONOLOGY_INDEX22"/>
      <sheetName val="COST_REC__DISCREP_22"/>
      <sheetName val="車両仕様_22"/>
      <sheetName val="MARCH-APRIL__0322"/>
      <sheetName val="車両仕様?_New02㾐22"/>
      <sheetName val="F_Lead22"/>
      <sheetName val="車両仕様__New02㾐22"/>
      <sheetName val="D88D_CAL22"/>
      <sheetName val="Distributor_&amp;_Dealer_code22"/>
      <sheetName val="T1_&amp;_T2_Code22"/>
      <sheetName val="All_of_Part_list_rev_4922"/>
      <sheetName val="All_of_Part_list_rev_49_(PNo)22"/>
      <sheetName val="02年9月_まとめ_32βＨ22"/>
      <sheetName val="715L_Unit_Price22"/>
      <sheetName val="MARCH_APRIL__0322"/>
      <sheetName val="ES_UX__27_40_46422"/>
      <sheetName val="REPUESTOS_LPA22"/>
      <sheetName val="Oct_Truckfest_GMAC_BC22"/>
      <sheetName val="Corolla_Gas22"/>
      <sheetName val="Part_No_22"/>
      <sheetName val="RACK_(CB)new22"/>
      <sheetName val="MASTER_FILE22"/>
      <sheetName val="車両仕様_New02㾐22"/>
      <sheetName val="2005_TKM22"/>
      <sheetName val="Comm_CKD22"/>
      <sheetName val="Datos_HHRR22"/>
      <sheetName val="７月発注分_(VLOOK)22"/>
      <sheetName val="DBS040_RPT_RPT22"/>
      <sheetName val="金型申入書ﾃﾞｰﾀ(05_7～)22"/>
      <sheetName val="Interior_Trim22"/>
      <sheetName val="Plate_Bumper_(Summary)22"/>
      <sheetName val="FAD_Sum22"/>
      <sheetName val="車両仕様__x005f_x0000__x005f_x0000___x005f_x0012__瞳22"/>
      <sheetName val="車両仕様_x005f_x0000__New02㾐22"/>
      <sheetName val="車両仕様___x005f_x0012__瞳_22"/>
      <sheetName val="車両仕様_____x005f_x0012__瞳_22"/>
      <sheetName val="車両仕様__x005f_x005f_x005f_x0000__x005f_x005f_x00022"/>
      <sheetName val="車両仕様_x005f_x005f_x005f_x0000__New02㾐22"/>
      <sheetName val="車両仕様___x005f_x005f_x005f_x0012__瞳_22"/>
      <sheetName val="車両仕様_____x005f_x005f_x005f_x0012__瞳_22"/>
      <sheetName val="車両仕様__x005f_x005f_x005f_x005f_x005f_x005f_x000022"/>
      <sheetName val="車両仕様_x005f_x005f_x005f_x005f_x005f_x005f_x005f_x0000_22"/>
      <sheetName val="車両仕様___x005f_x005f_x005f_x005f_x005f_x005f_x00131"/>
      <sheetName val="車両仕様_____x005f_x005f_x005f_x005f_x005f_x005f_x045"/>
      <sheetName val="IM-P-L-JB_22"/>
      <sheetName val="094W原紙_22"/>
      <sheetName val="Regional_Penetration22"/>
      <sheetName val="dongia_(2)22"/>
      <sheetName val="GMT900_IPC22"/>
      <sheetName val="OTHERS_x62022"/>
      <sheetName val="No12_營業成本表_cost122"/>
      <sheetName val="Master_Updated(517)22"/>
      <sheetName val="ED_AND_EDOV22"/>
      <sheetName val="Supp_List22"/>
      <sheetName val="Risk_&amp;_Opps22"/>
      <sheetName val="Main_222"/>
      <sheetName val="Datasheet_from_R__Hinds22"/>
      <sheetName val="車両仕様__x005f_x005f_x005f_x005f_x005f_x005f_x005f22"/>
      <sheetName val="車両仕様___x005f_x005f_x005f_x005f_x005f_x005f_x00522"/>
      <sheetName val="車両仕様_____x005f_x005f_x005f_x005f_x005f_x005f_x046"/>
      <sheetName val="車両仕様__x005f_x0000__x005f_x0000_22"/>
      <sheetName val="車両仕様__x005f_x005f_x005f_x0000__22"/>
      <sheetName val="車両仕様_x005f_x005f_x005f_x0000__N22"/>
      <sheetName val="車両仕様___x005f_x005f_x005f_x0012_22"/>
      <sheetName val="車両仕様_____x005f_x005f_x00122"/>
      <sheetName val="車両仕様__x005f_x005f_x005f_x005f_x22"/>
      <sheetName val="車両仕様___x005f_x005f_x005f_x005f_22"/>
      <sheetName val="車両仕様_____x005f_x005f_x00522"/>
      <sheetName val="Production_Database_39920"/>
      <sheetName val="RR_Diff__Progressive(28-Aug_(32"/>
      <sheetName val="RR_Diff__Progressive(4-Sep-0323"/>
      <sheetName val="CHRONOLOGY_INDEX23"/>
      <sheetName val="COST_REC__DISCREP_23"/>
      <sheetName val="車両仕様_23"/>
      <sheetName val="MARCH-APRIL__0323"/>
      <sheetName val="車両仕様?_New02㾐23"/>
      <sheetName val="F_Lead23"/>
      <sheetName val="車両仕様__New02㾐23"/>
      <sheetName val="D88D_CAL23"/>
      <sheetName val="Distributor_&amp;_Dealer_code23"/>
      <sheetName val="T1_&amp;_T2_Code23"/>
      <sheetName val="All_of_Part_list_rev_4923"/>
      <sheetName val="All_of_Part_list_rev_49_(PNo)23"/>
      <sheetName val="02年9月_まとめ_32βＨ23"/>
      <sheetName val="715L_Unit_Price23"/>
      <sheetName val="MARCH_APRIL__0323"/>
      <sheetName val="ES_UX__27_40_46423"/>
      <sheetName val="REPUESTOS_LPA23"/>
      <sheetName val="Oct_Truckfest_GMAC_BC23"/>
      <sheetName val="Corolla_Gas23"/>
      <sheetName val="Part_No_23"/>
      <sheetName val="RACK_(CB)new23"/>
      <sheetName val="MASTER_FILE23"/>
      <sheetName val="車両仕様_New02㾐23"/>
      <sheetName val="2005_TKM23"/>
      <sheetName val="Comm_CKD23"/>
      <sheetName val="Datos_HHRR23"/>
      <sheetName val="７月発注分_(VLOOK)23"/>
      <sheetName val="DBS040_RPT_RPT23"/>
      <sheetName val="金型申入書ﾃﾞｰﾀ(05_7～)23"/>
      <sheetName val="Interior_Trim23"/>
      <sheetName val="Plate_Bumper_(Summary)23"/>
      <sheetName val="FAD_Sum23"/>
      <sheetName val="車両仕様__x005f_x0000__x005f_x0000___x005f_x0012__瞳23"/>
      <sheetName val="車両仕様_x005f_x0000__New02㾐23"/>
      <sheetName val="車両仕様___x005f_x0012__瞳_23"/>
      <sheetName val="車両仕様_____x005f_x0012__瞳_23"/>
      <sheetName val="車両仕様__x005f_x005f_x005f_x0000__x005f_x005f_x00023"/>
      <sheetName val="車両仕様_x005f_x005f_x005f_x0000__New02㾐23"/>
      <sheetName val="車両仕様___x005f_x005f_x005f_x0012__瞳_23"/>
      <sheetName val="車両仕様_____x005f_x005f_x005f_x0012__瞳_23"/>
      <sheetName val="車両仕様__x005f_x005f_x005f_x005f_x005f_x005f_x000023"/>
      <sheetName val="車両仕様_x005f_x005f_x005f_x005f_x005f_x005f_x005f_x0000_23"/>
      <sheetName val="車両仕様___x005f_x005f_x005f_x005f_x005f_x005f_x00132"/>
      <sheetName val="車両仕様_____x005f_x005f_x005f_x005f_x005f_x005f_x047"/>
      <sheetName val="IM-P-L-JB_23"/>
      <sheetName val="094W原紙_23"/>
      <sheetName val="Regional_Penetration23"/>
      <sheetName val="dongia_(2)23"/>
      <sheetName val="GMT900_IPC23"/>
      <sheetName val="OTHERS_x62023"/>
      <sheetName val="No12_營業成本表_cost123"/>
      <sheetName val="Master_Updated(517)23"/>
      <sheetName val="ED_AND_EDOV23"/>
      <sheetName val="Supp_List23"/>
      <sheetName val="Risk_&amp;_Opps23"/>
      <sheetName val="Main_223"/>
      <sheetName val="Datasheet_from_R__Hinds23"/>
      <sheetName val="車両仕様__x005f_x005f_x005f_x005f_x005f_x005f_x005f23"/>
      <sheetName val="車両仕様___x005f_x005f_x005f_x005f_x005f_x005f_x00523"/>
      <sheetName val="車両仕様_____x005f_x005f_x005f_x005f_x005f_x005f_x048"/>
      <sheetName val="車両仕様__x005f_x0000__x005f_x0000_23"/>
      <sheetName val="車両仕様__x005f_x005f_x005f_x0000__23"/>
      <sheetName val="車両仕様_x005f_x005f_x005f_x0000__N23"/>
      <sheetName val="車両仕様___x005f_x005f_x005f_x0012_23"/>
      <sheetName val="車両仕様_____x005f_x005f_x00123"/>
      <sheetName val="車両仕様__x005f_x005f_x005f_x005f_x23"/>
      <sheetName val="車両仕様___x005f_x005f_x005f_x005f_23"/>
      <sheetName val="車両仕様_____x005f_x005f_x00523"/>
      <sheetName val="Production_Database_39921"/>
      <sheetName val="1"/>
      <sheetName val="3"/>
      <sheetName val="4"/>
      <sheetName val="試験機(2021年10月19日より)"/>
      <sheetName val="確認ｼｰﾄ(MS)"/>
      <sheetName val="表紙1 "/>
      <sheetName val="5"/>
      <sheetName val="確認ｼｰﾄ(TBU)"/>
      <sheetName val="Sheet1 (2)"/>
      <sheetName val="サイクル"/>
      <sheetName val="特殊サイクル一覧"/>
      <sheetName val="カメラ"/>
      <sheetName val="台数"/>
      <sheetName val="5.心配点抽出-0"/>
      <sheetName val="0.表紙"/>
      <sheetName val="1._概要"/>
      <sheetName val="4 選局"/>
      <sheetName val="定数"/>
      <sheetName val="Case 21_1"/>
      <sheetName val="96期(川崎)"/>
      <sheetName val="ORDSHP"/>
      <sheetName val="B"/>
      <sheetName val="Cost Casting"/>
      <sheetName val="paint mtrl"/>
      <sheetName val="corolla_095W_"/>
      <sheetName val="dyna"/>
      <sheetName val="FC"/>
      <sheetName val="universal"/>
      <sheetName val="Blue_Flag3"/>
      <sheetName val="Calc_Sheet_Budget3"/>
      <sheetName val="_PART_479W_LHD3"/>
      <sheetName val="_PART_MYY5A3"/>
      <sheetName val="393_N3"/>
      <sheetName val="WIP_Cal_Sheet3"/>
      <sheetName val="Pricing_overview3"/>
      <sheetName val="Lookup_Table3"/>
      <sheetName val="promo_lists_20113"/>
      <sheetName val="車両仕様_嗼1嗼1噌1鲌3"/>
      <sheetName val="車両仕様_勜+勜+匬+鲌3"/>
      <sheetName val="EquipmentTrimming_Cabin_NS3"/>
      <sheetName val="Reference_3"/>
      <sheetName val="車両仕様__x005f_x0000__x005f_x0000_?_x005f_x0012_?瞳?3"/>
      <sheetName val="車両仕様_???_x005f_x0012_?瞳?3"/>
      <sheetName val="160th_NPCC_Nov'103"/>
      <sheetName val="RMBSS's_Triggered3"/>
      <sheetName val="車両仕様?4???_??3"/>
      <sheetName val="車両仕様_???_?瞳?3"/>
      <sheetName val="車両仕様???ꎨ_窉瞳㾐3"/>
      <sheetName val="車両仕様?4??_?3"/>
      <sheetName val="車両仕様4??_?3"/>
      <sheetName val="車両仕様____瞳_3"/>
      <sheetName val="車両仕様______瞳_3"/>
      <sheetName val="車両仕様_4______3"/>
      <sheetName val="車両仕様___ꎨ_窉瞳㾐3"/>
      <sheetName val="車両仕様_4____3"/>
      <sheetName val="車両仕様4____3"/>
      <sheetName val="PRICE_LIST3"/>
      <sheetName val="Loss_Time3"/>
      <sheetName val="Price_range_IT3"/>
      <sheetName val="Avensis+d_seg__in_&amp;_out_of_UK+3"/>
      <sheetName val="#ofclose__xl3"/>
      <sheetName val="Annexes_toutes_bases3"/>
      <sheetName val="DON_GIA3"/>
      <sheetName val="CHITIET_VL-NC3"/>
      <sheetName val="TONGKE3p_3"/>
      <sheetName val="TOTAL_P23"/>
      <sheetName val="2_-_Summary3"/>
      <sheetName val="IPOTESI_PIANO_STATICA3"/>
      <sheetName val="make_up3"/>
      <sheetName val="車両仕様_???_x005f_x005f_x005f_x0012_?瞳?3"/>
      <sheetName val="調達担当者(06_2～)3"/>
      <sheetName val="車両仕様__x005f_x0000__2"/>
      <sheetName val="車両仕様_x005f_x0000__N2"/>
      <sheetName val="車両仕様___x005f_x0012_2"/>
      <sheetName val="車両仕様__x005f_x005f_x2"/>
      <sheetName val="車両仕様___x005f_x005f_2"/>
      <sheetName val="05-065_she2"/>
      <sheetName val="idgr_-_formula2"/>
      <sheetName val="IDGR_(3)2"/>
      <sheetName val="IDGR_(2)2"/>
      <sheetName val="PLIV_(3)2"/>
      <sheetName val="PLIV_(2)2"/>
      <sheetName val="PLIV_(template)2"/>
      <sheetName val="inv_recon2"/>
      <sheetName val="side_member2"/>
      <sheetName val="TTC_(FG)2"/>
      <sheetName val="Sheet1_(3)2"/>
      <sheetName val="truck_allocation2"/>
      <sheetName val="Supplier_Price_Check2"/>
      <sheetName val="$_-_june2"/>
      <sheetName val="Vios_Cost_Reduction_actual_pro2"/>
      <sheetName val="RET_PALLET2"/>
      <sheetName val="Form_A2"/>
      <sheetName val="NG_SUMMARY2"/>
      <sheetName val="impact_pallet_and_racks2"/>
      <sheetName val="Daily_WSD2"/>
      <sheetName val="ass'y_12'04-05'053"/>
      <sheetName val="Type_I2"/>
      <sheetName val="Schedule_PM2"/>
      <sheetName val="training_forklift2"/>
      <sheetName val="Budget_by_Category2"/>
      <sheetName val="investment_tmc_v8_0_34p2"/>
      <sheetName val="PTD_Activity2"/>
      <sheetName val="Sample_1PP_2"/>
      <sheetName val="Open_Ran3"/>
      <sheetName val="Open_RAN_23"/>
      <sheetName val="CHIA_KH2"/>
      <sheetName val="Purch__BP2"/>
      <sheetName val="車両仕様_____x005f_x005f_x005f_x005f_x0013"/>
      <sheetName val="車両仕様_____x005f_x005f_x005f_x005f_x0053"/>
      <sheetName val="ＰＲＥ_NO1"/>
      <sheetName val="Courier_4x2"/>
      <sheetName val="Price_Trend2"/>
      <sheetName val="車両仕様_?_x005f_x0012_?瞳?2"/>
      <sheetName val="YARIS_HB2"/>
      <sheetName val="00_KS"/>
      <sheetName val="PRADO_3Dr_fl2"/>
      <sheetName val="01_DATA2"/>
      <sheetName val="Quality_Update2"/>
      <sheetName val="prior_data"/>
      <sheetName val="Table_Master"/>
      <sheetName val="1_概述"/>
      <sheetName val="Drop-down_Menu_List"/>
      <sheetName val="Open_Item_List"/>
      <sheetName val="本修正_DIFF_"/>
      <sheetName val="Sector_Assignment"/>
      <sheetName val="BQ_CONVEYOR"/>
      <sheetName val="IMV_LIST_2003"/>
      <sheetName val="車両仕様_x005f_x0000_4__x005f_x0000__x005f_x0000___x0"/>
      <sheetName val="車両仕様__x005f_x0000__x005f_x0000____瞳_"/>
      <sheetName val="Part_list"/>
      <sheetName val="INACT797"/>
      <sheetName val="M1A"/>
      <sheetName val="OK"/>
      <sheetName val="??? Pilling upu_S y"/>
      <sheetName val="ASF INVENTORY"/>
      <sheetName val="車両仕様_4___x005f_x0013__x0013__x0013__x0013__x0013_"/>
      <sheetName val="ጀጀ؀ԀЀࠀ᐀Ѐऀ܀̀܀ഀ܀Ԁऀ଀ࠀ_x0000_"/>
      <sheetName val="CTable"/>
      <sheetName val="bs is"/>
      <sheetName val="成績"/>
      <sheetName val="IT Checklist"/>
      <sheetName val="Index"/>
      <sheetName val="Defined Layout Screen_Ver.0.6"/>
      <sheetName val="９ｘ"/>
      <sheetName val="Ｂｘ"/>
      <sheetName val="Ｃｘ"/>
      <sheetName val="Ｅｘ"/>
      <sheetName val="STEP1-Definition"/>
      <sheetName val="特、実まとめ"/>
      <sheetName val="config"/>
      <sheetName val="地点情報データ応答"/>
      <sheetName val="MIS REPORT "/>
      <sheetName val="（別紙5-1）PP02簡素化"/>
      <sheetName val="Toggle_Duplicate_Highlighting"/>
      <sheetName val="M_ACCOUNT"/>
      <sheetName val="自販市場別"/>
      <sheetName val="BC01_PRT_SIJI"/>
      <sheetName val="Data(ko dc xoa)"/>
      <sheetName val="日英対比表"/>
      <sheetName val="Ｊ３９Ａワースト"/>
      <sheetName val="DASH用係数"/>
      <sheetName val="RR_Diff__Progressive(28-Aug_(34"/>
      <sheetName val="RR_Diff__Progressive(4-Sep-0325"/>
      <sheetName val="CHRONOLOGY_INDEX25"/>
      <sheetName val="COST_REC__DISCREP_25"/>
      <sheetName val="車両仕様_25"/>
      <sheetName val="MARCH-APRIL__0325"/>
      <sheetName val="車両仕様?_New02㾐25"/>
      <sheetName val="F_Lead25"/>
      <sheetName val="車両仕様__New02㾐25"/>
      <sheetName val="D88D_CAL25"/>
      <sheetName val="Distributor_&amp;_Dealer_code25"/>
      <sheetName val="T1_&amp;_T2_Code25"/>
      <sheetName val="All_of_Part_list_rev_4925"/>
      <sheetName val="All_of_Part_list_rev_49_(PNo)25"/>
      <sheetName val="02年9月_まとめ_32βＨ25"/>
      <sheetName val="715L_Unit_Price25"/>
      <sheetName val="MARCH_APRIL__0325"/>
      <sheetName val="ES_UX__27_40_46425"/>
      <sheetName val="REPUESTOS_LPA25"/>
      <sheetName val="Oct_Truckfest_GMAC_BC25"/>
      <sheetName val="Corolla_Gas25"/>
      <sheetName val="Part_No_25"/>
      <sheetName val="RACK_(CB)new25"/>
      <sheetName val="MASTER_FILE25"/>
      <sheetName val="車両仕様_New02㾐25"/>
      <sheetName val="2005_TKM25"/>
      <sheetName val="Comm_CKD25"/>
      <sheetName val="Datos_HHRR25"/>
      <sheetName val="７月発注分_(VLOOK)25"/>
      <sheetName val="DBS040_RPT_RPT25"/>
      <sheetName val="金型申入書ﾃﾞｰﾀ(05_7～)25"/>
      <sheetName val="Interior_Trim25"/>
      <sheetName val="Plate_Bumper_(Summary)25"/>
      <sheetName val="FAD_Sum25"/>
      <sheetName val="車両仕様__x005f_x0000__x005f_x0000___x005f_x0012__瞳25"/>
      <sheetName val="車両仕様_x005f_x0000__New02㾐25"/>
      <sheetName val="車両仕様___x005f_x0012__瞳_25"/>
      <sheetName val="車両仕様_____x005f_x0012__瞳_25"/>
      <sheetName val="車両仕様__x005f_x005f_x005f_x0000__x005f_x005f_x00025"/>
      <sheetName val="車両仕様_x005f_x005f_x005f_x0000__New02㾐25"/>
      <sheetName val="車両仕様___x005f_x005f_x005f_x0012__瞳_25"/>
      <sheetName val="車両仕様_____x005f_x005f_x005f_x0012__瞳_25"/>
      <sheetName val="車両仕様__x005f_x005f_x005f_x005f_x005f_x005f_x000025"/>
      <sheetName val="車両仕様_x005f_x005f_x005f_x005f_x005f_x005f_x005f_x0000_25"/>
      <sheetName val="車両仕様___x005f_x005f_x005f_x005f_x005f_x005f_x00134"/>
      <sheetName val="車両仕様_____x005f_x005f_x005f_x005f_x005f_x005f_x051"/>
      <sheetName val="IM-P-L-JB_25"/>
      <sheetName val="094W原紙_25"/>
      <sheetName val="Regional_Penetration25"/>
      <sheetName val="dongia_(2)25"/>
      <sheetName val="GMT900_IPC25"/>
      <sheetName val="OTHERS_x62025"/>
      <sheetName val="No12_營業成本表_cost125"/>
      <sheetName val="Master_Updated(517)25"/>
      <sheetName val="ED_AND_EDOV25"/>
      <sheetName val="Supp_List25"/>
      <sheetName val="Risk_&amp;_Opps25"/>
      <sheetName val="Main_225"/>
      <sheetName val="Datasheet_from_R__Hinds25"/>
      <sheetName val="車両仕様__x005f_x005f_x005f_x005f_x005f_x005f_x005f25"/>
      <sheetName val="車両仕様___x005f_x005f_x005f_x005f_x005f_x005f_x00525"/>
      <sheetName val="車両仕様_____x005f_x005f_x005f_x005f_x005f_x005f_x052"/>
      <sheetName val="車両仕様__x005f_x0000__x005f_x0000_25"/>
      <sheetName val="車両仕様__x005f_x005f_x005f_x0000__25"/>
      <sheetName val="車両仕様_x005f_x005f_x005f_x0000__N25"/>
      <sheetName val="車両仕様___x005f_x005f_x005f_x0012_25"/>
      <sheetName val="車両仕様_____x005f_x005f_x00125"/>
      <sheetName val="車両仕様__x005f_x005f_x005f_x005f_x25"/>
      <sheetName val="車両仕様___x005f_x005f_x005f_x005f_25"/>
      <sheetName val="車両仕様_____x005f_x005f_x00525"/>
      <sheetName val="Production_Database_39923"/>
      <sheetName val="RR_Diff__Progressive(28-Aug_(33"/>
      <sheetName val="RR_Diff__Progressive(4-Sep-0324"/>
      <sheetName val="CHRONOLOGY_INDEX24"/>
      <sheetName val="COST_REC__DISCREP_24"/>
      <sheetName val="車両仕様_24"/>
      <sheetName val="MARCH-APRIL__0324"/>
      <sheetName val="車両仕様?_New02㾐24"/>
      <sheetName val="F_Lead24"/>
      <sheetName val="車両仕様__New02㾐24"/>
      <sheetName val="D88D_CAL24"/>
      <sheetName val="Distributor_&amp;_Dealer_code24"/>
      <sheetName val="T1_&amp;_T2_Code24"/>
      <sheetName val="All_of_Part_list_rev_4924"/>
      <sheetName val="All_of_Part_list_rev_49_(PNo)24"/>
      <sheetName val="02年9月_まとめ_32βＨ24"/>
      <sheetName val="715L_Unit_Price24"/>
      <sheetName val="MARCH_APRIL__0324"/>
      <sheetName val="ES_UX__27_40_46424"/>
      <sheetName val="REPUESTOS_LPA24"/>
      <sheetName val="Oct_Truckfest_GMAC_BC24"/>
      <sheetName val="Corolla_Gas24"/>
      <sheetName val="Part_No_24"/>
      <sheetName val="RACK_(CB)new24"/>
      <sheetName val="MASTER_FILE24"/>
      <sheetName val="車両仕様_New02㾐24"/>
      <sheetName val="2005_TKM24"/>
      <sheetName val="Comm_CKD24"/>
      <sheetName val="Datos_HHRR24"/>
      <sheetName val="７月発注分_(VLOOK)24"/>
      <sheetName val="DBS040_RPT_RPT24"/>
      <sheetName val="金型申入書ﾃﾞｰﾀ(05_7～)24"/>
      <sheetName val="Interior_Trim24"/>
      <sheetName val="Plate_Bumper_(Summary)24"/>
      <sheetName val="FAD_Sum24"/>
      <sheetName val="車両仕様__x005f_x0000__x005f_x0000___x005f_x0012__瞳24"/>
      <sheetName val="車両仕様_x005f_x0000__New02㾐24"/>
      <sheetName val="車両仕様___x005f_x0012__瞳_24"/>
      <sheetName val="車両仕様_____x005f_x0012__瞳_24"/>
      <sheetName val="車両仕様__x005f_x005f_x005f_x0000__x005f_x005f_x00024"/>
      <sheetName val="車両仕様_x005f_x005f_x005f_x0000__New02㾐24"/>
      <sheetName val="車両仕様___x005f_x005f_x005f_x0012__瞳_24"/>
      <sheetName val="車両仕様_____x005f_x005f_x005f_x0012__瞳_24"/>
      <sheetName val="車両仕様__x005f_x005f_x005f_x005f_x005f_x005f_x000024"/>
      <sheetName val="車両仕様_x005f_x005f_x005f_x005f_x005f_x005f_x005f_x0000_24"/>
      <sheetName val="車両仕様___x005f_x005f_x005f_x005f_x005f_x005f_x00133"/>
      <sheetName val="車両仕様_____x005f_x005f_x005f_x005f_x005f_x005f_x049"/>
      <sheetName val="IM-P-L-JB_24"/>
      <sheetName val="094W原紙_24"/>
      <sheetName val="Regional_Penetration24"/>
      <sheetName val="dongia_(2)24"/>
      <sheetName val="GMT900_IPC24"/>
      <sheetName val="OTHERS_x62024"/>
      <sheetName val="No12_營業成本表_cost124"/>
      <sheetName val="Master_Updated(517)24"/>
      <sheetName val="ED_AND_EDOV24"/>
      <sheetName val="Supp_List24"/>
      <sheetName val="Risk_&amp;_Opps24"/>
      <sheetName val="Main_224"/>
      <sheetName val="Datasheet_from_R__Hinds24"/>
      <sheetName val="車両仕様__x005f_x005f_x005f_x005f_x005f_x005f_x005f24"/>
      <sheetName val="車両仕様___x005f_x005f_x005f_x005f_x005f_x005f_x00524"/>
      <sheetName val="車両仕様_____x005f_x005f_x005f_x005f_x005f_x005f_x050"/>
      <sheetName val="車両仕様__x005f_x0000__x005f_x0000_24"/>
      <sheetName val="車両仕様__x005f_x005f_x005f_x0000__24"/>
      <sheetName val="車両仕様_x005f_x005f_x005f_x0000__N24"/>
      <sheetName val="車両仕様___x005f_x005f_x005f_x0012_24"/>
      <sheetName val="車両仕様_____x005f_x005f_x00124"/>
      <sheetName val="車両仕様__x005f_x005f_x005f_x005f_x24"/>
      <sheetName val="車両仕様___x005f_x005f_x005f_x005f_24"/>
      <sheetName val="車両仕様_____x005f_x005f_x00524"/>
      <sheetName val="Production_Database_39922"/>
      <sheetName val="RR_Diff__Progressive(28-Aug_(35"/>
      <sheetName val="RR_Diff__Progressive(4-Sep-0326"/>
      <sheetName val="CHRONOLOGY_INDEX26"/>
      <sheetName val="COST_REC__DISCREP_26"/>
      <sheetName val="車両仕様_26"/>
      <sheetName val="MARCH-APRIL__0326"/>
      <sheetName val="車両仕様?_New02㾐26"/>
      <sheetName val="F_Lead26"/>
      <sheetName val="車両仕様__New02㾐26"/>
      <sheetName val="D88D_CAL26"/>
      <sheetName val="Distributor_&amp;_Dealer_code26"/>
      <sheetName val="T1_&amp;_T2_Code26"/>
      <sheetName val="All_of_Part_list_rev_4926"/>
      <sheetName val="All_of_Part_list_rev_49_(PNo)26"/>
      <sheetName val="02年9月_まとめ_32βＨ26"/>
      <sheetName val="715L_Unit_Price26"/>
      <sheetName val="MARCH_APRIL__0326"/>
      <sheetName val="ES_UX__27_40_46426"/>
      <sheetName val="REPUESTOS_LPA26"/>
      <sheetName val="Oct_Truckfest_GMAC_BC26"/>
      <sheetName val="Corolla_Gas26"/>
      <sheetName val="Part_No_26"/>
      <sheetName val="RACK_(CB)new26"/>
      <sheetName val="MASTER_FILE26"/>
      <sheetName val="車両仕様_New02㾐26"/>
      <sheetName val="2005_TKM26"/>
      <sheetName val="Comm_CKD26"/>
      <sheetName val="Datos_HHRR26"/>
      <sheetName val="７月発注分_(VLOOK)26"/>
      <sheetName val="DBS040_RPT_RPT26"/>
      <sheetName val="金型申入書ﾃﾞｰﾀ(05_7～)26"/>
      <sheetName val="Interior_Trim26"/>
      <sheetName val="Plate_Bumper_(Summary)26"/>
      <sheetName val="FAD_Sum26"/>
      <sheetName val="車両仕様__x005f_x0000__x005f_x0000___x005f_x0012__瞳26"/>
      <sheetName val="車両仕様_x005f_x0000__New02㾐26"/>
      <sheetName val="車両仕様___x005f_x0012__瞳_26"/>
      <sheetName val="車両仕様_____x005f_x0012__瞳_26"/>
      <sheetName val="車両仕様__x005f_x005f_x005f_x0000__x005f_x005f_x00026"/>
      <sheetName val="車両仕様_x005f_x005f_x005f_x0000__New02㾐26"/>
      <sheetName val="車両仕様___x005f_x005f_x005f_x0012__瞳_26"/>
      <sheetName val="車両仕様_____x005f_x005f_x005f_x0012__瞳_26"/>
      <sheetName val="車両仕様__x005f_x005f_x005f_x005f_x005f_x005f_x000026"/>
      <sheetName val="車両仕様_x005f_x005f_x005f_x005f_x005f_x005f_x005f_x0000_26"/>
      <sheetName val="車両仕様___x005f_x005f_x005f_x005f_x005f_x005f_x00135"/>
      <sheetName val="車両仕様_____x005f_x005f_x005f_x005f_x005f_x005f_x053"/>
      <sheetName val="IM-P-L-JB_26"/>
      <sheetName val="094W原紙_26"/>
      <sheetName val="Regional_Penetration26"/>
      <sheetName val="dongia_(2)26"/>
      <sheetName val="GMT900_IPC26"/>
      <sheetName val="OTHERS_x62026"/>
      <sheetName val="No12_營業成本表_cost126"/>
      <sheetName val="Master_Updated(517)26"/>
      <sheetName val="ED_AND_EDOV26"/>
      <sheetName val="Supp_List26"/>
      <sheetName val="Risk_&amp;_Opps26"/>
      <sheetName val="Main_226"/>
      <sheetName val="Datasheet_from_R__Hinds26"/>
      <sheetName val="車両仕様__x005f_x005f_x005f_x005f_x005f_x005f_x005f26"/>
      <sheetName val="車両仕様___x005f_x005f_x005f_x005f_x005f_x005f_x00526"/>
      <sheetName val="車両仕様_____x005f_x005f_x005f_x005f_x005f_x005f_x054"/>
      <sheetName val="車両仕様__x005f_x0000__x005f_x0000_26"/>
      <sheetName val="車両仕様__x005f_x005f_x005f_x0000__26"/>
      <sheetName val="車両仕様_x005f_x005f_x005f_x0000__N26"/>
      <sheetName val="車両仕様___x005f_x005f_x005f_x0012_26"/>
      <sheetName val="車両仕様_____x005f_x005f_x00126"/>
      <sheetName val="車両仕様__x005f_x005f_x005f_x005f_x26"/>
      <sheetName val="車両仕様___x005f_x005f_x005f_x005f_26"/>
      <sheetName val="車両仕様_____x005f_x005f_x00526"/>
      <sheetName val="Production_Database_39924"/>
      <sheetName val="RR_Diff__Progressive(28-Aug_(36"/>
      <sheetName val="RR_Diff__Progressive(4-Sep-0327"/>
      <sheetName val="CHRONOLOGY_INDEX27"/>
      <sheetName val="COST_REC__DISCREP_27"/>
      <sheetName val="車両仕様_27"/>
      <sheetName val="MARCH-APRIL__0327"/>
      <sheetName val="車両仕様_New02㾐27"/>
      <sheetName val="車両仕様?_New02㾐27"/>
      <sheetName val="F_Lead27"/>
      <sheetName val="車両仕様__New02㾐27"/>
      <sheetName val="D88D_CAL27"/>
      <sheetName val="Distributor_&amp;_Dealer_code27"/>
      <sheetName val="T1_&amp;_T2_Code27"/>
      <sheetName val="All_of_Part_list_rev_4927"/>
      <sheetName val="All_of_Part_list_rev_49_(PNo)27"/>
      <sheetName val="02年9月_まとめ_32βＨ27"/>
      <sheetName val="715L_Unit_Price27"/>
      <sheetName val="MARCH_APRIL__0327"/>
      <sheetName val="ES_UX__27_40_46427"/>
      <sheetName val="REPUESTOS_LPA27"/>
      <sheetName val="Oct_Truckfest_GMAC_BC27"/>
      <sheetName val="Corolla_Gas27"/>
      <sheetName val="Part_No_27"/>
      <sheetName val="RACK_(CB)new27"/>
      <sheetName val="MASTER_FILE27"/>
      <sheetName val="2005_TKM27"/>
      <sheetName val="Comm_CKD27"/>
      <sheetName val="Datos_HHRR27"/>
      <sheetName val="７月発注分_(VLOOK)27"/>
      <sheetName val="DBS040_RPT_RPT27"/>
      <sheetName val="金型申入書ﾃﾞｰﾀ(05_7～)27"/>
      <sheetName val="Interior_Trim27"/>
      <sheetName val="Plate_Bumper_(Summary)27"/>
      <sheetName val="FAD_Sum27"/>
      <sheetName val="車両仕様__x005f_x0000__x005f_x0000___x005f_x0012__瞳27"/>
      <sheetName val="車両仕様_x005f_x0000__New02㾐27"/>
      <sheetName val="車両仕様___x005f_x0012__瞳_27"/>
      <sheetName val="車両仕様_____x005f_x0012__瞳_27"/>
      <sheetName val="車両仕様__x005f_x005f_x005f_x0000__x005f_x005f_x00027"/>
      <sheetName val="車両仕様_x005f_x005f_x005f_x0000__New02㾐27"/>
      <sheetName val="車両仕様___x005f_x005f_x005f_x0012__瞳_27"/>
      <sheetName val="車両仕様_____x005f_x005f_x005f_x0012__瞳_27"/>
      <sheetName val="車両仕様__x005f_x005f_x005f_x005f_x005f_x005f_x000027"/>
      <sheetName val="車両仕様_x005f_x005f_x005f_x005f_x005f_x005f_x005f_x0000_27"/>
      <sheetName val="車両仕様___x005f_x005f_x005f_x005f_x005f_x005f_x00136"/>
      <sheetName val="車両仕様_____x005f_x005f_x005f_x005f_x005f_x005f_x055"/>
      <sheetName val="IM-P-L-JB_27"/>
      <sheetName val="094W原紙_27"/>
      <sheetName val="Regional_Penetration27"/>
      <sheetName val="dongia_(2)27"/>
      <sheetName val="GMT900_IPC27"/>
      <sheetName val="OTHERS_x62027"/>
      <sheetName val="No12_營業成本表_cost127"/>
      <sheetName val="Master_Updated(517)27"/>
      <sheetName val="ED_AND_EDOV27"/>
      <sheetName val="Supp_List27"/>
      <sheetName val="Risk_&amp;_Opps27"/>
      <sheetName val="Main_227"/>
      <sheetName val="Datasheet_from_R__Hinds27"/>
      <sheetName val="車両仕様__x005f_x005f_x005f_x005f_x005f_x005f_x005f27"/>
      <sheetName val="車両仕様___x005f_x005f_x005f_x005f_x005f_x005f_x00527"/>
      <sheetName val="車両仕様_____x005f_x005f_x005f_x005f_x005f_x005f_x056"/>
      <sheetName val="車両仕様__x005f_x0000__x005f_x0000_27"/>
      <sheetName val="車両仕様__x005f_x005f_x005f_x0000__27"/>
      <sheetName val="車両仕様_x005f_x005f_x005f_x0000__N27"/>
      <sheetName val="車両仕様___x005f_x005f_x005f_x0012_27"/>
      <sheetName val="車両仕様_____x005f_x005f_x00127"/>
      <sheetName val="車両仕様__x005f_x005f_x005f_x005f_x27"/>
      <sheetName val="車両仕様___x005f_x005f_x005f_x005f_27"/>
      <sheetName val="車両仕様_____x005f_x005f_x00527"/>
      <sheetName val="Production_Database_39925"/>
      <sheetName val="Spider web"/>
      <sheetName val="Internal_Price_List1"/>
      <sheetName val="シェル台ｾﾂﾄ流し改_(2)1"/>
      <sheetName val="車両仕様_____x0011"/>
      <sheetName val="車両仕様_____x0051"/>
      <sheetName val="車両仕様__x1"/>
      <sheetName val="車両仕様___1"/>
      <sheetName val="最新基準単価_1"/>
      <sheetName val="4_5_6_大日程1"/>
      <sheetName val="BR_(C_Matrix)1"/>
      <sheetName val="車両仕様_??_x000a_????1"/>
      <sheetName val="車両仕様_???_x005f_x005f_x005f_x005f_x005f_x005f_x002"/>
      <sheetName val="車両仕様_x005f_x0000_4?_x005f_x0000__x005f_x0000___x1"/>
      <sheetName val="車両仕様__x005f_x0000__x005f_x0000_?_?瞳?1"/>
      <sheetName val="車両仕様_x005f_x0000__x005f_x0000__x005f_x0000_ꎨ_窉瞳㾐1"/>
      <sheetName val="_型__治__具__投__資___売__買__差____比_1"/>
      <sheetName val="LATEST_ROYALTY1"/>
      <sheetName val="Short_Plan_1"/>
      <sheetName val="6-11'03_-_6-11'041"/>
      <sheetName val="_D2"/>
      <sheetName val="PHỤ_KIỆN_HỦY"/>
      <sheetName val="Sập_khóa"/>
      <sheetName val="【参考】_大中トラ"/>
      <sheetName val="【参考】_小トラ"/>
      <sheetName val="車両仕様__x005f_x005f_x005f_x005F_x005f_x0000__"/>
      <sheetName val="車両仕様_x005f_x005f_x005f_x005F_x005f_x0000__N"/>
      <sheetName val="車両仕様___x005f_x005f_x005f_x005F_x005f_x0012_"/>
      <sheetName val="車両仕様__x005f_x005f_x005f_x005F_x005f_x005f_x"/>
      <sheetName val="車両仕様___x005f_x005f_x005f_x005F_x005f_x005f_"/>
      <sheetName val="Inc_Statement"/>
      <sheetName val="230216_追加"/>
      <sheetName val="FAC_OVERHEAD"/>
      <sheetName val="WIP_Cal_Sheet4"/>
      <sheetName val="Pricing_overview4"/>
      <sheetName val="車両仕様?4???_??4"/>
      <sheetName val="車両仕様_???_?瞳?4"/>
      <sheetName val="車両仕様???ꎨ_窉瞳㾐4"/>
      <sheetName val="車両仕様?4??_?4"/>
      <sheetName val="車両仕様4??_?4"/>
      <sheetName val="車両仕様____瞳_4"/>
      <sheetName val="車両仕様______瞳_4"/>
      <sheetName val="車両仕様_4______4"/>
      <sheetName val="車両仕様___ꎨ_窉瞳㾐4"/>
      <sheetName val="車両仕様_4____4"/>
      <sheetName val="車両仕様4____4"/>
      <sheetName val="車両仕様_嗼1嗼1噌1鲌4"/>
      <sheetName val="車両仕様_勜+勜+匬+鲌4"/>
      <sheetName val="_PART_479W_LHD4"/>
      <sheetName val="_PART_MYY5A4"/>
      <sheetName val="RMBSS's_Triggered4"/>
      <sheetName val="EquipmentTrimming_Cabin_NS4"/>
      <sheetName val="Blue_Flag4"/>
      <sheetName val="Calc_Sheet_Budget4"/>
      <sheetName val="393_N4"/>
      <sheetName val="Lookup_Table4"/>
      <sheetName val="promo_lists_20114"/>
      <sheetName val="車両仕様_____x005f_x005f_x005f_x005f_x0014"/>
      <sheetName val="車両仕様_____x005f_x005f_x005f_x005f_x0054"/>
      <sheetName val="Reference_4"/>
      <sheetName val="車両仕様__x005f_x0000__x005f_x0000_?_x005f_x0012_?瞳?4"/>
      <sheetName val="車両仕様_???_x005f_x0012_?瞳?4"/>
      <sheetName val="160th_NPCC_Nov'104"/>
      <sheetName val="PRICE_LIST4"/>
      <sheetName val="Loss_Time4"/>
      <sheetName val="Price_range_IT4"/>
      <sheetName val="Avensis+d_seg__in_&amp;_out_of_UK+4"/>
      <sheetName val="#ofclose__xl4"/>
      <sheetName val="Annexes_toutes_bases4"/>
      <sheetName val="車両仕様_?_x005f_x0012_?瞳?3"/>
      <sheetName val="Internal_Price_List2"/>
      <sheetName val="DON_GIA4"/>
      <sheetName val="CHITIET_VL-NC4"/>
      <sheetName val="TONGKE3p_4"/>
      <sheetName val="TOTAL_P24"/>
      <sheetName val="2_-_Summary4"/>
      <sheetName val="IPOTESI_PIANO_STATICA4"/>
      <sheetName val="make_up4"/>
      <sheetName val="車両仕様_???_x005f_x005f_x005f_x0012_?瞳?4"/>
      <sheetName val="ass'y_12'04-05'054"/>
      <sheetName val="調達担当者(06_2～)4"/>
      <sheetName val="Open_Ran4"/>
      <sheetName val="Open_RAN_24"/>
      <sheetName val="シェル台ｾﾂﾄ流し改_(2)2"/>
      <sheetName val="車両仕様__x005f_x0000__3"/>
      <sheetName val="車両仕様_x005f_x0000__N3"/>
      <sheetName val="車両仕様___x005f_x0012_3"/>
      <sheetName val="車両仕様__x005f_x005f_x3"/>
      <sheetName val="車両仕様___x005f_x005f_3"/>
      <sheetName val="Budget_by_Category3"/>
      <sheetName val="investment_tmc_v8_0_34p3"/>
      <sheetName val="PTD_Activity3"/>
      <sheetName val="Price_Trend3"/>
      <sheetName val="05-065_she3"/>
      <sheetName val="idgr_-_formula3"/>
      <sheetName val="IDGR_(3)3"/>
      <sheetName val="IDGR_(2)3"/>
      <sheetName val="PLIV_(3)3"/>
      <sheetName val="PLIV_(2)3"/>
      <sheetName val="PLIV_(template)3"/>
      <sheetName val="inv_recon3"/>
      <sheetName val="side_member3"/>
      <sheetName val="TTC_(FG)3"/>
      <sheetName val="Sheet1_(3)3"/>
      <sheetName val="truck_allocation3"/>
      <sheetName val="Supplier_Price_Check3"/>
      <sheetName val="$_-_june3"/>
      <sheetName val="Vios_Cost_Reduction_actual_pro3"/>
      <sheetName val="RET_PALLET3"/>
      <sheetName val="Form_A3"/>
      <sheetName val="NG_SUMMARY3"/>
      <sheetName val="impact_pallet_and_racks3"/>
      <sheetName val="Type_I3"/>
      <sheetName val="Schedule_PM3"/>
      <sheetName val="training_forklift3"/>
      <sheetName val="Daily_WSD3"/>
      <sheetName val="YARIS_HB3"/>
      <sheetName val="Sample_1PP_3"/>
      <sheetName val="PRADO_3Dr_fl3"/>
      <sheetName val="01_DATA3"/>
      <sheetName val="車両仕様_____x0012"/>
      <sheetName val="車両仕様_____x0052"/>
      <sheetName val="車両仕様__x2"/>
      <sheetName val="車両仕様___2"/>
      <sheetName val="最新基準単価_2"/>
      <sheetName val="CHIA_KH3"/>
      <sheetName val="Purch__BP3"/>
      <sheetName val="4_5_6_大日程2"/>
      <sheetName val="Stock_in_Trade2"/>
      <sheetName val="BR_(C_Matrix)2"/>
      <sheetName val="車両仕様_??_x000a_????2"/>
      <sheetName val="車両仕様_???_x005f_x005f_x005f_x005f_x005f_x005f_x003"/>
      <sheetName val="車両仕様_x005f_x0000_4?_x005f_x0000__x005f_x0000___x2"/>
      <sheetName val="車両仕様__x005f_x0000__x005f_x0000_?_?瞳?2"/>
      <sheetName val="車両仕様_x005f_x0000__x005f_x0000__x005f_x0000_ꎨ_窉瞳㾐2"/>
      <sheetName val="_型__治__具__投__資___売__買__差____比_2"/>
      <sheetName val="LATEST_ROYALTY2"/>
      <sheetName val="Short_Plan_2"/>
      <sheetName val="6-11'03_-_6-11'042"/>
      <sheetName val="IMV_LIST_20031"/>
      <sheetName val="BQ_CONVEYOR1"/>
      <sheetName val="Courier_4x21"/>
      <sheetName val="ＰＲＥ_NO11"/>
      <sheetName val="00_KS1"/>
      <sheetName val="1_概述1"/>
      <sheetName val="Drop-down_Menu_List1"/>
      <sheetName val="Open_Item_List1"/>
      <sheetName val="本修正_DIFF_1"/>
      <sheetName val="Sector_Assignment1"/>
      <sheetName val="Quality_Update3"/>
      <sheetName val="prior_data1"/>
      <sheetName val="Table_Master1"/>
      <sheetName val="車両仕様_x005f_x0000_4__x005f_x0000__x005f_x0000___x1"/>
      <sheetName val="車両仕様__x005f_x0000__x005f_x0000____瞳_1"/>
      <sheetName val="Toggle_Duplicate_Highlighting1"/>
      <sheetName val="_D21"/>
      <sheetName val="PHỤ_KIỆN_HỦY1"/>
      <sheetName val="Sập_khóa1"/>
      <sheetName val="【参考】_大中トラ1"/>
      <sheetName val="【参考】_小トラ1"/>
      <sheetName val="Part_list1"/>
      <sheetName val="車両仕様__x005f_x005f_x005f_x005F_x005f_x0000__1"/>
      <sheetName val="車両仕様_x005f_x005f_x005f_x005F_x005f_x0000__N1"/>
      <sheetName val="車両仕様___x005f_x005f_x005f_x005F_x005f_x0012_1"/>
      <sheetName val="車両仕様__x005f_x005f_x005f_x005F_x005f_x005f_x1"/>
      <sheetName val="車両仕様___x005f_x005f_x005f_x005F_x005f_x005f_1"/>
      <sheetName val="Inc_Statement1"/>
      <sheetName val="230216_追加1"/>
      <sheetName val="FAC_OVERHEAD1"/>
      <sheetName val="CæÊ__x005f_x0015__Op"/>
      <sheetName val="ƒƒCƒ“‰æ–Ê__x005f_x0015__Op"/>
      <sheetName val="メイン画面__x005f_x0015__Op"/>
      <sheetName val="表紙1_"/>
      <sheetName val="Sheet1_(2)"/>
      <sheetName val="Config_-_dspmgr"/>
      <sheetName val="SHEET__car_no"/>
      <sheetName val="Spider_web"/>
      <sheetName val="RMBSS's_Triggered5"/>
      <sheetName val="車両仕様_嗼1嗼1噌1鲌5"/>
      <sheetName val="車両仕様_勜+勜+匬+鲌5"/>
      <sheetName val="_PART_479W_LHD5"/>
      <sheetName val="_PART_MYY5A5"/>
      <sheetName val="EquipmentTrimming_Cabin_NS5"/>
      <sheetName val="Blue_Flag5"/>
      <sheetName val="Calc_Sheet_Budget5"/>
      <sheetName val="393_N5"/>
      <sheetName val="WIP_Cal_Sheet5"/>
      <sheetName val="Pricing_overview5"/>
      <sheetName val="Lookup_Table5"/>
      <sheetName val="promo_lists_20115"/>
      <sheetName val="車両仕様_____x005f_x005f_x005f_x005f_x0015"/>
      <sheetName val="車両仕様_____x005f_x005f_x005f_x005f_x0055"/>
      <sheetName val="車両仕様?4???_??5"/>
      <sheetName val="車両仕様_???_?瞳?5"/>
      <sheetName val="車両仕様???ꎨ_窉瞳㾐5"/>
      <sheetName val="車両仕様?4??_?5"/>
      <sheetName val="車両仕様4??_?5"/>
      <sheetName val="車両仕様____瞳_5"/>
      <sheetName val="車両仕様______瞳_5"/>
      <sheetName val="車両仕様_4______5"/>
      <sheetName val="車両仕様___ꎨ_窉瞳㾐5"/>
      <sheetName val="車両仕様_4____5"/>
      <sheetName val="車両仕様4____5"/>
      <sheetName val="Reference_5"/>
      <sheetName val="車両仕様__x005f_x0000__x005f_x0000_?_x005f_x0012_?瞳?5"/>
      <sheetName val="車両仕様_???_x005f_x0012_?瞳?5"/>
      <sheetName val="160th_NPCC_Nov'105"/>
      <sheetName val="PRICE_LIST5"/>
      <sheetName val="Annexes_toutes_bases5"/>
      <sheetName val="Internal_Price_List3"/>
      <sheetName val="車両仕様_?_x005f_x0012_?瞳?4"/>
      <sheetName val="Loss_Time5"/>
      <sheetName val="Price_range_IT5"/>
      <sheetName val="Avensis+d_seg__in_&amp;_out_of_UK+5"/>
      <sheetName val="#ofclose__xl5"/>
      <sheetName val="DON_GIA5"/>
      <sheetName val="CHITIET_VL-NC5"/>
      <sheetName val="TONGKE3p_5"/>
      <sheetName val="TOTAL_P25"/>
      <sheetName val="2_-_Summary5"/>
      <sheetName val="IPOTESI_PIANO_STATICA5"/>
      <sheetName val="make_up5"/>
      <sheetName val="車両仕様_???_x005f_x005f_x005f_x0012_?瞳?5"/>
      <sheetName val="調達担当者(06_2～)5"/>
      <sheetName val="ass'y_12'04-05'055"/>
      <sheetName val="Open_Ran5"/>
      <sheetName val="Open_RAN_25"/>
      <sheetName val="シェル台ｾﾂﾄ流し改_(2)3"/>
      <sheetName val="車両仕様__x005f_x0000__4"/>
      <sheetName val="車両仕様_x005f_x0000__N4"/>
      <sheetName val="車両仕様___x005f_x0012_4"/>
      <sheetName val="車両仕様__x005f_x005f_x4"/>
      <sheetName val="車両仕様___x005f_x005f_4"/>
      <sheetName val="Budget_by_Category4"/>
      <sheetName val="investment_tmc_v8_0_34p4"/>
      <sheetName val="PTD_Activity4"/>
      <sheetName val="Price_Trend4"/>
      <sheetName val="05-065_she4"/>
      <sheetName val="idgr_-_formula4"/>
      <sheetName val="IDGR_(3)4"/>
      <sheetName val="IDGR_(2)4"/>
      <sheetName val="PLIV_(3)4"/>
      <sheetName val="PLIV_(2)4"/>
      <sheetName val="PLIV_(template)4"/>
      <sheetName val="inv_recon4"/>
      <sheetName val="side_member4"/>
      <sheetName val="TTC_(FG)4"/>
      <sheetName val="Sheet1_(3)4"/>
      <sheetName val="truck_allocation4"/>
      <sheetName val="Supplier_Price_Check4"/>
      <sheetName val="$_-_june4"/>
      <sheetName val="Vios_Cost_Reduction_actual_pro4"/>
      <sheetName val="RET_PALLET4"/>
      <sheetName val="Form_A4"/>
      <sheetName val="NG_SUMMARY4"/>
      <sheetName val="impact_pallet_and_racks4"/>
      <sheetName val="Type_I4"/>
      <sheetName val="Schedule_PM4"/>
      <sheetName val="training_forklift4"/>
      <sheetName val="Daily_WSD4"/>
      <sheetName val="YARIS_HB4"/>
      <sheetName val="Sample_1PP_4"/>
      <sheetName val="PRADO_3Dr_fl4"/>
      <sheetName val="01_DATA4"/>
      <sheetName val="車両仕様_____x0013"/>
      <sheetName val="車両仕様_____x0053"/>
      <sheetName val="車両仕様__x3"/>
      <sheetName val="車両仕様___3"/>
      <sheetName val="最新基準単価_3"/>
      <sheetName val="CHIA_KH4"/>
      <sheetName val="Purch__BP4"/>
      <sheetName val="4_5_6_大日程3"/>
      <sheetName val="Stock_in_Trade3"/>
      <sheetName val="BR_(C_Matrix)3"/>
      <sheetName val="車両仕様_??_x000a_????3"/>
      <sheetName val="車両仕様_???_x005f_x005f_x005f_x005f_x005f_x005f_x004"/>
      <sheetName val="車両仕様_x005f_x0000_4?_x005f_x0000__x005f_x0000___x3"/>
      <sheetName val="車両仕様__x005f_x0000__x005f_x0000_?_?瞳?3"/>
      <sheetName val="車両仕様_x005f_x0000__x005f_x0000__x005f_x0000_ꎨ_窉瞳㾐3"/>
      <sheetName val="_型__治__具__投__資___売__買__差____比_3"/>
      <sheetName val="LATEST_ROYALTY3"/>
      <sheetName val="Short_Plan_3"/>
      <sheetName val="6-11'03_-_6-11'043"/>
      <sheetName val="Seat_Assy_Tool_Tracking2"/>
      <sheetName val="Packing_List22"/>
      <sheetName val="Packing_List3"/>
      <sheetName val="IMV_LIST_20032"/>
      <sheetName val="BQ_CONVEYOR2"/>
      <sheetName val="Courier_4x22"/>
      <sheetName val="ＰＲＥ_NO12"/>
      <sheetName val="00_KS2"/>
      <sheetName val="1_概述2"/>
      <sheetName val="Drop-down_Menu_List2"/>
      <sheetName val="Open_Item_List2"/>
      <sheetName val="本修正_DIFF_2"/>
      <sheetName val="Sector_Assignment2"/>
      <sheetName val="Quality_Update4"/>
      <sheetName val="Customer_behaver2"/>
      <sheetName val="Calculation_PS2"/>
      <sheetName val="prior_data2"/>
      <sheetName val="Table_Master2"/>
      <sheetName val="車両仕様_x005f_x0000_4__x005f_x0000__x005f_x0000___x2"/>
      <sheetName val="車両仕様__x005f_x0000__x005f_x0000____瞳_2"/>
      <sheetName val="Toggle_Duplicate_Highlighting2"/>
      <sheetName val="_D22"/>
      <sheetName val="PHỤ_KIỆN_HỦY2"/>
      <sheetName val="Sập_khóa2"/>
      <sheetName val="【参考】_大中トラ2"/>
      <sheetName val="【参考】_小トラ2"/>
      <sheetName val="Part_list2"/>
      <sheetName val="車両仕様__x005f_x005f_x005f_x005F_x005f_x0000__2"/>
      <sheetName val="車両仕様_x005f_x005f_x005f_x005F_x005f_x0000__N2"/>
      <sheetName val="車両仕様___x005f_x005f_x005f_x005F_x005f_x0012_2"/>
      <sheetName val="車両仕様__x005f_x005f_x005f_x005F_x005f_x005f_x2"/>
      <sheetName val="車両仕様___x005f_x005f_x005f_x005F_x005f_x005f_2"/>
      <sheetName val="Inc_Statement2"/>
      <sheetName val="230216_追加2"/>
      <sheetName val="FAC_OVERHEAD2"/>
      <sheetName val="CæÊ__x005f_x0015__Op1"/>
      <sheetName val="ƒƒCƒ“‰æ–Ê__x005f_x0015__Op1"/>
      <sheetName val="メイン画面__x005f_x0015__Op1"/>
      <sheetName val="表紙1_1"/>
      <sheetName val="Sheet1_(2)1"/>
      <sheetName val="Config_-_dspmgr1"/>
      <sheetName val="SHEET__car_no1"/>
      <sheetName val="Spider_web1"/>
      <sheetName val="RR_Diff__Progressive(28-Aug_(37"/>
      <sheetName val="RR_Diff__Progressive(4-Sep-0328"/>
      <sheetName val="CHRONOLOGY_INDEX28"/>
      <sheetName val="COST_REC__DISCREP_28"/>
      <sheetName val="車両仕様_28"/>
      <sheetName val="MARCH-APRIL__0328"/>
      <sheetName val="車両仕様?_New02㾐28"/>
      <sheetName val="F_Lead28"/>
      <sheetName val="車両仕様__New02㾐28"/>
      <sheetName val="D88D_CAL28"/>
      <sheetName val="Distributor_&amp;_Dealer_code28"/>
      <sheetName val="T1_&amp;_T2_Code28"/>
      <sheetName val="All_of_Part_list_rev_4928"/>
      <sheetName val="All_of_Part_list_rev_49_(PNo)28"/>
      <sheetName val="02年9月_まとめ_32βＨ28"/>
      <sheetName val="715L_Unit_Price28"/>
      <sheetName val="MARCH_APRIL__0328"/>
      <sheetName val="ES_UX__27_40_46428"/>
      <sheetName val="Part_No_28"/>
      <sheetName val="RACK_(CB)new28"/>
      <sheetName val="MASTER_FILE28"/>
      <sheetName val="Oct_Truckfest_GMAC_BC28"/>
      <sheetName val="REPUESTOS_LPA28"/>
      <sheetName val="Corolla_Gas28"/>
      <sheetName val="2005_TKM28"/>
      <sheetName val="Comm_CKD28"/>
      <sheetName val="Datos_HHRR28"/>
      <sheetName val="７月発注分_(VLOOK)28"/>
      <sheetName val="DBS040_RPT_RPT28"/>
      <sheetName val="金型申入書ﾃﾞｰﾀ(05_7～)28"/>
      <sheetName val="車両仕様__x005f_x0000__x005f_x0000___x005f_x0012__瞳28"/>
      <sheetName val="車両仕様_x005f_x0000__New02㾐28"/>
      <sheetName val="車両仕様___x005f_x0012__瞳_28"/>
      <sheetName val="車両仕様_____x005f_x0012__瞳_28"/>
      <sheetName val="車両仕様__x005f_x005f_x005f_x0000__x005f_x005f_x00028"/>
      <sheetName val="車両仕様_x005f_x005f_x005f_x0000__New02㾐28"/>
      <sheetName val="車両仕様___x005f_x005f_x005f_x0012__瞳_28"/>
      <sheetName val="車両仕様_____x005f_x005f_x005f_x0012__瞳_28"/>
      <sheetName val="車両仕様__x005f_x005f_x005f_x005f_x005f_x005f_x000028"/>
      <sheetName val="車両仕様_x005f_x005f_x005f_x005f_x005f_x005f_x005f_x0000_28"/>
      <sheetName val="車両仕様___x005f_x005f_x005f_x005f_x005f_x005f_x00137"/>
      <sheetName val="車両仕様_____x005f_x005f_x005f_x005f_x005f_x005f_x057"/>
      <sheetName val="Interior_Trim28"/>
      <sheetName val="Plate_Bumper_(Summary)28"/>
      <sheetName val="FAD_Sum28"/>
      <sheetName val="IM-P-L-JB_28"/>
      <sheetName val="Supp_List28"/>
      <sheetName val="094W原紙_28"/>
      <sheetName val="Regional_Penetration28"/>
      <sheetName val="Risk_&amp;_Opps28"/>
      <sheetName val="dongia_(2)28"/>
      <sheetName val="GMT900_IPC28"/>
      <sheetName val="No12_營業成本表_cost128"/>
      <sheetName val="OTHERS_x62028"/>
      <sheetName val="車両仕様__x005f_x005f_x005f_x005f_x005f_x005f_x005f28"/>
      <sheetName val="車両仕様___x005f_x005f_x005f_x005f_x005f_x005f_x00528"/>
      <sheetName val="車両仕様_____x005f_x005f_x005f_x005f_x005f_x005f_x058"/>
      <sheetName val="車両仕様__x005f_x0000__x005f_x0000_28"/>
      <sheetName val="車両仕様__x005f_x005f_x005f_x0000__28"/>
      <sheetName val="車両仕様_x005f_x005f_x005f_x0000__N28"/>
      <sheetName val="車両仕様___x005f_x005f_x005f_x0012_28"/>
      <sheetName val="車両仕様_____x005f_x005f_x00128"/>
      <sheetName val="車両仕様__x005f_x005f_x005f_x005f_x28"/>
      <sheetName val="車両仕様___x005f_x005f_x005f_x005f_28"/>
      <sheetName val="車両仕様_____x005f_x005f_x00528"/>
      <sheetName val="Main_228"/>
      <sheetName val="Datasheet_from_R__Hinds28"/>
      <sheetName val="Master_Updated(517)28"/>
      <sheetName val="ED_AND_EDOV28"/>
      <sheetName val="RMBSS's_Triggered7"/>
      <sheetName val="車両仕様_嗼1嗼1噌1鲌7"/>
      <sheetName val="車両仕様_勜+勜+匬+鲌7"/>
      <sheetName val="_PART_479W_LHD7"/>
      <sheetName val="_PART_MYY5A7"/>
      <sheetName val="EquipmentTrimming_Cabin_NS7"/>
      <sheetName val="Blue_Flag7"/>
      <sheetName val="Calc_Sheet_Budget7"/>
      <sheetName val="393_N7"/>
      <sheetName val="WIP_Cal_Sheet7"/>
      <sheetName val="Pricing_overview7"/>
      <sheetName val="Lookup_Table7"/>
      <sheetName val="promo_lists_20117"/>
      <sheetName val="車両仕様_____x005f_x005f_x005f_x005f_x0017"/>
      <sheetName val="車両仕様_____x005f_x005f_x005f_x005f_x0057"/>
      <sheetName val="車両仕様?4???_??7"/>
      <sheetName val="車両仕様_???_?瞳?7"/>
      <sheetName val="車両仕様???ꎨ_窉瞳㾐7"/>
      <sheetName val="車両仕様?4??_?7"/>
      <sheetName val="車両仕様4??_?7"/>
      <sheetName val="車両仕様____瞳_7"/>
      <sheetName val="車両仕様______瞳_7"/>
      <sheetName val="車両仕様_4______7"/>
      <sheetName val="車両仕様___ꎨ_窉瞳㾐7"/>
      <sheetName val="車両仕様_4____7"/>
      <sheetName val="車両仕様4____7"/>
      <sheetName val="Reference_7"/>
      <sheetName val="車両仕様__x005f_x0000__x005f_x0000_?_x005f_x0012_?瞳?7"/>
      <sheetName val="車両仕様_???_x005f_x0012_?瞳?7"/>
      <sheetName val="160th_NPCC_Nov'107"/>
      <sheetName val="PRICE_LIST7"/>
      <sheetName val="Annexes_toutes_bases7"/>
      <sheetName val="Internal_Price_List5"/>
      <sheetName val="車両仕様_?_x005f_x0012_?瞳?6"/>
      <sheetName val="Loss_Time7"/>
      <sheetName val="Price_range_IT7"/>
      <sheetName val="Avensis+d_seg__in_&amp;_out_of_UK+7"/>
      <sheetName val="#ofclose__xl7"/>
      <sheetName val="DON_GIA7"/>
      <sheetName val="CHITIET_VL-NC7"/>
      <sheetName val="TONGKE3p_7"/>
      <sheetName val="TOTAL_P27"/>
      <sheetName val="2_-_Summary7"/>
      <sheetName val="IPOTESI_PIANO_STATICA7"/>
      <sheetName val="make_up7"/>
      <sheetName val="車両仕様_???_x005f_x005f_x005f_x0012_?瞳?7"/>
      <sheetName val="調達担当者(06_2～)7"/>
      <sheetName val="ass'y_12'04-05'057"/>
      <sheetName val="Open_Ran7"/>
      <sheetName val="Open_RAN_27"/>
      <sheetName val="シェル台ｾﾂﾄ流し改_(2)5"/>
      <sheetName val="車両仕様__x005f_x0000__6"/>
      <sheetName val="車両仕様_x005f_x0000__N6"/>
      <sheetName val="車両仕様___x005f_x0012_6"/>
      <sheetName val="車両仕様__x005f_x005f_x6"/>
      <sheetName val="車両仕様___x005f_x005f_6"/>
      <sheetName val="Budget_by_Category6"/>
      <sheetName val="investment_tmc_v8_0_34p6"/>
      <sheetName val="PTD_Activity6"/>
      <sheetName val="Price_Trend6"/>
      <sheetName val="05-065_she6"/>
      <sheetName val="idgr_-_formula6"/>
      <sheetName val="IDGR_(3)6"/>
      <sheetName val="IDGR_(2)6"/>
      <sheetName val="PLIV_(3)6"/>
      <sheetName val="PLIV_(2)6"/>
      <sheetName val="PLIV_(template)6"/>
      <sheetName val="inv_recon6"/>
      <sheetName val="side_member6"/>
      <sheetName val="TTC_(FG)6"/>
      <sheetName val="Sheet1_(3)6"/>
      <sheetName val="truck_allocation6"/>
      <sheetName val="Supplier_Price_Check6"/>
      <sheetName val="$_-_june6"/>
      <sheetName val="Vios_Cost_Reduction_actual_pro6"/>
      <sheetName val="RET_PALLET6"/>
      <sheetName val="Form_A6"/>
      <sheetName val="NG_SUMMARY6"/>
      <sheetName val="impact_pallet_and_racks6"/>
      <sheetName val="Type_I6"/>
      <sheetName val="Schedule_PM6"/>
      <sheetName val="training_forklift6"/>
      <sheetName val="Daily_WSD6"/>
      <sheetName val="YARIS_HB6"/>
      <sheetName val="Sample_1PP_6"/>
      <sheetName val="PRADO_3Dr_fl6"/>
      <sheetName val="01_DATA6"/>
      <sheetName val="車両仕様_____x0015"/>
      <sheetName val="車両仕様_____x0055"/>
      <sheetName val="車両仕様__x5"/>
      <sheetName val="車両仕様___5"/>
      <sheetName val="最新基準単価_5"/>
      <sheetName val="CHIA_KH6"/>
      <sheetName val="Purch__BP6"/>
      <sheetName val="4_5_6_大日程5"/>
      <sheetName val="Production_Database_39926"/>
      <sheetName val="Stock_in_Trade5"/>
      <sheetName val="BR_(C_Matrix)5"/>
      <sheetName val="車両仕様_??_x000a_????5"/>
      <sheetName val="車両仕様_???_x005f_x005f_x005f_x005f_x005f_x005f_x006"/>
      <sheetName val="車両仕様_x005f_x0000_4?_x005f_x0000__x005f_x0000___x5"/>
      <sheetName val="車両仕様__x005f_x0000__x005f_x0000_?_?瞳?5"/>
      <sheetName val="車両仕様_x005f_x0000__x005f_x0000__x005f_x0000_ꎨ_窉瞳㾐5"/>
      <sheetName val="_型__治__具__投__資___売__買__差____比_5"/>
      <sheetName val="LATEST_ROYALTY5"/>
      <sheetName val="車両仕様_New02㾐28"/>
      <sheetName val="Short_Plan_5"/>
      <sheetName val="6-11'03_-_6-11'045"/>
      <sheetName val="Seat_Assy_Tool_Tracking4"/>
      <sheetName val="Packing_List24"/>
      <sheetName val="Packing_List5"/>
      <sheetName val="IMV_LIST_20034"/>
      <sheetName val="BQ_CONVEYOR4"/>
      <sheetName val="Courier_4x24"/>
      <sheetName val="ＰＲＥ_NO14"/>
      <sheetName val="00_KS4"/>
      <sheetName val="1_概述4"/>
      <sheetName val="Drop-down_Menu_List4"/>
      <sheetName val="Open_Item_List4"/>
      <sheetName val="本修正_DIFF_4"/>
      <sheetName val="Sector_Assignment4"/>
      <sheetName val="Quality_Update6"/>
      <sheetName val="Customer_behaver4"/>
      <sheetName val="Calculation_PS4"/>
      <sheetName val="prior_data4"/>
      <sheetName val="Table_Master4"/>
      <sheetName val="車両仕様_x005f_x0000_4__x005f_x0000__x005f_x0000___x4"/>
      <sheetName val="車両仕様__x005f_x0000__x005f_x0000____瞳_4"/>
      <sheetName val="Toggle_Duplicate_Highlighting4"/>
      <sheetName val="_D24"/>
      <sheetName val="PHỤ_KIỆN_HỦY4"/>
      <sheetName val="Sập_khóa4"/>
      <sheetName val="【参考】_大中トラ4"/>
      <sheetName val="【参考】_小トラ4"/>
      <sheetName val="Part_list4"/>
      <sheetName val="車両仕様__x005f_x005f_x005f_x005F_x005f_x0000__4"/>
      <sheetName val="車両仕様_x005f_x005f_x005f_x005F_x005f_x0000__N4"/>
      <sheetName val="車両仕様___x005f_x005f_x005f_x005F_x005f_x0012_4"/>
      <sheetName val="車両仕様__x005f_x005f_x005f_x005F_x005f_x005f_x4"/>
      <sheetName val="車両仕様___x005f_x005f_x005f_x005F_x005f_x005f_4"/>
      <sheetName val="Inc_Statement4"/>
      <sheetName val="230216_追加4"/>
      <sheetName val="FAC_OVERHEAD4"/>
      <sheetName val="CæÊ__x005f_x0015__Op3"/>
      <sheetName val="ƒƒCƒ“‰æ–Ê__x005f_x0015__Op3"/>
      <sheetName val="メイン画面__x005f_x0015__Op3"/>
      <sheetName val="表紙1_3"/>
      <sheetName val="Sheet1_(2)3"/>
      <sheetName val="Config_-_dspmgr3"/>
      <sheetName val="SHEET__car_no3"/>
      <sheetName val="Spider_web3"/>
      <sheetName val="RMBSS's_Triggered6"/>
      <sheetName val="車両仕様_嗼1嗼1噌1鲌6"/>
      <sheetName val="車両仕様_勜+勜+匬+鲌6"/>
      <sheetName val="_PART_479W_LHD6"/>
      <sheetName val="_PART_MYY5A6"/>
      <sheetName val="EquipmentTrimming_Cabin_NS6"/>
      <sheetName val="Blue_Flag6"/>
      <sheetName val="Calc_Sheet_Budget6"/>
      <sheetName val="393_N6"/>
      <sheetName val="WIP_Cal_Sheet6"/>
      <sheetName val="Pricing_overview6"/>
      <sheetName val="Lookup_Table6"/>
      <sheetName val="promo_lists_20116"/>
      <sheetName val="車両仕様_____x005f_x005f_x005f_x005f_x0016"/>
      <sheetName val="車両仕様_____x005f_x005f_x005f_x005f_x0056"/>
      <sheetName val="車両仕様?4???_??6"/>
      <sheetName val="車両仕様_???_?瞳?6"/>
      <sheetName val="車両仕様???ꎨ_窉瞳㾐6"/>
      <sheetName val="車両仕様?4??_?6"/>
      <sheetName val="車両仕様4??_?6"/>
      <sheetName val="車両仕様____瞳_6"/>
      <sheetName val="車両仕様______瞳_6"/>
      <sheetName val="車両仕様_4______6"/>
      <sheetName val="車両仕様___ꎨ_窉瞳㾐6"/>
      <sheetName val="車両仕様_4____6"/>
      <sheetName val="車両仕様4____6"/>
      <sheetName val="Reference_6"/>
      <sheetName val="車両仕様__x005f_x0000__x005f_x0000_?_x005f_x0012_?瞳?6"/>
      <sheetName val="車両仕様_???_x005f_x0012_?瞳?6"/>
      <sheetName val="160th_NPCC_Nov'106"/>
      <sheetName val="PRICE_LIST6"/>
      <sheetName val="Annexes_toutes_bases6"/>
      <sheetName val="Internal_Price_List4"/>
      <sheetName val="車両仕様_?_x005f_x0012_?瞳?5"/>
      <sheetName val="Loss_Time6"/>
      <sheetName val="Price_range_IT6"/>
      <sheetName val="Avensis+d_seg__in_&amp;_out_of_UK+6"/>
      <sheetName val="#ofclose__xl6"/>
      <sheetName val="DON_GIA6"/>
      <sheetName val="CHITIET_VL-NC6"/>
      <sheetName val="TONGKE3p_6"/>
      <sheetName val="TOTAL_P26"/>
      <sheetName val="2_-_Summary6"/>
      <sheetName val="IPOTESI_PIANO_STATICA6"/>
      <sheetName val="make_up6"/>
      <sheetName val="車両仕様_???_x005f_x005f_x005f_x0012_?瞳?6"/>
      <sheetName val="調達担当者(06_2～)6"/>
      <sheetName val="ass'y_12'04-05'056"/>
      <sheetName val="Open_Ran6"/>
      <sheetName val="Open_RAN_26"/>
      <sheetName val="シェル台ｾﾂﾄ流し改_(2)4"/>
      <sheetName val="車両仕様__x005f_x0000__5"/>
      <sheetName val="車両仕様_x005f_x0000__N5"/>
      <sheetName val="車両仕様___x005f_x0012_5"/>
      <sheetName val="車両仕様__x005f_x005f_x5"/>
      <sheetName val="車両仕様___x005f_x005f_5"/>
      <sheetName val="Budget_by_Category5"/>
      <sheetName val="investment_tmc_v8_0_34p5"/>
      <sheetName val="PTD_Activity5"/>
      <sheetName val="Price_Trend5"/>
      <sheetName val="05-065_she5"/>
      <sheetName val="idgr_-_formula5"/>
      <sheetName val="IDGR_(3)5"/>
      <sheetName val="IDGR_(2)5"/>
      <sheetName val="PLIV_(3)5"/>
      <sheetName val="PLIV_(2)5"/>
      <sheetName val="PLIV_(template)5"/>
      <sheetName val="inv_recon5"/>
      <sheetName val="side_member5"/>
      <sheetName val="TTC_(FG)5"/>
      <sheetName val="Sheet1_(3)5"/>
      <sheetName val="truck_allocation5"/>
      <sheetName val="Supplier_Price_Check5"/>
      <sheetName val="$_-_june5"/>
      <sheetName val="Vios_Cost_Reduction_actual_pro5"/>
      <sheetName val="RET_PALLET5"/>
      <sheetName val="Form_A5"/>
      <sheetName val="NG_SUMMARY5"/>
      <sheetName val="impact_pallet_and_racks5"/>
      <sheetName val="Type_I5"/>
      <sheetName val="Schedule_PM5"/>
      <sheetName val="training_forklift5"/>
      <sheetName val="Daily_WSD5"/>
      <sheetName val="YARIS_HB5"/>
      <sheetName val="Sample_1PP_5"/>
      <sheetName val="PRADO_3Dr_fl5"/>
      <sheetName val="01_DATA5"/>
      <sheetName val="車両仕様_____x0014"/>
      <sheetName val="車両仕様_____x0054"/>
      <sheetName val="車両仕様__x4"/>
      <sheetName val="車両仕様___4"/>
      <sheetName val="最新基準単価_4"/>
      <sheetName val="CHIA_KH5"/>
      <sheetName val="Purch__BP5"/>
      <sheetName val="4_5_6_大日程4"/>
      <sheetName val="Stock_in_Trade4"/>
      <sheetName val="BR_(C_Matrix)4"/>
      <sheetName val="車両仕様_??_x000a_????4"/>
      <sheetName val="車両仕様_???_x005f_x005f_x005f_x005f_x005f_x005f_x005"/>
      <sheetName val="車両仕様_x005f_x0000_4?_x005f_x0000__x005f_x0000___x4"/>
      <sheetName val="車両仕様__x005f_x0000__x005f_x0000_?_?瞳?4"/>
      <sheetName val="車両仕様_x005f_x0000__x005f_x0000__x005f_x0000_ꎨ_窉瞳㾐4"/>
      <sheetName val="_型__治__具__投__資___売__買__差____比_4"/>
      <sheetName val="LATEST_ROYALTY4"/>
      <sheetName val="Short_Plan_4"/>
      <sheetName val="6-11'03_-_6-11'044"/>
      <sheetName val="Seat_Assy_Tool_Tracking3"/>
      <sheetName val="Packing_List23"/>
      <sheetName val="Packing_List4"/>
      <sheetName val="IMV_LIST_20033"/>
      <sheetName val="BQ_CONVEYOR3"/>
      <sheetName val="Courier_4x23"/>
      <sheetName val="ＰＲＥ_NO13"/>
      <sheetName val="00_KS3"/>
      <sheetName val="1_概述3"/>
      <sheetName val="Drop-down_Menu_List3"/>
      <sheetName val="Open_Item_List3"/>
      <sheetName val="本修正_DIFF_3"/>
      <sheetName val="Sector_Assignment3"/>
      <sheetName val="Quality_Update5"/>
      <sheetName val="Customer_behaver3"/>
      <sheetName val="Calculation_PS3"/>
      <sheetName val="prior_data3"/>
      <sheetName val="Table_Master3"/>
      <sheetName val="車両仕様_x005f_x0000_4__x005f_x0000__x005f_x0000___x3"/>
      <sheetName val="車両仕様__x005f_x0000__x005f_x0000____瞳_3"/>
      <sheetName val="Toggle_Duplicate_Highlighting3"/>
      <sheetName val="_D23"/>
      <sheetName val="PHỤ_KIỆN_HỦY3"/>
      <sheetName val="Sập_khóa3"/>
      <sheetName val="【参考】_大中トラ3"/>
      <sheetName val="【参考】_小トラ3"/>
      <sheetName val="Part_list3"/>
      <sheetName val="車両仕様__x005f_x005f_x005f_x005F_x005f_x0000__3"/>
      <sheetName val="車両仕様_x005f_x005f_x005f_x005F_x005f_x0000__N3"/>
      <sheetName val="車両仕様___x005f_x005f_x005f_x005F_x005f_x0012_3"/>
      <sheetName val="車両仕様__x005f_x005f_x005f_x005F_x005f_x005f_x3"/>
      <sheetName val="車両仕様___x005f_x005f_x005f_x005F_x005f_x005f_3"/>
      <sheetName val="Inc_Statement3"/>
      <sheetName val="230216_追加3"/>
      <sheetName val="FAC_OVERHEAD3"/>
      <sheetName val="CæÊ__x005f_x0015__Op2"/>
      <sheetName val="ƒƒCƒ“‰æ–Ê__x005f_x0015__Op2"/>
      <sheetName val="メイン画面__x005f_x0015__Op2"/>
      <sheetName val="表紙1_2"/>
      <sheetName val="Sheet1_(2)2"/>
      <sheetName val="Config_-_dspmgr2"/>
      <sheetName val="SHEET__car_no2"/>
      <sheetName val="Spider_web2"/>
      <sheetName val="RR_Diff__Progressive(28-Aug_(38"/>
      <sheetName val="RR_Diff__Progressive(4-Sep-0329"/>
      <sheetName val="CHRONOLOGY_INDEX29"/>
      <sheetName val="COST_REC__DISCREP_29"/>
      <sheetName val="車両仕様_29"/>
      <sheetName val="MARCH-APRIL__0329"/>
      <sheetName val="車両仕様?_New02㾐29"/>
      <sheetName val="F_Lead29"/>
      <sheetName val="車両仕様__New02㾐29"/>
      <sheetName val="D88D_CAL29"/>
      <sheetName val="Distributor_&amp;_Dealer_code29"/>
      <sheetName val="T1_&amp;_T2_Code29"/>
      <sheetName val="All_of_Part_list_rev_4929"/>
      <sheetName val="All_of_Part_list_rev_49_(PNo)29"/>
      <sheetName val="02年9月_まとめ_32βＨ29"/>
      <sheetName val="715L_Unit_Price29"/>
      <sheetName val="MARCH_APRIL__0329"/>
      <sheetName val="ES_UX__27_40_46429"/>
      <sheetName val="Oct_Truckfest_GMAC_BC29"/>
      <sheetName val="Corolla_Gas29"/>
      <sheetName val="REPUESTOS_LPA29"/>
      <sheetName val="Part_No_29"/>
      <sheetName val="RACK_(CB)new29"/>
      <sheetName val="MASTER_FILE29"/>
      <sheetName val="2005_TKM29"/>
      <sheetName val="Comm_CKD29"/>
      <sheetName val="Datos_HHRR29"/>
      <sheetName val="７月発注分_(VLOOK)29"/>
      <sheetName val="DBS040_RPT_RPT29"/>
      <sheetName val="金型申入書ﾃﾞｰﾀ(05_7～)29"/>
      <sheetName val="Interior_Trim29"/>
      <sheetName val="Plate_Bumper_(Summary)29"/>
      <sheetName val="FAD_Sum29"/>
      <sheetName val="車両仕様__x005f_x0000__x005f_x0000___x005f_x0012__瞳29"/>
      <sheetName val="車両仕様_x005f_x0000__New02㾐29"/>
      <sheetName val="車両仕様___x005f_x0012__瞳_29"/>
      <sheetName val="車両仕様_____x005f_x0012__瞳_29"/>
      <sheetName val="車両仕様__x005f_x005f_x005f_x0000__x005f_x005f_x00029"/>
      <sheetName val="車両仕様_x005f_x005f_x005f_x0000__New02㾐29"/>
      <sheetName val="車両仕様___x005f_x005f_x005f_x0012__瞳_29"/>
      <sheetName val="車両仕様_____x005f_x005f_x005f_x0012__瞳_29"/>
      <sheetName val="車両仕様__x005f_x005f_x005f_x005f_x005f_x005f_x000029"/>
      <sheetName val="車両仕様_x005f_x005f_x005f_x005f_x005f_x005f_x005f_x0000_29"/>
      <sheetName val="車両仕様___x005f_x005f_x005f_x005f_x005f_x005f_x00138"/>
      <sheetName val="車両仕様_____x005f_x005f_x005f_x005f_x005f_x005f_x059"/>
      <sheetName val="IM-P-L-JB_29"/>
      <sheetName val="094W原紙_29"/>
      <sheetName val="Regional_Penetration29"/>
      <sheetName val="dongia_(2)29"/>
      <sheetName val="GMT900_IPC29"/>
      <sheetName val="Main_229"/>
      <sheetName val="Datasheet_from_R__Hinds29"/>
      <sheetName val="Master_Updated(517)29"/>
      <sheetName val="OTHERS_x62029"/>
      <sheetName val="No12_營業成本表_cost129"/>
      <sheetName val="Supp_List29"/>
      <sheetName val="Risk_&amp;_Opps29"/>
      <sheetName val="車両仕様__x005f_x005f_x005f_x005f_x005f_x005f_x005f29"/>
      <sheetName val="車両仕様___x005f_x005f_x005f_x005f_x005f_x005f_x00529"/>
      <sheetName val="車両仕様_____x005f_x005f_x005f_x005f_x005f_x005f_x060"/>
      <sheetName val="車両仕様__x005f_x0000__x005f_x0000_29"/>
      <sheetName val="車両仕様__x005f_x005f_x005f_x0000__29"/>
      <sheetName val="車両仕様_x005f_x005f_x005f_x0000__N29"/>
      <sheetName val="車両仕様___x005f_x005f_x005f_x0012_29"/>
      <sheetName val="車両仕様_____x005f_x005f_x00129"/>
      <sheetName val="車両仕様__x005f_x005f_x005f_x005f_x29"/>
      <sheetName val="車両仕様___x005f_x005f_x005f_x005f_29"/>
      <sheetName val="車両仕様_____x005f_x005f_x00529"/>
      <sheetName val="ED_AND_EDOV29"/>
      <sheetName val="WIP_Cal_Sheet8"/>
      <sheetName val="Pricing_overview8"/>
      <sheetName val="車両仕様?4???_??8"/>
      <sheetName val="車両仕様_???_?瞳?8"/>
      <sheetName val="車両仕様???ꎨ_窉瞳㾐8"/>
      <sheetName val="車両仕様?4??_?8"/>
      <sheetName val="車両仕様4??_?8"/>
      <sheetName val="車両仕様____瞳_8"/>
      <sheetName val="車両仕様______瞳_8"/>
      <sheetName val="車両仕様_4______8"/>
      <sheetName val="車両仕様___ꎨ_窉瞳㾐8"/>
      <sheetName val="車両仕様_4____8"/>
      <sheetName val="車両仕様4____8"/>
      <sheetName val="車両仕様_嗼1嗼1噌1鲌8"/>
      <sheetName val="車両仕様_勜+勜+匬+鲌8"/>
      <sheetName val="_PART_479W_LHD8"/>
      <sheetName val="_PART_MYY5A8"/>
      <sheetName val="RMBSS's_Triggered8"/>
      <sheetName val="EquipmentTrimming_Cabin_NS8"/>
      <sheetName val="Blue_Flag8"/>
      <sheetName val="Calc_Sheet_Budget8"/>
      <sheetName val="393_N8"/>
      <sheetName val="Lookup_Table8"/>
      <sheetName val="promo_lists_20118"/>
      <sheetName val="車両仕様_____x005f_x005f_x005f_x005f_x0018"/>
      <sheetName val="車両仕様_____x005f_x005f_x005f_x005f_x0058"/>
      <sheetName val="Reference_8"/>
      <sheetName val="車両仕様__x005f_x0000__x005f_x0000_?_x005f_x0012_?瞳?8"/>
      <sheetName val="車両仕様_???_x005f_x0012_?瞳?8"/>
      <sheetName val="160th_NPCC_Nov'108"/>
      <sheetName val="PRICE_LIST8"/>
      <sheetName val="Loss_Time8"/>
      <sheetName val="Price_range_IT8"/>
      <sheetName val="Avensis+d_seg__in_&amp;_out_of_UK+8"/>
      <sheetName val="#ofclose__xl8"/>
      <sheetName val="Annexes_toutes_bases8"/>
      <sheetName val="車両仕様_?_x005f_x0012_?瞳?7"/>
      <sheetName val="Internal_Price_List6"/>
      <sheetName val="DON_GIA8"/>
      <sheetName val="CHITIET_VL-NC8"/>
      <sheetName val="TONGKE3p_8"/>
      <sheetName val="TOTAL_P28"/>
      <sheetName val="2_-_Summary8"/>
      <sheetName val="IPOTESI_PIANO_STATICA8"/>
      <sheetName val="make_up8"/>
      <sheetName val="車両仕様_???_x005f_x005f_x005f_x0012_?瞳?8"/>
      <sheetName val="ass'y_12'04-05'058"/>
      <sheetName val="調達担当者(06_2～)8"/>
      <sheetName val="Open_Ran8"/>
      <sheetName val="Open_RAN_28"/>
      <sheetName val="シェル台ｾﾂﾄ流し改_(2)6"/>
      <sheetName val="車両仕様_New02㾐29"/>
      <sheetName val="車両仕様__x005f_x0000__7"/>
      <sheetName val="車両仕様_x005f_x0000__N7"/>
      <sheetName val="車両仕様___x005f_x0012_7"/>
      <sheetName val="車両仕様__x005f_x005f_x7"/>
      <sheetName val="車両仕様___x005f_x005f_7"/>
      <sheetName val="Budget_by_Category7"/>
      <sheetName val="investment_tmc_v8_0_34p7"/>
      <sheetName val="PTD_Activity7"/>
      <sheetName val="Price_Trend7"/>
      <sheetName val="05-065_she7"/>
      <sheetName val="idgr_-_formula7"/>
      <sheetName val="IDGR_(3)7"/>
      <sheetName val="IDGR_(2)7"/>
      <sheetName val="PLIV_(3)7"/>
      <sheetName val="PLIV_(2)7"/>
      <sheetName val="PLIV_(template)7"/>
      <sheetName val="inv_recon7"/>
      <sheetName val="side_member7"/>
      <sheetName val="TTC_(FG)7"/>
      <sheetName val="Sheet1_(3)7"/>
      <sheetName val="truck_allocation7"/>
      <sheetName val="Supplier_Price_Check7"/>
      <sheetName val="$_-_june7"/>
      <sheetName val="Vios_Cost_Reduction_actual_pro7"/>
      <sheetName val="RET_PALLET7"/>
      <sheetName val="Form_A7"/>
      <sheetName val="NG_SUMMARY7"/>
      <sheetName val="impact_pallet_and_racks7"/>
      <sheetName val="Type_I7"/>
      <sheetName val="Schedule_PM7"/>
      <sheetName val="training_forklift7"/>
      <sheetName val="Daily_WSD7"/>
      <sheetName val="YARIS_HB7"/>
      <sheetName val="Sample_1PP_7"/>
      <sheetName val="PRADO_3Dr_fl7"/>
      <sheetName val="01_DATA7"/>
      <sheetName val="車両仕様_____x0016"/>
      <sheetName val="車両仕様_____x0056"/>
      <sheetName val="車両仕様__x6"/>
      <sheetName val="車両仕様___6"/>
      <sheetName val="最新基準単価_6"/>
      <sheetName val="CHIA_KH7"/>
      <sheetName val="Purch__BP7"/>
      <sheetName val="4_5_6_大日程6"/>
      <sheetName val="Production_Database_39927"/>
      <sheetName val="Stock_in_Trade6"/>
      <sheetName val="BR_(C_Matrix)6"/>
      <sheetName val="車両仕様_??_x000a_????6"/>
      <sheetName val="車両仕様_???_x005f_x005f_x005f_x005f_x005f_x005f_x007"/>
      <sheetName val="車両仕様_x005f_x0000_4?_x005f_x0000__x005f_x0000___x6"/>
      <sheetName val="車両仕様__x005f_x0000__x005f_x0000_?_?瞳?6"/>
      <sheetName val="車両仕様_x005f_x0000__x005f_x0000__x005f_x0000_ꎨ_窉瞳㾐6"/>
      <sheetName val="_型__治__具__投__資___売__買__差____比_6"/>
      <sheetName val="LATEST_ROYALTY6"/>
      <sheetName val="Short_Plan_6"/>
      <sheetName val="6-11'03_-_6-11'046"/>
      <sheetName val="Seat_Assy_Tool_Tracking5"/>
      <sheetName val="Packing_List25"/>
      <sheetName val="Packing_List6"/>
      <sheetName val="IMV_LIST_20035"/>
      <sheetName val="BQ_CONVEYOR5"/>
      <sheetName val="Courier_4x25"/>
      <sheetName val="ＰＲＥ_NO15"/>
      <sheetName val="00_KS5"/>
      <sheetName val="1_概述5"/>
      <sheetName val="Drop-down_Menu_List5"/>
      <sheetName val="Open_Item_List5"/>
      <sheetName val="本修正_DIFF_5"/>
      <sheetName val="Sector_Assignment5"/>
      <sheetName val="Quality_Update7"/>
      <sheetName val="Customer_behaver5"/>
      <sheetName val="Calculation_PS5"/>
      <sheetName val="prior_data5"/>
      <sheetName val="Table_Master5"/>
      <sheetName val="車両仕様_x005f_x0000_4__x005f_x0000__x005f_x0000___x5"/>
      <sheetName val="車両仕様__x005f_x0000__x005f_x0000____瞳_5"/>
      <sheetName val="Toggle_Duplicate_Highlighting5"/>
      <sheetName val="_D25"/>
      <sheetName val="PHỤ_KIỆN_HỦY5"/>
      <sheetName val="Sập_khóa5"/>
      <sheetName val="【参考】_大中トラ5"/>
      <sheetName val="【参考】_小トラ5"/>
      <sheetName val="Part_list5"/>
      <sheetName val="車両仕様__x005f_x005f_x005f_x005F_x005f_x0000__5"/>
      <sheetName val="車両仕様_x005f_x005f_x005f_x005F_x005f_x0000__N5"/>
      <sheetName val="車両仕様___x005f_x005f_x005f_x005F_x005f_x0012_5"/>
      <sheetName val="車両仕様__x005f_x005f_x005f_x005F_x005f_x005f_x5"/>
      <sheetName val="車両仕様___x005f_x005f_x005f_x005F_x005f_x005f_5"/>
      <sheetName val="Inc_Statement5"/>
      <sheetName val="230216_追加5"/>
      <sheetName val="FAC_OVERHEAD5"/>
      <sheetName val="CæÊ__x005f_x0015__Op4"/>
      <sheetName val="ƒƒCƒ“‰æ–Ê__x005f_x0015__Op4"/>
      <sheetName val="メイン画面__x005f_x0015__Op4"/>
      <sheetName val="表紙1_4"/>
      <sheetName val="Sheet1_(2)4"/>
      <sheetName val="Config_-_dspmgr4"/>
      <sheetName val="SHEET__car_no4"/>
      <sheetName val="Spider_web4"/>
      <sheetName val="RR_Diff__Progressive(28-Aug_(39"/>
      <sheetName val="RR_Diff__Progressive(4-Sep-0330"/>
      <sheetName val="CHRONOLOGY_INDEX30"/>
      <sheetName val="COST_REC__DISCREP_30"/>
      <sheetName val="車両仕様_30"/>
      <sheetName val="MARCH-APRIL__0330"/>
      <sheetName val="車両仕様?_New02㾐30"/>
      <sheetName val="F_Lead30"/>
      <sheetName val="車両仕様__New02㾐30"/>
      <sheetName val="D88D_CAL30"/>
      <sheetName val="Distributor_&amp;_Dealer_code30"/>
      <sheetName val="T1_&amp;_T2_Code30"/>
      <sheetName val="All_of_Part_list_rev_4930"/>
      <sheetName val="All_of_Part_list_rev_49_(PNo)30"/>
      <sheetName val="02年9月_まとめ_32βＨ30"/>
      <sheetName val="715L_Unit_Price30"/>
      <sheetName val="MARCH_APRIL__0330"/>
      <sheetName val="ES_UX__27_40_46430"/>
      <sheetName val="Part_No_30"/>
      <sheetName val="RACK_(CB)new30"/>
      <sheetName val="MASTER_FILE30"/>
      <sheetName val="Oct_Truckfest_GMAC_BC30"/>
      <sheetName val="REPUESTOS_LPA30"/>
      <sheetName val="Corolla_Gas30"/>
      <sheetName val="2005_TKM30"/>
      <sheetName val="Comm_CKD30"/>
      <sheetName val="Datos_HHRR30"/>
      <sheetName val="７月発注分_(VLOOK)30"/>
      <sheetName val="DBS040_RPT_RPT30"/>
      <sheetName val="金型申入書ﾃﾞｰﾀ(05_7～)30"/>
      <sheetName val="車両仕様__x005f_x0000__x005f_x0000___x005f_x0012__瞳30"/>
      <sheetName val="車両仕様_x005f_x0000__New02㾐30"/>
      <sheetName val="車両仕様___x005f_x0012__瞳_30"/>
      <sheetName val="車両仕様_____x005f_x0012__瞳_30"/>
      <sheetName val="車両仕様__x005f_x005f_x005f_x0000__x005f_x005f_x00030"/>
      <sheetName val="車両仕様_x005f_x005f_x005f_x0000__New02㾐30"/>
      <sheetName val="車両仕様___x005f_x005f_x005f_x0012__瞳_30"/>
      <sheetName val="車両仕様_____x005f_x005f_x005f_x0012__瞳_30"/>
      <sheetName val="車両仕様__x005f_x005f_x005f_x005f_x005f_x005f_x000030"/>
      <sheetName val="車両仕様_x005f_x005f_x005f_x005f_x005f_x005f_x005f_x0000_30"/>
      <sheetName val="車両仕様___x005f_x005f_x005f_x005f_x005f_x005f_x00139"/>
      <sheetName val="車両仕様_____x005f_x005f_x005f_x005f_x005f_x005f_x061"/>
      <sheetName val="Interior_Trim30"/>
      <sheetName val="Plate_Bumper_(Summary)30"/>
      <sheetName val="FAD_Sum30"/>
      <sheetName val="IM-P-L-JB_30"/>
      <sheetName val="Supp_List30"/>
      <sheetName val="094W原紙_30"/>
      <sheetName val="Regional_Penetration30"/>
      <sheetName val="Risk_&amp;_Opps30"/>
      <sheetName val="dongia_(2)30"/>
      <sheetName val="GMT900_IPC30"/>
      <sheetName val="No12_營業成本表_cost130"/>
      <sheetName val="OTHERS_x62030"/>
      <sheetName val="車両仕様__x005f_x005f_x005f_x005f_x005f_x005f_x005f30"/>
      <sheetName val="車両仕様___x005f_x005f_x005f_x005f_x005f_x005f_x00530"/>
      <sheetName val="車両仕様_____x005f_x005f_x005f_x005f_x005f_x005f_x062"/>
      <sheetName val="車両仕様__x005f_x0000__x005f_x0000_30"/>
      <sheetName val="車両仕様__x005f_x005f_x005f_x0000__30"/>
      <sheetName val="車両仕様_x005f_x005f_x005f_x0000__N30"/>
      <sheetName val="車両仕様___x005f_x005f_x005f_x0012_30"/>
      <sheetName val="車両仕様_____x005f_x005f_x00130"/>
      <sheetName val="車両仕様__x005f_x005f_x005f_x005f_x30"/>
      <sheetName val="車両仕様___x005f_x005f_x005f_x005f_30"/>
      <sheetName val="車両仕様_____x005f_x005f_x00530"/>
      <sheetName val="Main_230"/>
      <sheetName val="Datasheet_from_R__Hinds30"/>
      <sheetName val="Master_Updated(517)30"/>
      <sheetName val="ED_AND_EDOV30"/>
      <sheetName val="RMBSS's_Triggered9"/>
      <sheetName val="車両仕様_嗼1嗼1噌1鲌9"/>
      <sheetName val="車両仕様_勜+勜+匬+鲌9"/>
      <sheetName val="_PART_479W_LHD9"/>
      <sheetName val="_PART_MYY5A9"/>
      <sheetName val="EquipmentTrimming_Cabin_NS9"/>
      <sheetName val="Blue_Flag9"/>
      <sheetName val="Calc_Sheet_Budget9"/>
      <sheetName val="393_N9"/>
      <sheetName val="WIP_Cal_Sheet9"/>
      <sheetName val="Pricing_overview9"/>
      <sheetName val="Lookup_Table9"/>
      <sheetName val="promo_lists_20119"/>
      <sheetName val="車両仕様_____x005f_x005f_x005f_x005f_x0019"/>
      <sheetName val="車両仕様_____x005f_x005f_x005f_x005f_x0059"/>
      <sheetName val="車両仕様?4???_??9"/>
      <sheetName val="車両仕様_???_?瞳?9"/>
      <sheetName val="車両仕様???ꎨ_窉瞳㾐9"/>
      <sheetName val="車両仕様?4??_?9"/>
      <sheetName val="車両仕様4??_?9"/>
      <sheetName val="車両仕様____瞳_9"/>
      <sheetName val="車両仕様______瞳_9"/>
      <sheetName val="車両仕様_4______9"/>
      <sheetName val="車両仕様___ꎨ_窉瞳㾐9"/>
      <sheetName val="車両仕様_4____9"/>
      <sheetName val="車両仕様4____9"/>
      <sheetName val="Reference_9"/>
      <sheetName val="車両仕様__x005f_x0000__x005f_x0000_?_x005f_x0012_?瞳?9"/>
      <sheetName val="車両仕様_???_x005f_x0012_?瞳?9"/>
      <sheetName val="160th_NPCC_Nov'109"/>
      <sheetName val="PRICE_LIST9"/>
      <sheetName val="Annexes_toutes_bases9"/>
      <sheetName val="Internal_Price_List7"/>
      <sheetName val="車両仕様_?_x005f_x0012_?瞳?8"/>
      <sheetName val="Loss_Time9"/>
      <sheetName val="Price_range_IT9"/>
      <sheetName val="Avensis+d_seg__in_&amp;_out_of_UK+9"/>
      <sheetName val="#ofclose__xl9"/>
      <sheetName val="DON_GIA9"/>
      <sheetName val="CHITIET_VL-NC9"/>
      <sheetName val="TONGKE3p_9"/>
      <sheetName val="TOTAL_P29"/>
      <sheetName val="2_-_Summary9"/>
      <sheetName val="IPOTESI_PIANO_STATICA9"/>
      <sheetName val="make_up9"/>
      <sheetName val="車両仕様_???_x005f_x005f_x005f_x0012_?瞳?9"/>
      <sheetName val="調達担当者(06_2～)9"/>
      <sheetName val="ass'y_12'04-05'059"/>
      <sheetName val="Open_Ran9"/>
      <sheetName val="Open_RAN_29"/>
      <sheetName val="シェル台ｾﾂﾄ流し改_(2)7"/>
      <sheetName val="車両仕様__x005f_x0000__8"/>
      <sheetName val="車両仕様_x005f_x0000__N8"/>
      <sheetName val="車両仕様___x005f_x0012_8"/>
      <sheetName val="車両仕様__x005f_x005f_x8"/>
      <sheetName val="車両仕様___x005f_x005f_8"/>
      <sheetName val="Budget_by_Category8"/>
      <sheetName val="investment_tmc_v8_0_34p8"/>
      <sheetName val="PTD_Activity8"/>
      <sheetName val="Price_Trend8"/>
      <sheetName val="05-065_she8"/>
      <sheetName val="idgr_-_formula8"/>
      <sheetName val="IDGR_(3)8"/>
      <sheetName val="IDGR_(2)8"/>
      <sheetName val="PLIV_(3)8"/>
      <sheetName val="PLIV_(2)8"/>
      <sheetName val="PLIV_(template)8"/>
      <sheetName val="inv_recon8"/>
      <sheetName val="side_member8"/>
      <sheetName val="TTC_(FG)8"/>
      <sheetName val="Sheet1_(3)8"/>
      <sheetName val="truck_allocation8"/>
      <sheetName val="Supplier_Price_Check8"/>
      <sheetName val="$_-_june8"/>
      <sheetName val="Vios_Cost_Reduction_actual_pro8"/>
      <sheetName val="RET_PALLET8"/>
      <sheetName val="Form_A8"/>
      <sheetName val="NG_SUMMARY8"/>
      <sheetName val="impact_pallet_and_racks8"/>
      <sheetName val="Type_I8"/>
      <sheetName val="Schedule_PM8"/>
      <sheetName val="training_forklift8"/>
      <sheetName val="Daily_WSD8"/>
      <sheetName val="YARIS_HB8"/>
      <sheetName val="Sample_1PP_8"/>
      <sheetName val="PRADO_3Dr_fl8"/>
      <sheetName val="01_DATA8"/>
      <sheetName val="車両仕様_____x0017"/>
      <sheetName val="車両仕様_____x0057"/>
      <sheetName val="車両仕様__x7"/>
      <sheetName val="車両仕様___7"/>
      <sheetName val="最新基準単価_7"/>
      <sheetName val="CHIA_KH8"/>
      <sheetName val="Purch__BP8"/>
      <sheetName val="4_5_6_大日程7"/>
      <sheetName val="Production_Database_39928"/>
      <sheetName val="Stock_in_Trade7"/>
      <sheetName val="BR_(C_Matrix)7"/>
      <sheetName val="車両仕様_??_x000a_????7"/>
      <sheetName val="車両仕様_???_x005f_x005f_x005f_x005f_x005f_x005f_x008"/>
      <sheetName val="車両仕様_x005f_x0000_4?_x005f_x0000__x005f_x0000___x7"/>
      <sheetName val="車両仕様__x005f_x0000__x005f_x0000_?_?瞳?7"/>
      <sheetName val="車両仕様_x005f_x0000__x005f_x0000__x005f_x0000_ꎨ_窉瞳㾐7"/>
      <sheetName val="_型__治__具__投__資___売__買__差____比_7"/>
      <sheetName val="LATEST_ROYALTY7"/>
      <sheetName val="車両仕様_New02㾐30"/>
      <sheetName val="Short_Plan_7"/>
      <sheetName val="6-11'03_-_6-11'047"/>
      <sheetName val="RR_Diff__Progressive(28-Aug_(40"/>
      <sheetName val="RR_Diff__Progressive(4-Sep-0331"/>
      <sheetName val="CHRONOLOGY_INDEX31"/>
      <sheetName val="COST_REC__DISCREP_31"/>
      <sheetName val="車両仕様_31"/>
      <sheetName val="MARCH-APRIL__0331"/>
      <sheetName val="車両仕様?_New02㾐31"/>
      <sheetName val="F_Lead31"/>
      <sheetName val="車両仕様__New02㾐31"/>
      <sheetName val="D88D_CAL31"/>
      <sheetName val="Distributor_&amp;_Dealer_code31"/>
      <sheetName val="T1_&amp;_T2_Code31"/>
      <sheetName val="All_of_Part_list_rev_4931"/>
      <sheetName val="All_of_Part_list_rev_49_(PNo)31"/>
      <sheetName val="02年9月_まとめ_32βＨ31"/>
      <sheetName val="715L_Unit_Price31"/>
      <sheetName val="MARCH_APRIL__0331"/>
      <sheetName val="ES_UX__27_40_46431"/>
      <sheetName val="Oct_Truckfest_GMAC_BC31"/>
      <sheetName val="Corolla_Gas31"/>
      <sheetName val="REPUESTOS_LPA31"/>
      <sheetName val="Part_No_31"/>
      <sheetName val="RACK_(CB)new31"/>
      <sheetName val="MASTER_FILE31"/>
      <sheetName val="2005_TKM31"/>
      <sheetName val="Comm_CKD31"/>
      <sheetName val="Datos_HHRR31"/>
      <sheetName val="７月発注分_(VLOOK)31"/>
      <sheetName val="DBS040_RPT_RPT31"/>
      <sheetName val="金型申入書ﾃﾞｰﾀ(05_7～)31"/>
      <sheetName val="Interior_Trim31"/>
      <sheetName val="Plate_Bumper_(Summary)31"/>
      <sheetName val="FAD_Sum31"/>
      <sheetName val="車両仕様__x005f_x0000__x005f_x0000___x005f_x0012__瞳31"/>
      <sheetName val="車両仕様_x005f_x0000__New02㾐31"/>
      <sheetName val="車両仕様___x005f_x0012__瞳_31"/>
      <sheetName val="車両仕様_____x005f_x0012__瞳_31"/>
      <sheetName val="車両仕様__x005f_x005f_x005f_x0000__x005f_x005f_x00031"/>
      <sheetName val="車両仕様_x005f_x005f_x005f_x0000__New02㾐31"/>
      <sheetName val="車両仕様___x005f_x005f_x005f_x0012__瞳_31"/>
      <sheetName val="車両仕様_____x005f_x005f_x005f_x0012__瞳_31"/>
      <sheetName val="車両仕様__x005f_x005f_x005f_x005f_x005f_x005f_x000031"/>
      <sheetName val="車両仕様_x005f_x005f_x005f_x005f_x005f_x005f_x005f_x0000_31"/>
      <sheetName val="車両仕様___x005f_x005f_x005f_x005f_x005f_x005f_x00140"/>
      <sheetName val="車両仕様_____x005f_x005f_x005f_x005f_x005f_x005f_x063"/>
      <sheetName val="IM-P-L-JB_31"/>
      <sheetName val="094W原紙_31"/>
      <sheetName val="Regional_Penetration31"/>
      <sheetName val="dongia_(2)31"/>
      <sheetName val="GMT900_IPC31"/>
      <sheetName val="Main_231"/>
      <sheetName val="Datasheet_from_R__Hinds31"/>
      <sheetName val="Master_Updated(517)31"/>
      <sheetName val="OTHERS_x62031"/>
      <sheetName val="No12_營業成本表_cost131"/>
      <sheetName val="Supp_List31"/>
      <sheetName val="Risk_&amp;_Opps31"/>
      <sheetName val="車両仕様__x005f_x005f_x005f_x005f_x005f_x005f_x005f31"/>
      <sheetName val="車両仕様___x005f_x005f_x005f_x005f_x005f_x005f_x00531"/>
      <sheetName val="車両仕様_____x005f_x005f_x005f_x005f_x005f_x005f_x064"/>
      <sheetName val="車両仕様__x005f_x0000__x005f_x0000_31"/>
      <sheetName val="車両仕様__x005f_x005f_x005f_x0000__31"/>
      <sheetName val="車両仕様_x005f_x005f_x005f_x0000__N31"/>
      <sheetName val="車両仕様___x005f_x005f_x005f_x0012_31"/>
      <sheetName val="車両仕様_____x005f_x005f_x00131"/>
      <sheetName val="車両仕様__x005f_x005f_x005f_x005f_x31"/>
      <sheetName val="車両仕様___x005f_x005f_x005f_x005f_31"/>
      <sheetName val="車両仕様_____x005f_x005f_x00531"/>
      <sheetName val="ED_AND_EDOV31"/>
      <sheetName val="WIP_Cal_Sheet10"/>
      <sheetName val="Pricing_overview10"/>
      <sheetName val="車両仕様?4???_??10"/>
      <sheetName val="車両仕様_???_?瞳?10"/>
      <sheetName val="車両仕様???ꎨ_窉瞳㾐10"/>
      <sheetName val="車両仕様?4??_?10"/>
      <sheetName val="車両仕様4??_?10"/>
      <sheetName val="車両仕様____瞳_10"/>
      <sheetName val="車両仕様______瞳_10"/>
      <sheetName val="車両仕様_4______10"/>
      <sheetName val="車両仕様___ꎨ_窉瞳㾐10"/>
      <sheetName val="車両仕様_4____10"/>
      <sheetName val="車両仕様4____10"/>
      <sheetName val="車両仕様_嗼1嗼1噌1鲌10"/>
      <sheetName val="車両仕様_勜+勜+匬+鲌10"/>
      <sheetName val="_PART_479W_LHD10"/>
      <sheetName val="_PART_MYY5A10"/>
      <sheetName val="RMBSS's_Triggered10"/>
      <sheetName val="EquipmentTrimming_Cabin_NS10"/>
      <sheetName val="Blue_Flag10"/>
      <sheetName val="Calc_Sheet_Budget10"/>
      <sheetName val="393_N10"/>
      <sheetName val="Lookup_Table10"/>
      <sheetName val="promo_lists_201110"/>
      <sheetName val="車両仕様_____x005f_x005f_x005f_x005f_x00110"/>
      <sheetName val="車両仕様_____x005f_x005f_x005f_x005f_x00510"/>
      <sheetName val="Reference_10"/>
      <sheetName val="車両仕様__x005f_x0000__x005f_x0000_?_x005f_x0012_?瞳10"/>
      <sheetName val="車両仕様_???_x005f_x0012_?瞳?10"/>
      <sheetName val="160th_NPCC_Nov'1010"/>
      <sheetName val="PRICE_LIST10"/>
      <sheetName val="Loss_Time10"/>
      <sheetName val="Price_range_IT10"/>
      <sheetName val="Avensis+d_seg__in_&amp;_out_of_UK10"/>
      <sheetName val="#ofclose__xl10"/>
      <sheetName val="Annexes_toutes_bases10"/>
      <sheetName val="車両仕様_?_x005f_x0012_?瞳?9"/>
      <sheetName val="Internal_Price_List8"/>
      <sheetName val="DON_GIA10"/>
      <sheetName val="CHITIET_VL-NC10"/>
      <sheetName val="TONGKE3p_10"/>
      <sheetName val="TOTAL_P210"/>
      <sheetName val="2_-_Summary10"/>
      <sheetName val="IPOTESI_PIANO_STATICA10"/>
      <sheetName val="make_up10"/>
      <sheetName val="車両仕様_???_x005f_x005f_x005f_x0012_?瞳?10"/>
      <sheetName val="ass'y_12'04-05'0510"/>
      <sheetName val="調達担当者(06_2～)10"/>
      <sheetName val="Open_Ran10"/>
      <sheetName val="Open_RAN_210"/>
      <sheetName val="シェル台ｾﾂﾄ流し改_(2)8"/>
      <sheetName val="車両仕様_New02㾐31"/>
      <sheetName val="車両仕様__x005f_x0000__9"/>
      <sheetName val="車両仕様_x005f_x0000__N9"/>
      <sheetName val="車両仕様___x005f_x0012_9"/>
      <sheetName val="車両仕様__x005f_x005f_x9"/>
      <sheetName val="車両仕様___x005f_x005f_9"/>
      <sheetName val="Budget_by_Category9"/>
      <sheetName val="investment_tmc_v8_0_34p9"/>
      <sheetName val="PTD_Activity9"/>
      <sheetName val="Price_Trend9"/>
      <sheetName val="05-065_she9"/>
      <sheetName val="idgr_-_formula9"/>
      <sheetName val="IDGR_(3)9"/>
      <sheetName val="IDGR_(2)9"/>
      <sheetName val="PLIV_(3)9"/>
      <sheetName val="PLIV_(2)9"/>
      <sheetName val="PLIV_(template)9"/>
      <sheetName val="inv_recon9"/>
      <sheetName val="side_member9"/>
      <sheetName val="TTC_(FG)9"/>
      <sheetName val="Sheet1_(3)9"/>
      <sheetName val="truck_allocation9"/>
      <sheetName val="Supplier_Price_Check9"/>
      <sheetName val="$_-_june9"/>
      <sheetName val="Vios_Cost_Reduction_actual_pro9"/>
      <sheetName val="RET_PALLET9"/>
      <sheetName val="Form_A9"/>
      <sheetName val="NG_SUMMARY9"/>
      <sheetName val="impact_pallet_and_racks9"/>
      <sheetName val="Type_I9"/>
      <sheetName val="Schedule_PM9"/>
      <sheetName val="training_forklift9"/>
      <sheetName val="Daily_WSD9"/>
      <sheetName val="YARIS_HB9"/>
      <sheetName val="Sample_1PP_9"/>
      <sheetName val="PRADO_3Dr_fl9"/>
      <sheetName val="01_DATA9"/>
      <sheetName val="車両仕様_____x0018"/>
      <sheetName val="車両仕様_____x0058"/>
      <sheetName val="車両仕様__x8"/>
      <sheetName val="車両仕様___8"/>
      <sheetName val="最新基準単価_8"/>
      <sheetName val="CHIA_KH9"/>
      <sheetName val="Purch__BP9"/>
      <sheetName val="4_5_6_大日程8"/>
      <sheetName val="Production_Database_39929"/>
      <sheetName val="Stock_in_Trade8"/>
      <sheetName val="BR_(C_Matrix)8"/>
      <sheetName val="車両仕様_??_x000a_????8"/>
      <sheetName val="車両仕様_???_x005f_x005f_x005f_x005f_x005f_x005f_x009"/>
      <sheetName val="車両仕様_x005f_x0000_4?_x005f_x0000__x005f_x0000___x8"/>
      <sheetName val="車両仕様__x005f_x0000__x005f_x0000_?_?瞳?8"/>
      <sheetName val="車両仕様_x005f_x0000__x005f_x0000__x005f_x0000_ꎨ_窉瞳㾐8"/>
      <sheetName val="_型__治__具__投__資___売__買__差____比_8"/>
      <sheetName val="LATEST_ROYALTY8"/>
      <sheetName val="Short_Plan_8"/>
      <sheetName val="6-11'03_-_6-11'048"/>
      <sheetName val="Seat_Assy_Tool_Tracking6"/>
      <sheetName val="Packing_List26"/>
      <sheetName val="Packing_List7"/>
      <sheetName val="IMV_LIST_20036"/>
      <sheetName val="BQ_CONVEYOR6"/>
      <sheetName val="Courier_4x26"/>
      <sheetName val="ＰＲＥ_NO16"/>
      <sheetName val="00_KS6"/>
      <sheetName val="1_概述6"/>
      <sheetName val="Drop-down_Menu_List6"/>
      <sheetName val="Open_Item_List6"/>
      <sheetName val="本修正_DIFF_6"/>
      <sheetName val="Sector_Assignment6"/>
      <sheetName val="Quality_Update8"/>
      <sheetName val="Customer_behaver6"/>
      <sheetName val="Calculation_PS6"/>
      <sheetName val="prior_data6"/>
      <sheetName val="Table_Master6"/>
      <sheetName val="車両仕様_x005f_x0000_4__x005f_x0000__x005f_x0000___x6"/>
      <sheetName val="車両仕様__x005f_x0000__x005f_x0000____瞳_6"/>
      <sheetName val="Toggle_Duplicate_Highlighting6"/>
      <sheetName val="_D26"/>
      <sheetName val="PHỤ_KIỆN_HỦY6"/>
      <sheetName val="Sập_khóa6"/>
      <sheetName val="【参考】_大中トラ6"/>
      <sheetName val="【参考】_小トラ6"/>
      <sheetName val="Part_list6"/>
      <sheetName val="車両仕様__x005f_x005f_x005f_x005F_x005f_x0000__6"/>
      <sheetName val="車両仕様_x005f_x005f_x005f_x005F_x005f_x0000__N6"/>
      <sheetName val="車両仕様___x005f_x005f_x005f_x005F_x005f_x0012_6"/>
      <sheetName val="車両仕様__x005f_x005f_x005f_x005F_x005f_x005f_x6"/>
      <sheetName val="車両仕様___x005f_x005f_x005f_x005F_x005f_x005f_6"/>
      <sheetName val="Inc_Statement6"/>
      <sheetName val="230216_追加6"/>
      <sheetName val="FAC_OVERHEAD6"/>
      <sheetName val="CæÊ__x005f_x0015__Op5"/>
      <sheetName val="ƒƒCƒ“‰æ–Ê__x005f_x0015__Op5"/>
      <sheetName val="メイン画面__x005f_x0015__Op5"/>
      <sheetName val="表紙1_5"/>
      <sheetName val="Sheet1_(2)5"/>
      <sheetName val="Config_-_dspmgr5"/>
      <sheetName val="SHEET__car_no5"/>
      <sheetName val="Spider_web5"/>
      <sheetName val="RR_Diff__Progressive(28-Aug_(42"/>
      <sheetName val="RR_Diff__Progressive(4-Sep-0333"/>
      <sheetName val="CHRONOLOGY_INDEX33"/>
      <sheetName val="COST_REC__DISCREP_33"/>
      <sheetName val="車両仕様_33"/>
      <sheetName val="MARCH-APRIL__0333"/>
      <sheetName val="車両仕様?_New02㾐33"/>
      <sheetName val="F_Lead33"/>
      <sheetName val="車両仕様__New02㾐33"/>
      <sheetName val="D88D_CAL33"/>
      <sheetName val="Distributor_&amp;_Dealer_code33"/>
      <sheetName val="T1_&amp;_T2_Code33"/>
      <sheetName val="All_of_Part_list_rev_4933"/>
      <sheetName val="All_of_Part_list_rev_49_(PNo)33"/>
      <sheetName val="02年9月_まとめ_32βＨ33"/>
      <sheetName val="715L_Unit_Price33"/>
      <sheetName val="MARCH_APRIL__0333"/>
      <sheetName val="ES_UX__27_40_46433"/>
      <sheetName val="Oct_Truckfest_GMAC_BC33"/>
      <sheetName val="Corolla_Gas33"/>
      <sheetName val="REPUESTOS_LPA33"/>
      <sheetName val="Part_No_33"/>
      <sheetName val="RACK_(CB)new33"/>
      <sheetName val="MASTER_FILE33"/>
      <sheetName val="2005_TKM33"/>
      <sheetName val="Comm_CKD33"/>
      <sheetName val="Datos_HHRR33"/>
      <sheetName val="７月発注分_(VLOOK)33"/>
      <sheetName val="DBS040_RPT_RPT33"/>
      <sheetName val="金型申入書ﾃﾞｰﾀ(05_7～)33"/>
      <sheetName val="Interior_Trim33"/>
      <sheetName val="Plate_Bumper_(Summary)33"/>
      <sheetName val="FAD_Sum33"/>
      <sheetName val="車両仕様__x005f_x0000__x005f_x0000___x005f_x0012__瞳33"/>
      <sheetName val="車両仕様_x005f_x0000__New02㾐33"/>
      <sheetName val="車両仕様___x005f_x0012__瞳_33"/>
      <sheetName val="車両仕様_____x005f_x0012__瞳_33"/>
      <sheetName val="車両仕様__x005f_x005f_x005f_x0000__x005f_x005f_x00033"/>
      <sheetName val="車両仕様_x005f_x005f_x005f_x0000__New02㾐33"/>
      <sheetName val="車両仕様___x005f_x005f_x005f_x0012__瞳_33"/>
      <sheetName val="車両仕様_____x005f_x005f_x005f_x0012__瞳_33"/>
      <sheetName val="車両仕様__x005f_x005f_x005f_x005f_x005f_x005f_x000033"/>
      <sheetName val="車両仕様_x005f_x005f_x005f_x005f_x005f_x005f_x005f_x0000_33"/>
      <sheetName val="車両仕様___x005f_x005f_x005f_x005f_x005f_x005f_x00142"/>
      <sheetName val="車両仕様_____x005f_x005f_x005f_x005f_x005f_x005f_x067"/>
      <sheetName val="IM-P-L-JB_33"/>
      <sheetName val="094W原紙_33"/>
      <sheetName val="Regional_Penetration33"/>
      <sheetName val="dongia_(2)33"/>
      <sheetName val="GMT900_IPC33"/>
      <sheetName val="Main_233"/>
      <sheetName val="Datasheet_from_R__Hinds33"/>
      <sheetName val="Master_Updated(517)33"/>
      <sheetName val="OTHERS_x62033"/>
      <sheetName val="No12_營業成本表_cost133"/>
      <sheetName val="Supp_List33"/>
      <sheetName val="Risk_&amp;_Opps33"/>
      <sheetName val="車両仕様__x005f_x005f_x005f_x005f_x005f_x005f_x005f33"/>
      <sheetName val="車両仕様___x005f_x005f_x005f_x005f_x005f_x005f_x00533"/>
      <sheetName val="車両仕様_____x005f_x005f_x005f_x005f_x005f_x005f_x068"/>
      <sheetName val="車両仕様__x005f_x0000__x005f_x0000_33"/>
      <sheetName val="車両仕様__x005f_x005f_x005f_x0000__33"/>
      <sheetName val="車両仕様_x005f_x005f_x005f_x0000__N33"/>
      <sheetName val="車両仕様___x005f_x005f_x005f_x0012_33"/>
      <sheetName val="車両仕様_____x005f_x005f_x00133"/>
      <sheetName val="車両仕様__x005f_x005f_x005f_x005f_x33"/>
      <sheetName val="車両仕様___x005f_x005f_x005f_x005f_33"/>
      <sheetName val="車両仕様_____x005f_x005f_x00533"/>
      <sheetName val="ED_AND_EDOV33"/>
      <sheetName val="WIP_Cal_Sheet12"/>
      <sheetName val="Pricing_overview12"/>
      <sheetName val="車両仕様?4???_??12"/>
      <sheetName val="車両仕様_???_?瞳?12"/>
      <sheetName val="車両仕様???ꎨ_窉瞳㾐12"/>
      <sheetName val="車両仕様?4??_?12"/>
      <sheetName val="車両仕様4??_?12"/>
      <sheetName val="車両仕様____瞳_12"/>
      <sheetName val="車両仕様______瞳_12"/>
      <sheetName val="車両仕様_4______12"/>
      <sheetName val="車両仕様___ꎨ_窉瞳㾐12"/>
      <sheetName val="車両仕様_4____12"/>
      <sheetName val="車両仕様4____12"/>
      <sheetName val="車両仕様_嗼1嗼1噌1鲌12"/>
      <sheetName val="車両仕様_勜+勜+匬+鲌12"/>
      <sheetName val="_PART_479W_LHD12"/>
      <sheetName val="_PART_MYY5A12"/>
      <sheetName val="RMBSS's_Triggered12"/>
      <sheetName val="EquipmentTrimming_Cabin_NS12"/>
      <sheetName val="Blue_Flag12"/>
      <sheetName val="Calc_Sheet_Budget12"/>
      <sheetName val="393_N12"/>
      <sheetName val="Lookup_Table12"/>
      <sheetName val="promo_lists_201112"/>
      <sheetName val="車両仕様_____x005f_x005f_x005f_x005f_x00112"/>
      <sheetName val="車両仕様_____x005f_x005f_x005f_x005f_x00512"/>
      <sheetName val="Reference_12"/>
      <sheetName val="車両仕様__x005f_x0000__x005f_x0000_?_x005f_x0012_?瞳12"/>
      <sheetName val="車両仕様_???_x005f_x0012_?瞳?12"/>
      <sheetName val="160th_NPCC_Nov'1012"/>
      <sheetName val="PRICE_LIST12"/>
      <sheetName val="Loss_Time12"/>
      <sheetName val="Price_range_IT12"/>
      <sheetName val="Avensis+d_seg__in_&amp;_out_of_UK12"/>
      <sheetName val="#ofclose__xl12"/>
      <sheetName val="Annexes_toutes_bases12"/>
      <sheetName val="車両仕様_?_x005f_x0012_?瞳?11"/>
      <sheetName val="Internal_Price_List10"/>
      <sheetName val="DON_GIA12"/>
      <sheetName val="CHITIET_VL-NC12"/>
      <sheetName val="TONGKE3p_12"/>
      <sheetName val="TOTAL_P212"/>
      <sheetName val="2_-_Summary12"/>
      <sheetName val="IPOTESI_PIANO_STATICA12"/>
      <sheetName val="make_up12"/>
      <sheetName val="車両仕様_???_x005f_x005f_x005f_x0012_?瞳?12"/>
      <sheetName val="ass'y_12'04-05'0512"/>
      <sheetName val="調達担当者(06_2～)12"/>
      <sheetName val="Open_Ran12"/>
      <sheetName val="Open_RAN_212"/>
      <sheetName val="シェル台ｾﾂﾄ流し改_(2)10"/>
      <sheetName val="車両仕様__x005f_x0000__11"/>
      <sheetName val="車両仕様_x005f_x0000__N11"/>
      <sheetName val="車両仕様___x005f_x0012_11"/>
      <sheetName val="車両仕様__x005f_x005f_x11"/>
      <sheetName val="車両仕様___x005f_x005f_11"/>
      <sheetName val="Budget_by_Category11"/>
      <sheetName val="investment_tmc_v8_0_34p11"/>
      <sheetName val="PTD_Activity11"/>
      <sheetName val="Price_Trend11"/>
      <sheetName val="05-065_she11"/>
      <sheetName val="idgr_-_formula11"/>
      <sheetName val="IDGR_(3)11"/>
      <sheetName val="IDGR_(2)11"/>
      <sheetName val="PLIV_(3)11"/>
      <sheetName val="PLIV_(2)11"/>
      <sheetName val="PLIV_(template)11"/>
      <sheetName val="inv_recon11"/>
      <sheetName val="side_member11"/>
      <sheetName val="TTC_(FG)11"/>
      <sheetName val="Sheet1_(3)11"/>
      <sheetName val="truck_allocation11"/>
      <sheetName val="Supplier_Price_Check11"/>
      <sheetName val="$_-_june11"/>
      <sheetName val="Vios_Cost_Reduction_actual_pr11"/>
      <sheetName val="RET_PALLET11"/>
      <sheetName val="Form_A11"/>
      <sheetName val="NG_SUMMARY11"/>
      <sheetName val="impact_pallet_and_racks11"/>
      <sheetName val="Type_I11"/>
      <sheetName val="Schedule_PM11"/>
      <sheetName val="training_forklift11"/>
      <sheetName val="Daily_WSD11"/>
      <sheetName val="YARIS_HB11"/>
      <sheetName val="Sample_1PP_11"/>
      <sheetName val="PRADO_3Dr_fl11"/>
      <sheetName val="01_DATA11"/>
      <sheetName val="車両仕様_____x00110"/>
      <sheetName val="車両仕様_____x00510"/>
      <sheetName val="車両仕様__x10"/>
      <sheetName val="車両仕様___10"/>
      <sheetName val="最新基準単価_10"/>
      <sheetName val="CHIA_KH11"/>
      <sheetName val="Purch__BP11"/>
      <sheetName val="4_5_6_大日程10"/>
      <sheetName val="Production_Database_39931"/>
      <sheetName val="Stock_in_Trade10"/>
      <sheetName val="BR_(C_Matrix)10"/>
      <sheetName val="車両仕様_??_x000a_????10"/>
      <sheetName val="車両仕様_???_x005f_x005f_x005f_x005f_x005f_x005f_x011"/>
      <sheetName val="車両仕様_x005f_x0000_4?_x005f_x0000__x005f_x0000___10"/>
      <sheetName val="車両仕様__x005f_x0000__x005f_x0000_?_?瞳?10"/>
      <sheetName val="車両仕様_x005f_x0000__x005f_x0000__x005f_x0000_ꎨ_窉瞳10"/>
      <sheetName val="_型__治__具__投__資___売__買__差____比10"/>
      <sheetName val="LATEST_ROYALTY10"/>
      <sheetName val="Short_Plan_10"/>
      <sheetName val="6-11'03_-_6-11'0410"/>
      <sheetName val="Seat_Assy_Tool_Tracking8"/>
      <sheetName val="Packing_List28"/>
      <sheetName val="Packing_List9"/>
      <sheetName val="IMV_LIST_20038"/>
      <sheetName val="BQ_CONVEYOR8"/>
      <sheetName val="Courier_4x28"/>
      <sheetName val="ＰＲＥ_NO18"/>
      <sheetName val="00_KS8"/>
      <sheetName val="1_概述8"/>
      <sheetName val="Drop-down_Menu_List8"/>
      <sheetName val="Open_Item_List8"/>
      <sheetName val="本修正_DIFF_8"/>
      <sheetName val="Sector_Assignment8"/>
      <sheetName val="Quality_Update10"/>
      <sheetName val="Customer_behaver8"/>
      <sheetName val="車両仕様_New02㾐33"/>
      <sheetName val="Calculation_PS8"/>
      <sheetName val="prior_data8"/>
      <sheetName val="Table_Master8"/>
      <sheetName val="車両仕様_x005f_x0000_4__x005f_x0000__x005f_x0000___x8"/>
      <sheetName val="車両仕様__x005f_x0000__x005f_x0000____瞳_8"/>
      <sheetName val="Toggle_Duplicate_Highlighting8"/>
      <sheetName val="_D28"/>
      <sheetName val="PHỤ_KIỆN_HỦY8"/>
      <sheetName val="Sập_khóa8"/>
      <sheetName val="【参考】_大中トラ8"/>
      <sheetName val="【参考】_小トラ8"/>
      <sheetName val="Part_list8"/>
      <sheetName val="車両仕様__x005f_x005f_x005f_x005F_x005f_x0000__8"/>
      <sheetName val="車両仕様_x005f_x005f_x005f_x005F_x005f_x0000__N8"/>
      <sheetName val="車両仕様___x005f_x005f_x005f_x005F_x005f_x0012_8"/>
      <sheetName val="車両仕様__x005f_x005f_x005f_x005F_x005f_x005f_x8"/>
      <sheetName val="車両仕様___x005f_x005f_x005f_x005F_x005f_x005f_8"/>
      <sheetName val="Inc_Statement8"/>
      <sheetName val="230216_追加8"/>
      <sheetName val="FAC_OVERHEAD7"/>
      <sheetName val="CæÊ__x005f_x0015__Op6"/>
      <sheetName val="ƒƒCƒ“‰æ–Ê__x005f_x0015__Op6"/>
      <sheetName val="メイン画面__x005f_x0015__Op6"/>
      <sheetName val="表紙1_6"/>
      <sheetName val="Sheet1_(2)6"/>
      <sheetName val="Config_-_dspmgr6"/>
      <sheetName val="SHEET__car_no6"/>
      <sheetName val="Spider_web6"/>
      <sheetName val="RR_Diff__Progressive(28-Aug_(41"/>
      <sheetName val="RR_Diff__Progressive(4-Sep-0332"/>
      <sheetName val="CHRONOLOGY_INDEX32"/>
      <sheetName val="COST_REC__DISCREP_32"/>
      <sheetName val="車両仕様_32"/>
      <sheetName val="MARCH-APRIL__0332"/>
      <sheetName val="車両仕様?_New02㾐32"/>
      <sheetName val="F_Lead32"/>
      <sheetName val="車両仕様__New02㾐32"/>
      <sheetName val="D88D_CAL32"/>
      <sheetName val="Distributor_&amp;_Dealer_code32"/>
      <sheetName val="T1_&amp;_T2_Code32"/>
      <sheetName val="All_of_Part_list_rev_4932"/>
      <sheetName val="All_of_Part_list_rev_49_(PNo)32"/>
      <sheetName val="02年9月_まとめ_32βＨ32"/>
      <sheetName val="715L_Unit_Price32"/>
      <sheetName val="MARCH_APRIL__0332"/>
      <sheetName val="ES_UX__27_40_46432"/>
      <sheetName val="Oct_Truckfest_GMAC_BC32"/>
      <sheetName val="Corolla_Gas32"/>
      <sheetName val="REPUESTOS_LPA32"/>
      <sheetName val="Part_No_32"/>
      <sheetName val="RACK_(CB)new32"/>
      <sheetName val="MASTER_FILE32"/>
      <sheetName val="2005_TKM32"/>
      <sheetName val="Comm_CKD32"/>
      <sheetName val="Datos_HHRR32"/>
      <sheetName val="７月発注分_(VLOOK)32"/>
      <sheetName val="DBS040_RPT_RPT32"/>
      <sheetName val="金型申入書ﾃﾞｰﾀ(05_7～)32"/>
      <sheetName val="Interior_Trim32"/>
      <sheetName val="Plate_Bumper_(Summary)32"/>
      <sheetName val="FAD_Sum32"/>
      <sheetName val="車両仕様__x005f_x0000__x005f_x0000___x005f_x0012__瞳32"/>
      <sheetName val="車両仕様_x005f_x0000__New02㾐32"/>
      <sheetName val="車両仕様___x005f_x0012__瞳_32"/>
      <sheetName val="車両仕様_____x005f_x0012__瞳_32"/>
      <sheetName val="車両仕様__x005f_x005f_x005f_x0000__x005f_x005f_x00032"/>
      <sheetName val="車両仕様_x005f_x005f_x005f_x0000__New02㾐32"/>
      <sheetName val="車両仕様___x005f_x005f_x005f_x0012__瞳_32"/>
      <sheetName val="車両仕様_____x005f_x005f_x005f_x0012__瞳_32"/>
      <sheetName val="車両仕様__x005f_x005f_x005f_x005f_x005f_x005f_x000032"/>
      <sheetName val="車両仕様_x005f_x005f_x005f_x005f_x005f_x005f_x005f_x0000_32"/>
      <sheetName val="車両仕様___x005f_x005f_x005f_x005f_x005f_x005f_x00141"/>
      <sheetName val="車両仕様_____x005f_x005f_x005f_x005f_x005f_x005f_x065"/>
      <sheetName val="IM-P-L-JB_32"/>
      <sheetName val="094W原紙_32"/>
      <sheetName val="Regional_Penetration32"/>
      <sheetName val="dongia_(2)32"/>
      <sheetName val="GMT900_IPC32"/>
      <sheetName val="Main_232"/>
      <sheetName val="Datasheet_from_R__Hinds32"/>
      <sheetName val="Master_Updated(517)32"/>
      <sheetName val="OTHERS_x62032"/>
      <sheetName val="No12_營業成本表_cost132"/>
      <sheetName val="Supp_List32"/>
      <sheetName val="Risk_&amp;_Opps32"/>
      <sheetName val="車両仕様__x005f_x005f_x005f_x005f_x005f_x005f_x005f32"/>
      <sheetName val="車両仕様___x005f_x005f_x005f_x005f_x005f_x005f_x00532"/>
      <sheetName val="車両仕様_____x005f_x005f_x005f_x005f_x005f_x005f_x066"/>
      <sheetName val="車両仕様__x005f_x0000__x005f_x0000_32"/>
      <sheetName val="車両仕様__x005f_x005f_x005f_x0000__32"/>
      <sheetName val="車両仕様_x005f_x005f_x005f_x0000__N32"/>
      <sheetName val="車両仕様___x005f_x005f_x005f_x0012_32"/>
      <sheetName val="車両仕様_____x005f_x005f_x00132"/>
      <sheetName val="車両仕様__x005f_x005f_x005f_x005f_x32"/>
      <sheetName val="車両仕様___x005f_x005f_x005f_x005f_32"/>
      <sheetName val="車両仕様_____x005f_x005f_x00532"/>
      <sheetName val="ED_AND_EDOV32"/>
      <sheetName val="WIP_Cal_Sheet11"/>
      <sheetName val="Pricing_overview11"/>
      <sheetName val="車両仕様?4???_??11"/>
      <sheetName val="車両仕様_???_?瞳?11"/>
      <sheetName val="車両仕様???ꎨ_窉瞳㾐11"/>
      <sheetName val="車両仕様?4??_?11"/>
      <sheetName val="車両仕様4??_?11"/>
      <sheetName val="車両仕様____瞳_11"/>
      <sheetName val="車両仕様______瞳_11"/>
      <sheetName val="車両仕様_4______11"/>
      <sheetName val="車両仕様___ꎨ_窉瞳㾐11"/>
      <sheetName val="車両仕様_4____11"/>
      <sheetName val="車両仕様4____11"/>
      <sheetName val="車両仕様_嗼1嗼1噌1鲌11"/>
      <sheetName val="車両仕様_勜+勜+匬+鲌11"/>
      <sheetName val="_PART_479W_LHD11"/>
      <sheetName val="_PART_MYY5A11"/>
      <sheetName val="RMBSS's_Triggered11"/>
      <sheetName val="EquipmentTrimming_Cabin_NS11"/>
      <sheetName val="Blue_Flag11"/>
      <sheetName val="Calc_Sheet_Budget11"/>
      <sheetName val="393_N11"/>
      <sheetName val="Lookup_Table11"/>
      <sheetName val="promo_lists_201111"/>
      <sheetName val="車両仕様_____x005f_x005f_x005f_x005f_x00111"/>
      <sheetName val="車両仕様_____x005f_x005f_x005f_x005f_x00511"/>
      <sheetName val="Reference_11"/>
      <sheetName val="車両仕様__x005f_x0000__x005f_x0000_?_x005f_x0012_?瞳11"/>
      <sheetName val="車両仕様_???_x005f_x0012_?瞳?11"/>
      <sheetName val="160th_NPCC_Nov'1011"/>
      <sheetName val="PRICE_LIST11"/>
      <sheetName val="Loss_Time11"/>
      <sheetName val="Price_range_IT11"/>
      <sheetName val="Avensis+d_seg__in_&amp;_out_of_UK11"/>
      <sheetName val="#ofclose__xl11"/>
      <sheetName val="Annexes_toutes_bases11"/>
      <sheetName val="車両仕様_?_x005f_x0012_?瞳?10"/>
      <sheetName val="Internal_Price_List9"/>
      <sheetName val="DON_GIA11"/>
      <sheetName val="CHITIET_VL-NC11"/>
      <sheetName val="TONGKE3p_11"/>
      <sheetName val="TOTAL_P211"/>
      <sheetName val="2_-_Summary11"/>
      <sheetName val="IPOTESI_PIANO_STATICA11"/>
      <sheetName val="make_up11"/>
      <sheetName val="車両仕様_???_x005f_x005f_x005f_x0012_?瞳?11"/>
      <sheetName val="ass'y_12'04-05'0511"/>
      <sheetName val="調達担当者(06_2～)11"/>
      <sheetName val="Open_Ran11"/>
      <sheetName val="Open_RAN_211"/>
      <sheetName val="シェル台ｾﾂﾄ流し改_(2)9"/>
      <sheetName val="車両仕様__x005f_x0000__10"/>
      <sheetName val="車両仕様_x005f_x0000__N10"/>
      <sheetName val="車両仕様___x005f_x0012_10"/>
      <sheetName val="車両仕様__x005f_x005f_x10"/>
      <sheetName val="車両仕様___x005f_x005f_10"/>
      <sheetName val="Budget_by_Category10"/>
      <sheetName val="investment_tmc_v8_0_34p10"/>
      <sheetName val="PTD_Activity10"/>
      <sheetName val="Price_Trend10"/>
      <sheetName val="05-065_she10"/>
      <sheetName val="idgr_-_formula10"/>
      <sheetName val="IDGR_(3)10"/>
      <sheetName val="IDGR_(2)10"/>
      <sheetName val="PLIV_(3)10"/>
      <sheetName val="PLIV_(2)10"/>
      <sheetName val="PLIV_(template)10"/>
      <sheetName val="inv_recon10"/>
      <sheetName val="side_member10"/>
      <sheetName val="TTC_(FG)10"/>
      <sheetName val="Sheet1_(3)10"/>
      <sheetName val="truck_allocation10"/>
      <sheetName val="Supplier_Price_Check10"/>
      <sheetName val="$_-_june10"/>
      <sheetName val="Vios_Cost_Reduction_actual_pr10"/>
      <sheetName val="RET_PALLET10"/>
      <sheetName val="Form_A10"/>
      <sheetName val="NG_SUMMARY10"/>
      <sheetName val="impact_pallet_and_racks10"/>
      <sheetName val="Type_I10"/>
      <sheetName val="Schedule_PM10"/>
      <sheetName val="training_forklift10"/>
      <sheetName val="Daily_WSD10"/>
      <sheetName val="YARIS_HB10"/>
      <sheetName val="Sample_1PP_10"/>
      <sheetName val="PRADO_3Dr_fl10"/>
      <sheetName val="01_DATA10"/>
      <sheetName val="車両仕様_____x0019"/>
      <sheetName val="車両仕様_____x0059"/>
      <sheetName val="車両仕様__x9"/>
      <sheetName val="車両仕様___9"/>
      <sheetName val="最新基準単価_9"/>
      <sheetName val="CHIA_KH10"/>
      <sheetName val="Purch__BP10"/>
      <sheetName val="4_5_6_大日程9"/>
      <sheetName val="Production_Database_39930"/>
      <sheetName val="Stock_in_Trade9"/>
      <sheetName val="BR_(C_Matrix)9"/>
      <sheetName val="車両仕様_??_x000a_????9"/>
      <sheetName val="車両仕様_???_x005f_x005f_x005f_x005f_x005f_x005f_x010"/>
      <sheetName val="車両仕様_x005f_x0000_4?_x005f_x0000__x005f_x0000___x9"/>
      <sheetName val="車両仕様__x005f_x0000__x005f_x0000_?_?瞳?9"/>
      <sheetName val="車両仕様_x005f_x0000__x005f_x0000__x005f_x0000_ꎨ_窉瞳㾐9"/>
      <sheetName val="_型__治__具__投__資___売__買__差____比_9"/>
      <sheetName val="LATEST_ROYALTY9"/>
      <sheetName val="Short_Plan_9"/>
      <sheetName val="6-11'03_-_6-11'049"/>
      <sheetName val="Seat_Assy_Tool_Tracking7"/>
      <sheetName val="Packing_List27"/>
      <sheetName val="Packing_List8"/>
      <sheetName val="IMV_LIST_20037"/>
      <sheetName val="BQ_CONVEYOR7"/>
      <sheetName val="Courier_4x27"/>
      <sheetName val="ＰＲＥ_NO17"/>
      <sheetName val="00_KS7"/>
      <sheetName val="1_概述7"/>
      <sheetName val="Drop-down_Menu_List7"/>
      <sheetName val="Open_Item_List7"/>
      <sheetName val="本修正_DIFF_7"/>
      <sheetName val="Sector_Assignment7"/>
      <sheetName val="Quality_Update9"/>
      <sheetName val="Customer_behaver7"/>
      <sheetName val="車両仕様_New02㾐32"/>
      <sheetName val="Calculation_PS7"/>
      <sheetName val="prior_data7"/>
      <sheetName val="Table_Master7"/>
      <sheetName val="車両仕様_x005f_x0000_4__x005f_x0000__x005f_x0000___x7"/>
      <sheetName val="車両仕様__x005f_x0000__x005f_x0000____瞳_7"/>
      <sheetName val="Toggle_Duplicate_Highlighting7"/>
      <sheetName val="_D27"/>
      <sheetName val="PHỤ_KIỆN_HỦY7"/>
      <sheetName val="Sập_khóa7"/>
      <sheetName val="【参考】_大中トラ7"/>
      <sheetName val="【参考】_小トラ7"/>
      <sheetName val="Part_list7"/>
      <sheetName val="車両仕様__x005f_x005f_x005f_x005F_x005f_x0000__7"/>
      <sheetName val="車両仕様_x005f_x005f_x005f_x005F_x005f_x0000__N7"/>
      <sheetName val="車両仕様___x005f_x005f_x005f_x005F_x005f_x0012_7"/>
      <sheetName val="車両仕様__x005f_x005f_x005f_x005F_x005f_x005f_x7"/>
      <sheetName val="車両仕様___x005f_x005f_x005f_x005F_x005f_x005f_7"/>
      <sheetName val="Inc_Statement7"/>
      <sheetName val="230216_追加7"/>
      <sheetName val="売上総益ﾃﾞｰﾀ"/>
      <sheetName val="FSSﾃｰﾌﾞﾙ"/>
      <sheetName val="Total_052007"/>
      <sheetName val="PIC"/>
      <sheetName val="Data 2023"/>
      <sheetName val="sep~nov"/>
      <sheetName val="パラメータ"/>
      <sheetName val="备注"/>
      <sheetName val="FS - US$"/>
      <sheetName val="FINANCIAL COST"/>
      <sheetName val="部品一覧"/>
      <sheetName val="Tax Calculation"/>
      <sheetName val="車両仕様_x005f_x005f_x005f_x0000__x0000_Ԁ"/>
      <sheetName val="Code List"/>
      <sheetName val="sat"/>
      <sheetName val="ptvt"/>
      <sheetName val="Khai bao dau vao"/>
      <sheetName val="TKBN_TKBNA"/>
      <sheetName val="車両仕様 _x005f_x005f_x005F"/>
      <sheetName val="車両仕様_x005f_x005f_x005F"/>
      <sheetName val="車両仕様4__x005f_x005f_x005F"/>
      <sheetName val="車両仕様 _x005F"/>
      <sheetName val="車両仕様_x005F"/>
      <sheetName val="車両仕様4__x005F"/>
      <sheetName val="名次表1"/>
      <sheetName val="名次表2"/>
      <sheetName val="Net Price Position - Sheet 1"/>
      <sheetName val="車両仕様 _______"/>
      <sheetName val="車両仕様_ῃ__x0014_____"/>
      <sheetName val="車両仕様____胲䇘誹⇾"/>
      <sheetName val="車両仕様____帅_xdae2_Ǿ"/>
      <sheetName val="車両仕様_ῆ玐ῆꆠῨ"/>
      <sheetName val="車両仕様?4???_x005f_x005f_x00"/>
      <sheetName val="車両仕様 ???_x005f_x005f_x001"/>
      <sheetName val="車両仕様???ꎨ_x005f_x005f_x001"/>
      <sheetName val="車両仕様?4??_x005f_x005f_x001"/>
      <sheetName val="車両仕様4??_x005f_x005f_x0011"/>
      <sheetName val="車両仕様_x005f_x0000_"/>
      <sheetName val="車両仕様__x005f_x005f_x005F"/>
      <sheetName val="車両仕様__x005f_x0000__x005f_x005f_x00001"/>
      <sheetName val="車両仕様___x005f_x005f_x00121"/>
      <sheetName val="車両仕様_____x005f_x005f_x002"/>
      <sheetName val="車両仕様__x005f_x005F_1"/>
      <sheetName val="車両仕様___x005f_x005f_x005f1"/>
      <sheetName val="車両仕様_____x005f_x005f_x003"/>
      <sheetName val="車両仕様__x005f_x0000__x005f_x005f_x00002"/>
      <sheetName val="車両仕様___x005f_x005f_x00122"/>
      <sheetName val="車両仕様_____x005f_x005f_x004"/>
      <sheetName val="車両仕様__x005f_x005F_2"/>
      <sheetName val="車両仕様___x005f_x005f_x005f2"/>
      <sheetName val="車両仕様_____x005f_x005f_x006"/>
      <sheetName val="自販5~7月"/>
      <sheetName val="車両仕様_x005f_x005f_x005f_x0000_"/>
      <sheetName val="車両仕様????帅"/>
      <sheetName val="車両仕様_x005f_x005f_x005f_x0000_4?"/>
      <sheetName val="車両仕様__x005f_x005f_x005f_x0000_1"/>
      <sheetName val="車両仕様_x005f_x005f_x005f_x0000__1"/>
      <sheetName val="車両仕様__x005f_x005f_x005f_x0000_2"/>
      <sheetName val="車両仕様_x005f_x005f_x005f_x0000__2"/>
      <sheetName val="車両仕様____帅"/>
      <sheetName val="車両仕様__x005f_x005f_x005f_x005F_1"/>
      <sheetName val="車両仕様__x005f_x005f_x005f_x005F_2"/>
      <sheetName val="Process"/>
      <sheetName val="BOM"/>
      <sheetName val="入力パラメータ"/>
      <sheetName val="改正履歴"/>
      <sheetName val="リスト選択用"/>
      <sheetName val="变更履历"/>
      <sheetName val="Par"/>
      <sheetName val="ドメイン一覧"/>
      <sheetName val="車両仕様4_ "/>
      <sheetName val="集計ﾘｽﾄ"/>
      <sheetName val="Calcul"/>
      <sheetName val="Menu List"/>
      <sheetName val="ETC機能判定"/>
      <sheetName val="ETCメニュー"/>
      <sheetName val="登録情報表示"/>
      <sheetName val="ETC設定"/>
      <sheetName val="履歴情報表示"/>
      <sheetName val="履歴情報詳細表示"/>
      <sheetName val="メニュー２"/>
      <sheetName val="割込み(Disp)"/>
      <sheetName val="割込み(Navi)"/>
      <sheetName val="走行強制状態変化"/>
      <sheetName val="DetailSequence"/>
      <sheetName val="InterFace"/>
      <sheetName val="FBtbl"/>
      <sheetName val="リスト画面"/>
      <sheetName val="特殊画面"/>
      <sheetName val="入力画面"/>
      <sheetName val="メッセージ受信開始"/>
      <sheetName val="Mark"/>
      <sheetName val="Contents"/>
      <sheetName val="検査シート"/>
      <sheetName val="Cover"/>
      <sheetName val="★ONS_MSG_list"/>
      <sheetName val="ﾕｰｻﾞｰ設定"/>
      <sheetName val="同行评审"/>
      <sheetName val="ﾊﾟｲﾌﾟ"/>
      <sheetName val="冷延鋼板"/>
      <sheetName val="熱延鋼板"/>
      <sheetName val="他材料費"/>
      <sheetName val="No.31"/>
      <sheetName val="コマンド認識, DTMF"/>
      <sheetName val="CS2_SmcDriverインテグ項目"/>
      <sheetName val="標準仕様DB"/>
      <sheetName val="BEEP設定"/>
      <sheetName val="休日"/>
      <sheetName val="工数ｺｰﾄﾞﾘｽﾄ"/>
      <sheetName val="5．キー入力動作説明"/>
      <sheetName val="日程"/>
      <sheetName val="進捗"/>
      <sheetName val="印刷"/>
      <sheetName val="試験項目_R3小"/>
      <sheetName val="Config_by_Program"/>
      <sheetName val="DIAG_cfg_setting"/>
      <sheetName val="AUBISTConfigurator_AssistTool"/>
      <sheetName val="項目"/>
      <sheetName val="100万未満"/>
      <sheetName val="301-01.起動"/>
      <sheetName val="R0-10表紙"/>
      <sheetName val="Func.Share"/>
      <sheetName val="場所指定地図"/>
      <sheetName val="仕向け決定用情報取得(GM250)"/>
      <sheetName val="付録①（GM用）"/>
      <sheetName val="Data.Share"/>
      <sheetName val="ERRＩＤ90"/>
      <sheetName val="Func.Share(DR-0320)"/>
      <sheetName val="状況"/>
      <sheetName val="ドメイン"/>
      <sheetName val="tda30al"/>
      <sheetName val="ﾃﾞｰﾀﾍﾞｰｽ"/>
      <sheetName val="需求与代码对比"/>
      <sheetName val="メニュー"/>
      <sheetName val="修正ﾌｧｲﾙ一覧"/>
      <sheetName val="メイン"/>
      <sheetName val="一覧１"/>
      <sheetName val="入力候補"/>
      <sheetName val="HMI-004_Screen（old）"/>
      <sheetName val="原紙"/>
      <sheetName val="サーバ表"/>
      <sheetName val="0.Definitions"/>
      <sheetName val="入力リスト"/>
      <sheetName val="SQL Server（既定のインスタンス）"/>
      <sheetName val="R0-10表紙MIC"/>
      <sheetName val="89"/>
      <sheetName val="３．サウンドモデル"/>
      <sheetName val="②P071中計　工数パターン1312更新"/>
      <sheetName val="２．ラジオモデル"/>
      <sheetName val="DataTable"/>
      <sheetName val="変更区分一覧"/>
      <sheetName val="難易度量一覧"/>
      <sheetName val="ユーザ一覧"/>
      <sheetName val="左静電のMID設定追加設計"/>
      <sheetName val="66L共用2"/>
      <sheetName val="試験条件(写真)印刷"/>
      <sheetName val="work"/>
      <sheetName val="別紙7_操作系イベント発生時_"/>
      <sheetName val="別紙11_各競合条件における起動可否_"/>
      <sheetName val="MPL 技連"/>
      <sheetName val="342E BLOCK"/>
      <sheetName val="Schedule"/>
      <sheetName val="Project_Config"/>
      <sheetName val="発見した問題点"/>
      <sheetName val="Q&amp;A"/>
      <sheetName val="一覧表"/>
      <sheetName val="LS1 and LS2"/>
    </sheetNames>
    <sheetDataSet>
      <sheetData sheetId="0" refreshError="1"/>
      <sheetData sheetId="1" refreshError="1"/>
      <sheetData sheetId="2" refreshError="1"/>
      <sheetData sheetId="3">
        <row r="1">
          <cell r="B1" t="str">
            <v>1</v>
          </cell>
        </row>
      </sheetData>
      <sheetData sheetId="4">
        <row r="1">
          <cell r="B1" t="str">
            <v>1</v>
          </cell>
        </row>
      </sheetData>
      <sheetData sheetId="5">
        <row r="1">
          <cell r="B1" t="str">
            <v>1</v>
          </cell>
        </row>
      </sheetData>
      <sheetData sheetId="6">
        <row r="1">
          <cell r="B1" t="str">
            <v>1</v>
          </cell>
        </row>
      </sheetData>
      <sheetData sheetId="7">
        <row r="1">
          <cell r="B1" t="str">
            <v>1</v>
          </cell>
        </row>
      </sheetData>
      <sheetData sheetId="8">
        <row r="1">
          <cell r="B1" t="str">
            <v>1</v>
          </cell>
        </row>
      </sheetData>
      <sheetData sheetId="9">
        <row r="1">
          <cell r="B1" t="str">
            <v>1</v>
          </cell>
        </row>
      </sheetData>
      <sheetData sheetId="10">
        <row r="1">
          <cell r="B1" t="str">
            <v>1</v>
          </cell>
        </row>
      </sheetData>
      <sheetData sheetId="11">
        <row r="1">
          <cell r="B1" t="str">
            <v>1</v>
          </cell>
        </row>
      </sheetData>
      <sheetData sheetId="12">
        <row r="1">
          <cell r="B1" t="str">
            <v>1</v>
          </cell>
        </row>
      </sheetData>
      <sheetData sheetId="13">
        <row r="1">
          <cell r="B1" t="str">
            <v>1</v>
          </cell>
        </row>
      </sheetData>
      <sheetData sheetId="14">
        <row r="1">
          <cell r="B1" t="str">
            <v>1</v>
          </cell>
        </row>
      </sheetData>
      <sheetData sheetId="15">
        <row r="1">
          <cell r="B1" t="str">
            <v>1</v>
          </cell>
        </row>
      </sheetData>
      <sheetData sheetId="16">
        <row r="1">
          <cell r="B1" t="str">
            <v>1</v>
          </cell>
        </row>
      </sheetData>
      <sheetData sheetId="17">
        <row r="1">
          <cell r="B1" t="str">
            <v>1</v>
          </cell>
        </row>
      </sheetData>
      <sheetData sheetId="18">
        <row r="1">
          <cell r="B1" t="str">
            <v>1</v>
          </cell>
        </row>
      </sheetData>
      <sheetData sheetId="19">
        <row r="1">
          <cell r="B1" t="str">
            <v>1</v>
          </cell>
        </row>
      </sheetData>
      <sheetData sheetId="20">
        <row r="1">
          <cell r="B1" t="str">
            <v>1</v>
          </cell>
        </row>
      </sheetData>
      <sheetData sheetId="21">
        <row r="1">
          <cell r="B1" t="str">
            <v>1</v>
          </cell>
        </row>
      </sheetData>
      <sheetData sheetId="22">
        <row r="1">
          <cell r="B1" t="str">
            <v>1</v>
          </cell>
        </row>
      </sheetData>
      <sheetData sheetId="23">
        <row r="1">
          <cell r="B1" t="str">
            <v>1</v>
          </cell>
        </row>
      </sheetData>
      <sheetData sheetId="24">
        <row r="1">
          <cell r="B1" t="str">
            <v>1</v>
          </cell>
        </row>
      </sheetData>
      <sheetData sheetId="25" refreshError="1"/>
      <sheetData sheetId="26" refreshError="1"/>
      <sheetData sheetId="27">
        <row r="1">
          <cell r="B1" t="str">
            <v>1</v>
          </cell>
        </row>
      </sheetData>
      <sheetData sheetId="28">
        <row r="1">
          <cell r="B1" t="str">
            <v>1</v>
          </cell>
        </row>
      </sheetData>
      <sheetData sheetId="29">
        <row r="1">
          <cell r="B1" t="str">
            <v>1</v>
          </cell>
        </row>
      </sheetData>
      <sheetData sheetId="30" refreshError="1"/>
      <sheetData sheetId="31" refreshError="1"/>
      <sheetData sheetId="32">
        <row r="1">
          <cell r="B1" t="str">
            <v>1</v>
          </cell>
        </row>
      </sheetData>
      <sheetData sheetId="33">
        <row r="1">
          <cell r="B1" t="str">
            <v>1</v>
          </cell>
        </row>
      </sheetData>
      <sheetData sheetId="34">
        <row r="1">
          <cell r="B1" t="str">
            <v>1</v>
          </cell>
        </row>
      </sheetData>
      <sheetData sheetId="35">
        <row r="1">
          <cell r="B1" t="str">
            <v>1</v>
          </cell>
        </row>
      </sheetData>
      <sheetData sheetId="36" refreshError="1"/>
      <sheetData sheetId="37" refreshError="1"/>
      <sheetData sheetId="38" refreshError="1"/>
      <sheetData sheetId="39" refreshError="1"/>
      <sheetData sheetId="40" refreshError="1"/>
      <sheetData sheetId="41" refreshError="1"/>
      <sheetData sheetId="42">
        <row r="1">
          <cell r="B1" t="str">
            <v>1</v>
          </cell>
        </row>
      </sheetData>
      <sheetData sheetId="43">
        <row r="1">
          <cell r="B1" t="str">
            <v>1</v>
          </cell>
        </row>
      </sheetData>
      <sheetData sheetId="44">
        <row r="1">
          <cell r="B1" t="str">
            <v>1</v>
          </cell>
        </row>
      </sheetData>
      <sheetData sheetId="45">
        <row r="1">
          <cell r="B1" t="str">
            <v>1</v>
          </cell>
        </row>
      </sheetData>
      <sheetData sheetId="46" refreshError="1"/>
      <sheetData sheetId="47" refreshError="1"/>
      <sheetData sheetId="48" refreshError="1"/>
      <sheetData sheetId="49" refreshError="1"/>
      <sheetData sheetId="50" refreshError="1"/>
      <sheetData sheetId="51">
        <row r="1">
          <cell r="B1" t="str">
            <v>1</v>
          </cell>
        </row>
      </sheetData>
      <sheetData sheetId="52">
        <row r="1">
          <cell r="B1" t="str">
            <v>1</v>
          </cell>
        </row>
      </sheetData>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ow r="1">
          <cell r="B1" t="str">
            <v>1</v>
          </cell>
        </row>
      </sheetData>
      <sheetData sheetId="64">
        <row r="1">
          <cell r="B1" t="str">
            <v>1</v>
          </cell>
        </row>
      </sheetData>
      <sheetData sheetId="65">
        <row r="1">
          <cell r="B1" t="str">
            <v>1</v>
          </cell>
        </row>
      </sheetData>
      <sheetData sheetId="66">
        <row r="1">
          <cell r="B1" t="str">
            <v>1</v>
          </cell>
        </row>
      </sheetData>
      <sheetData sheetId="67" refreshError="1"/>
      <sheetData sheetId="68" refreshError="1"/>
      <sheetData sheetId="69" refreshError="1"/>
      <sheetData sheetId="70" refreshError="1"/>
      <sheetData sheetId="71">
        <row r="1">
          <cell r="B1" t="str">
            <v>1</v>
          </cell>
        </row>
      </sheetData>
      <sheetData sheetId="72">
        <row r="1">
          <cell r="B1" t="str">
            <v>1</v>
          </cell>
        </row>
      </sheetData>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ow r="1">
          <cell r="B1" t="str">
            <v>1</v>
          </cell>
        </row>
      </sheetData>
      <sheetData sheetId="312">
        <row r="1">
          <cell r="B1" t="str">
            <v>1</v>
          </cell>
        </row>
      </sheetData>
      <sheetData sheetId="313">
        <row r="1">
          <cell r="B1" t="str">
            <v>1</v>
          </cell>
        </row>
      </sheetData>
      <sheetData sheetId="314">
        <row r="1">
          <cell r="B1" t="str">
            <v>1</v>
          </cell>
        </row>
      </sheetData>
      <sheetData sheetId="315">
        <row r="1">
          <cell r="B1" t="str">
            <v>1</v>
          </cell>
        </row>
      </sheetData>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ow r="1">
          <cell r="B1" t="str">
            <v>1</v>
          </cell>
        </row>
      </sheetData>
      <sheetData sheetId="362">
        <row r="1">
          <cell r="B1" t="str">
            <v>1</v>
          </cell>
        </row>
      </sheetData>
      <sheetData sheetId="363">
        <row r="1">
          <cell r="B1" t="str">
            <v>1</v>
          </cell>
        </row>
      </sheetData>
      <sheetData sheetId="364">
        <row r="1">
          <cell r="B1" t="str">
            <v>1</v>
          </cell>
        </row>
      </sheetData>
      <sheetData sheetId="365">
        <row r="1">
          <cell r="B1" t="str">
            <v>1</v>
          </cell>
        </row>
      </sheetData>
      <sheetData sheetId="366">
        <row r="1">
          <cell r="B1" t="str">
            <v>1</v>
          </cell>
        </row>
      </sheetData>
      <sheetData sheetId="367">
        <row r="1">
          <cell r="B1" t="str">
            <v>1</v>
          </cell>
        </row>
      </sheetData>
      <sheetData sheetId="368">
        <row r="1">
          <cell r="B1" t="str">
            <v>1</v>
          </cell>
        </row>
      </sheetData>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ow r="1">
          <cell r="A1" t="str">
            <v>ﾄﾖﾀ自動車株式会社　調達本部　</v>
          </cell>
        </row>
      </sheetData>
      <sheetData sheetId="482">
        <row r="1">
          <cell r="A1" t="str">
            <v>ﾄﾖﾀ自動車株式会社　調達本部　</v>
          </cell>
        </row>
      </sheetData>
      <sheetData sheetId="483">
        <row r="1">
          <cell r="A1" t="str">
            <v>ﾄﾖﾀ自動車株式会社　調達本部　</v>
          </cell>
        </row>
      </sheetData>
      <sheetData sheetId="484">
        <row r="1">
          <cell r="A1" t="str">
            <v>ﾄﾖﾀ自動車株式会社　調達本部　</v>
          </cell>
        </row>
      </sheetData>
      <sheetData sheetId="485">
        <row r="1">
          <cell r="A1" t="str">
            <v>ﾄﾖﾀ自動車株式会社　調達本部　</v>
          </cell>
        </row>
      </sheetData>
      <sheetData sheetId="486">
        <row r="1">
          <cell r="A1" t="str">
            <v>ﾄﾖﾀ自動車株式会社　調達本部　</v>
          </cell>
        </row>
      </sheetData>
      <sheetData sheetId="487">
        <row r="1">
          <cell r="A1" t="str">
            <v>ﾄﾖﾀ自動車株式会社　調達本部　</v>
          </cell>
        </row>
      </sheetData>
      <sheetData sheetId="488">
        <row r="1">
          <cell r="A1" t="str">
            <v>ﾄﾖﾀ自動車株式会社　調達本部　</v>
          </cell>
        </row>
      </sheetData>
      <sheetData sheetId="489">
        <row r="1">
          <cell r="A1" t="str">
            <v>ﾄﾖﾀ自動車株式会社　調達本部　</v>
          </cell>
        </row>
      </sheetData>
      <sheetData sheetId="490">
        <row r="1">
          <cell r="A1" t="str">
            <v>ﾄﾖﾀ自動車株式会社　調達本部　</v>
          </cell>
        </row>
      </sheetData>
      <sheetData sheetId="491">
        <row r="1">
          <cell r="A1" t="str">
            <v>ﾄﾖﾀ自動車株式会社　調達本部　</v>
          </cell>
        </row>
      </sheetData>
      <sheetData sheetId="492">
        <row r="1">
          <cell r="A1" t="str">
            <v>ﾄﾖﾀ自動車株式会社　調達本部　</v>
          </cell>
        </row>
      </sheetData>
      <sheetData sheetId="493">
        <row r="1">
          <cell r="A1" t="str">
            <v>ﾄﾖﾀ自動車株式会社　調達本部　</v>
          </cell>
        </row>
      </sheetData>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ow r="1">
          <cell r="A1" t="str">
            <v>ﾄﾖﾀ自動車株式会社　調達本部　</v>
          </cell>
        </row>
      </sheetData>
      <sheetData sheetId="516">
        <row r="1">
          <cell r="A1" t="str">
            <v>ﾄﾖﾀ自動車株式会社　調達本部　</v>
          </cell>
        </row>
      </sheetData>
      <sheetData sheetId="517">
        <row r="1">
          <cell r="A1" t="str">
            <v>ﾄﾖﾀ自動車株式会社　調達本部　</v>
          </cell>
        </row>
      </sheetData>
      <sheetData sheetId="518">
        <row r="1">
          <cell r="B1" t="str">
            <v>1</v>
          </cell>
        </row>
      </sheetData>
      <sheetData sheetId="519">
        <row r="1">
          <cell r="A1" t="str">
            <v>ﾄﾖﾀ自動車株式会社　調達本部　</v>
          </cell>
        </row>
      </sheetData>
      <sheetData sheetId="520">
        <row r="1">
          <cell r="A1" t="str">
            <v>ﾄﾖﾀ自動車株式会社　調達本部　</v>
          </cell>
        </row>
      </sheetData>
      <sheetData sheetId="521">
        <row r="1">
          <cell r="A1" t="str">
            <v>ﾄﾖﾀ自動車株式会社　調達本部　</v>
          </cell>
        </row>
      </sheetData>
      <sheetData sheetId="522">
        <row r="1">
          <cell r="A1" t="str">
            <v>ﾄﾖﾀ自動車株式会社　調達本部　</v>
          </cell>
        </row>
      </sheetData>
      <sheetData sheetId="523">
        <row r="1">
          <cell r="A1" t="str">
            <v>ﾄﾖﾀ自動車株式会社　調達本部　</v>
          </cell>
        </row>
      </sheetData>
      <sheetData sheetId="524">
        <row r="1">
          <cell r="A1" t="str">
            <v>ﾄﾖﾀ自動車株式会社　調達本部　</v>
          </cell>
        </row>
      </sheetData>
      <sheetData sheetId="525">
        <row r="1">
          <cell r="A1" t="str">
            <v>ﾄﾖﾀ自動車株式会社　調達本部　</v>
          </cell>
        </row>
      </sheetData>
      <sheetData sheetId="526">
        <row r="1">
          <cell r="A1" t="str">
            <v>ﾄﾖﾀ自動車株式会社　調達本部　</v>
          </cell>
        </row>
      </sheetData>
      <sheetData sheetId="527">
        <row r="1">
          <cell r="A1" t="str">
            <v>ﾄﾖﾀ自動車株式会社　調達本部　</v>
          </cell>
        </row>
      </sheetData>
      <sheetData sheetId="528">
        <row r="1">
          <cell r="A1" t="str">
            <v>ﾄﾖﾀ自動車株式会社　調達本部　</v>
          </cell>
        </row>
      </sheetData>
      <sheetData sheetId="529">
        <row r="1">
          <cell r="A1" t="str">
            <v>ﾄﾖﾀ自動車株式会社　調達本部　</v>
          </cell>
        </row>
      </sheetData>
      <sheetData sheetId="530">
        <row r="1">
          <cell r="A1" t="str">
            <v>ﾄﾖﾀ自動車株式会社　調達本部　</v>
          </cell>
        </row>
      </sheetData>
      <sheetData sheetId="531">
        <row r="1">
          <cell r="A1" t="str">
            <v>ﾄﾖﾀ自動車株式会社　調達本部　</v>
          </cell>
        </row>
      </sheetData>
      <sheetData sheetId="532">
        <row r="1">
          <cell r="A1" t="str">
            <v>ﾄﾖﾀ自動車株式会社　調達本部　</v>
          </cell>
        </row>
      </sheetData>
      <sheetData sheetId="533">
        <row r="1">
          <cell r="A1" t="str">
            <v>ﾄﾖﾀ自動車株式会社　調達本部　</v>
          </cell>
        </row>
      </sheetData>
      <sheetData sheetId="534">
        <row r="1">
          <cell r="A1" t="str">
            <v>ﾄﾖﾀ自動車株式会社　調達本部　</v>
          </cell>
        </row>
      </sheetData>
      <sheetData sheetId="535">
        <row r="1">
          <cell r="A1" t="str">
            <v>ﾄﾖﾀ自動車株式会社　調達本部　</v>
          </cell>
        </row>
      </sheetData>
      <sheetData sheetId="536">
        <row r="1">
          <cell r="A1" t="str">
            <v>ﾄﾖﾀ自動車株式会社　調達本部　</v>
          </cell>
        </row>
      </sheetData>
      <sheetData sheetId="537">
        <row r="1">
          <cell r="A1" t="str">
            <v>ﾄﾖﾀ自動車株式会社　調達本部　</v>
          </cell>
        </row>
      </sheetData>
      <sheetData sheetId="538">
        <row r="1">
          <cell r="A1" t="str">
            <v>ﾄﾖﾀ自動車株式会社　調達本部　</v>
          </cell>
        </row>
      </sheetData>
      <sheetData sheetId="539">
        <row r="1">
          <cell r="A1" t="str">
            <v>ﾄﾖﾀ自動車株式会社　調達本部　</v>
          </cell>
        </row>
      </sheetData>
      <sheetData sheetId="540">
        <row r="1">
          <cell r="A1" t="str">
            <v>ﾄﾖﾀ自動車株式会社　調達本部　</v>
          </cell>
        </row>
      </sheetData>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ow r="1">
          <cell r="A1" t="str">
            <v>ﾄﾖﾀ自動車株式会社　調達本部　</v>
          </cell>
        </row>
      </sheetData>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ow r="1">
          <cell r="A1" t="str">
            <v>ﾄﾖﾀ自動車株式会社　調達本部　</v>
          </cell>
        </row>
      </sheetData>
      <sheetData sheetId="655">
        <row r="1">
          <cell r="A1" t="str">
            <v>ﾄﾖﾀ自動車株式会社　調達本部　</v>
          </cell>
        </row>
      </sheetData>
      <sheetData sheetId="656">
        <row r="1">
          <cell r="A1" t="str">
            <v>ﾄﾖﾀ自動車株式会社　調達本部　</v>
          </cell>
        </row>
      </sheetData>
      <sheetData sheetId="657">
        <row r="1">
          <cell r="A1" t="str">
            <v>ﾄﾖﾀ自動車株式会社　調達本部　</v>
          </cell>
        </row>
      </sheetData>
      <sheetData sheetId="658">
        <row r="1">
          <cell r="A1" t="str">
            <v>ﾄﾖﾀ自動車株式会社　調達本部　</v>
          </cell>
        </row>
      </sheetData>
      <sheetData sheetId="659">
        <row r="1">
          <cell r="A1" t="str">
            <v>ﾄﾖﾀ自動車株式会社　調達本部　</v>
          </cell>
        </row>
      </sheetData>
      <sheetData sheetId="660">
        <row r="1">
          <cell r="A1" t="str">
            <v>ﾄﾖﾀ自動車株式会社　調達本部　</v>
          </cell>
        </row>
      </sheetData>
      <sheetData sheetId="661">
        <row r="1">
          <cell r="A1" t="str">
            <v>ﾄﾖﾀ自動車株式会社　調達本部　</v>
          </cell>
        </row>
      </sheetData>
      <sheetData sheetId="662">
        <row r="1">
          <cell r="A1" t="str">
            <v>ﾄﾖﾀ自動車株式会社　調達本部　</v>
          </cell>
        </row>
      </sheetData>
      <sheetData sheetId="663">
        <row r="1">
          <cell r="A1" t="str">
            <v>ﾄﾖﾀ自動車株式会社　調達本部　</v>
          </cell>
        </row>
      </sheetData>
      <sheetData sheetId="664">
        <row r="1">
          <cell r="A1" t="str">
            <v>ﾄﾖﾀ自動車株式会社　調達本部　</v>
          </cell>
        </row>
      </sheetData>
      <sheetData sheetId="665">
        <row r="1">
          <cell r="A1" t="str">
            <v>ﾄﾖﾀ自動車株式会社　調達本部　</v>
          </cell>
        </row>
      </sheetData>
      <sheetData sheetId="666">
        <row r="1">
          <cell r="A1" t="str">
            <v>ﾄﾖﾀ自動車株式会社　調達本部　</v>
          </cell>
        </row>
      </sheetData>
      <sheetData sheetId="667">
        <row r="1">
          <cell r="A1" t="str">
            <v>ﾄﾖﾀ自動車株式会社　調達本部　</v>
          </cell>
        </row>
      </sheetData>
      <sheetData sheetId="668">
        <row r="1">
          <cell r="A1" t="str">
            <v>ﾄﾖﾀ自動車株式会社　調達本部　</v>
          </cell>
        </row>
      </sheetData>
      <sheetData sheetId="669">
        <row r="1">
          <cell r="A1" t="str">
            <v>ﾄﾖﾀ自動車株式会社　調達本部　</v>
          </cell>
        </row>
      </sheetData>
      <sheetData sheetId="670">
        <row r="1">
          <cell r="A1" t="str">
            <v>ﾄﾖﾀ自動車株式会社　調達本部　</v>
          </cell>
        </row>
      </sheetData>
      <sheetData sheetId="671">
        <row r="1">
          <cell r="A1" t="str">
            <v>ﾄﾖﾀ自動車株式会社　調達本部　</v>
          </cell>
        </row>
      </sheetData>
      <sheetData sheetId="672">
        <row r="1">
          <cell r="A1" t="str">
            <v>ﾄﾖﾀ自動車株式会社　調達本部　</v>
          </cell>
        </row>
      </sheetData>
      <sheetData sheetId="673">
        <row r="1">
          <cell r="A1" t="str">
            <v>ﾄﾖﾀ自動車株式会社　調達本部　</v>
          </cell>
        </row>
      </sheetData>
      <sheetData sheetId="674">
        <row r="1">
          <cell r="A1" t="str">
            <v>ﾄﾖﾀ自動車株式会社　調達本部　</v>
          </cell>
        </row>
      </sheetData>
      <sheetData sheetId="675">
        <row r="1">
          <cell r="A1" t="str">
            <v>ﾄﾖﾀ自動車株式会社　調達本部　</v>
          </cell>
        </row>
      </sheetData>
      <sheetData sheetId="676">
        <row r="1">
          <cell r="A1" t="str">
            <v>ﾄﾖﾀ自動車株式会社　調達本部　</v>
          </cell>
        </row>
      </sheetData>
      <sheetData sheetId="677">
        <row r="1">
          <cell r="A1" t="str">
            <v>ﾄﾖﾀ自動車株式会社　調達本部　</v>
          </cell>
        </row>
      </sheetData>
      <sheetData sheetId="678">
        <row r="1">
          <cell r="A1" t="str">
            <v>ﾄﾖﾀ自動車株式会社　調達本部　</v>
          </cell>
        </row>
      </sheetData>
      <sheetData sheetId="679">
        <row r="1">
          <cell r="A1" t="str">
            <v>ﾄﾖﾀ自動車株式会社　調達本部　</v>
          </cell>
        </row>
      </sheetData>
      <sheetData sheetId="680">
        <row r="1">
          <cell r="A1" t="str">
            <v>ﾄﾖﾀ自動車株式会社　調達本部　</v>
          </cell>
        </row>
      </sheetData>
      <sheetData sheetId="681">
        <row r="1">
          <cell r="A1" t="str">
            <v>ﾄﾖﾀ自動車株式会社　調達本部　</v>
          </cell>
        </row>
      </sheetData>
      <sheetData sheetId="682">
        <row r="1">
          <cell r="A1" t="str">
            <v>ﾄﾖﾀ自動車株式会社　調達本部　</v>
          </cell>
        </row>
      </sheetData>
      <sheetData sheetId="683">
        <row r="1">
          <cell r="A1" t="str">
            <v>ﾄﾖﾀ自動車株式会社　調達本部　</v>
          </cell>
        </row>
      </sheetData>
      <sheetData sheetId="684">
        <row r="1">
          <cell r="A1" t="str">
            <v>ﾄﾖﾀ自動車株式会社　調達本部　</v>
          </cell>
        </row>
      </sheetData>
      <sheetData sheetId="685">
        <row r="1">
          <cell r="A1" t="str">
            <v>ﾄﾖﾀ自動車株式会社　調達本部　</v>
          </cell>
        </row>
      </sheetData>
      <sheetData sheetId="686">
        <row r="1">
          <cell r="A1" t="str">
            <v>ﾄﾖﾀ自動車株式会社　調達本部　</v>
          </cell>
        </row>
      </sheetData>
      <sheetData sheetId="687">
        <row r="1">
          <cell r="A1" t="str">
            <v>ﾄﾖﾀ自動車株式会社　調達本部　</v>
          </cell>
        </row>
      </sheetData>
      <sheetData sheetId="688">
        <row r="1">
          <cell r="A1" t="str">
            <v>ﾄﾖﾀ自動車株式会社　調達本部　</v>
          </cell>
        </row>
      </sheetData>
      <sheetData sheetId="689">
        <row r="1">
          <cell r="A1" t="str">
            <v>ﾄﾖﾀ自動車株式会社　調達本部　</v>
          </cell>
        </row>
      </sheetData>
      <sheetData sheetId="690">
        <row r="1">
          <cell r="A1" t="str">
            <v>ﾄﾖﾀ自動車株式会社　調達本部　</v>
          </cell>
        </row>
      </sheetData>
      <sheetData sheetId="691">
        <row r="1">
          <cell r="A1" t="str">
            <v>ﾄﾖﾀ自動車株式会社　調達本部　</v>
          </cell>
        </row>
      </sheetData>
      <sheetData sheetId="692">
        <row r="1">
          <cell r="A1" t="str">
            <v>ﾄﾖﾀ自動車株式会社　調達本部　</v>
          </cell>
        </row>
      </sheetData>
      <sheetData sheetId="693">
        <row r="1">
          <cell r="A1" t="str">
            <v>ﾄﾖﾀ自動車株式会社　調達本部　</v>
          </cell>
        </row>
      </sheetData>
      <sheetData sheetId="694">
        <row r="1">
          <cell r="A1" t="str">
            <v>ﾄﾖﾀ自動車株式会社　調達本部　</v>
          </cell>
        </row>
      </sheetData>
      <sheetData sheetId="695">
        <row r="1">
          <cell r="A1" t="str">
            <v>ﾄﾖﾀ自動車株式会社　調達本部　</v>
          </cell>
        </row>
      </sheetData>
      <sheetData sheetId="696">
        <row r="1">
          <cell r="A1" t="str">
            <v>ﾄﾖﾀ自動車株式会社　調達本部　</v>
          </cell>
        </row>
      </sheetData>
      <sheetData sheetId="697">
        <row r="1">
          <cell r="A1" t="str">
            <v>ﾄﾖﾀ自動車株式会社　調達本部　</v>
          </cell>
        </row>
      </sheetData>
      <sheetData sheetId="698">
        <row r="1">
          <cell r="A1" t="str">
            <v>ﾄﾖﾀ自動車株式会社　調達本部　</v>
          </cell>
        </row>
      </sheetData>
      <sheetData sheetId="699">
        <row r="1">
          <cell r="A1" t="str">
            <v>ﾄﾖﾀ自動車株式会社　調達本部　</v>
          </cell>
        </row>
      </sheetData>
      <sheetData sheetId="700">
        <row r="1">
          <cell r="A1" t="str">
            <v>ﾄﾖﾀ自動車株式会社　調達本部　</v>
          </cell>
        </row>
      </sheetData>
      <sheetData sheetId="701">
        <row r="1">
          <cell r="A1" t="str">
            <v>ﾄﾖﾀ自動車株式会社　調達本部　</v>
          </cell>
        </row>
      </sheetData>
      <sheetData sheetId="702">
        <row r="1">
          <cell r="A1" t="str">
            <v>ﾄﾖﾀ自動車株式会社　調達本部　</v>
          </cell>
        </row>
      </sheetData>
      <sheetData sheetId="703">
        <row r="1">
          <cell r="A1" t="str">
            <v>ﾄﾖﾀ自動車株式会社　調達本部　</v>
          </cell>
        </row>
      </sheetData>
      <sheetData sheetId="704">
        <row r="1">
          <cell r="A1" t="str">
            <v>ﾄﾖﾀ自動車株式会社　調達本部　</v>
          </cell>
        </row>
      </sheetData>
      <sheetData sheetId="705">
        <row r="1">
          <cell r="A1" t="str">
            <v>ﾄﾖﾀ自動車株式会社　調達本部　</v>
          </cell>
        </row>
      </sheetData>
      <sheetData sheetId="706">
        <row r="1">
          <cell r="A1" t="str">
            <v>ﾄﾖﾀ自動車株式会社　調達本部　</v>
          </cell>
        </row>
      </sheetData>
      <sheetData sheetId="707">
        <row r="1">
          <cell r="A1" t="str">
            <v>ﾄﾖﾀ自動車株式会社　調達本部　</v>
          </cell>
        </row>
      </sheetData>
      <sheetData sheetId="708">
        <row r="1">
          <cell r="A1" t="str">
            <v>ﾄﾖﾀ自動車株式会社　調達本部　</v>
          </cell>
        </row>
      </sheetData>
      <sheetData sheetId="709">
        <row r="1">
          <cell r="A1" t="str">
            <v>ﾄﾖﾀ自動車株式会社　調達本部　</v>
          </cell>
        </row>
      </sheetData>
      <sheetData sheetId="710">
        <row r="1">
          <cell r="A1" t="str">
            <v>ﾄﾖﾀ自動車株式会社　調達本部　</v>
          </cell>
        </row>
      </sheetData>
      <sheetData sheetId="711">
        <row r="1">
          <cell r="A1" t="str">
            <v>ﾄﾖﾀ自動車株式会社　調達本部　</v>
          </cell>
        </row>
      </sheetData>
      <sheetData sheetId="712">
        <row r="1">
          <cell r="A1" t="str">
            <v>ﾄﾖﾀ自動車株式会社　調達本部　</v>
          </cell>
        </row>
      </sheetData>
      <sheetData sheetId="713">
        <row r="1">
          <cell r="A1" t="str">
            <v>ﾄﾖﾀ自動車株式会社　調達本部　</v>
          </cell>
        </row>
      </sheetData>
      <sheetData sheetId="714">
        <row r="1">
          <cell r="A1" t="str">
            <v>ﾄﾖﾀ自動車株式会社　調達本部　</v>
          </cell>
        </row>
      </sheetData>
      <sheetData sheetId="715">
        <row r="1">
          <cell r="A1" t="str">
            <v>ﾄﾖﾀ自動車株式会社　調達本部　</v>
          </cell>
        </row>
      </sheetData>
      <sheetData sheetId="716">
        <row r="1">
          <cell r="A1" t="str">
            <v>ﾄﾖﾀ自動車株式会社　調達本部　</v>
          </cell>
        </row>
      </sheetData>
      <sheetData sheetId="717">
        <row r="1">
          <cell r="A1" t="str">
            <v>ﾄﾖﾀ自動車株式会社　調達本部　</v>
          </cell>
        </row>
      </sheetData>
      <sheetData sheetId="718">
        <row r="1">
          <cell r="A1" t="str">
            <v>ﾄﾖﾀ自動車株式会社　調達本部　</v>
          </cell>
        </row>
      </sheetData>
      <sheetData sheetId="719">
        <row r="1">
          <cell r="A1" t="str">
            <v>ﾄﾖﾀ自動車株式会社　調達本部　</v>
          </cell>
        </row>
      </sheetData>
      <sheetData sheetId="720">
        <row r="1">
          <cell r="A1" t="str">
            <v>ﾄﾖﾀ自動車株式会社　調達本部　</v>
          </cell>
        </row>
      </sheetData>
      <sheetData sheetId="721">
        <row r="1">
          <cell r="A1" t="str">
            <v>ﾄﾖﾀ自動車株式会社　調達本部　</v>
          </cell>
        </row>
      </sheetData>
      <sheetData sheetId="722">
        <row r="1">
          <cell r="A1" t="str">
            <v>ﾄﾖﾀ自動車株式会社　調達本部　</v>
          </cell>
        </row>
      </sheetData>
      <sheetData sheetId="723">
        <row r="1">
          <cell r="A1" t="str">
            <v>ﾄﾖﾀ自動車株式会社　調達本部　</v>
          </cell>
        </row>
      </sheetData>
      <sheetData sheetId="724">
        <row r="1">
          <cell r="A1" t="str">
            <v>ﾄﾖﾀ自動車株式会社　調達本部　</v>
          </cell>
        </row>
      </sheetData>
      <sheetData sheetId="725">
        <row r="1">
          <cell r="A1" t="str">
            <v>ﾄﾖﾀ自動車株式会社　調達本部　</v>
          </cell>
        </row>
      </sheetData>
      <sheetData sheetId="726">
        <row r="1">
          <cell r="A1" t="str">
            <v>ﾄﾖﾀ自動車株式会社　調達本部　</v>
          </cell>
        </row>
      </sheetData>
      <sheetData sheetId="727">
        <row r="1">
          <cell r="A1" t="str">
            <v>ﾄﾖﾀ自動車株式会社　調達本部　</v>
          </cell>
        </row>
      </sheetData>
      <sheetData sheetId="728">
        <row r="1">
          <cell r="A1" t="str">
            <v>ﾄﾖﾀ自動車株式会社　調達本部　</v>
          </cell>
        </row>
      </sheetData>
      <sheetData sheetId="729">
        <row r="1">
          <cell r="A1" t="str">
            <v>ﾄﾖﾀ自動車株式会社　調達本部　</v>
          </cell>
        </row>
      </sheetData>
      <sheetData sheetId="730">
        <row r="1">
          <cell r="A1" t="str">
            <v>ﾄﾖﾀ自動車株式会社　調達本部　</v>
          </cell>
        </row>
      </sheetData>
      <sheetData sheetId="731">
        <row r="1">
          <cell r="A1" t="str">
            <v>ﾄﾖﾀ自動車株式会社　調達本部　</v>
          </cell>
        </row>
      </sheetData>
      <sheetData sheetId="732">
        <row r="1">
          <cell r="B1" t="str">
            <v>1</v>
          </cell>
        </row>
      </sheetData>
      <sheetData sheetId="733">
        <row r="1">
          <cell r="B1" t="str">
            <v>1</v>
          </cell>
        </row>
      </sheetData>
      <sheetData sheetId="734">
        <row r="1">
          <cell r="B1" t="str">
            <v>1</v>
          </cell>
        </row>
      </sheetData>
      <sheetData sheetId="735">
        <row r="1">
          <cell r="B1" t="str">
            <v>1</v>
          </cell>
        </row>
      </sheetData>
      <sheetData sheetId="736">
        <row r="1">
          <cell r="B1" t="str">
            <v>1</v>
          </cell>
        </row>
      </sheetData>
      <sheetData sheetId="737">
        <row r="1">
          <cell r="B1" t="str">
            <v>1</v>
          </cell>
        </row>
      </sheetData>
      <sheetData sheetId="738">
        <row r="1">
          <cell r="B1" t="str">
            <v>1</v>
          </cell>
        </row>
      </sheetData>
      <sheetData sheetId="739">
        <row r="1">
          <cell r="B1" t="str">
            <v>1</v>
          </cell>
        </row>
      </sheetData>
      <sheetData sheetId="740">
        <row r="1">
          <cell r="B1" t="str">
            <v>1</v>
          </cell>
        </row>
      </sheetData>
      <sheetData sheetId="741">
        <row r="1">
          <cell r="A1" t="str">
            <v>ﾄﾖﾀ自動車株式会社　調達本部　</v>
          </cell>
        </row>
      </sheetData>
      <sheetData sheetId="742">
        <row r="1">
          <cell r="A1" t="str">
            <v>ﾄﾖﾀ自動車株式会社　調達本部　</v>
          </cell>
        </row>
      </sheetData>
      <sheetData sheetId="743">
        <row r="1">
          <cell r="B1" t="str">
            <v>1</v>
          </cell>
        </row>
      </sheetData>
      <sheetData sheetId="744">
        <row r="1">
          <cell r="B1" t="str">
            <v>1</v>
          </cell>
        </row>
      </sheetData>
      <sheetData sheetId="745">
        <row r="1">
          <cell r="B1" t="str">
            <v>1</v>
          </cell>
        </row>
      </sheetData>
      <sheetData sheetId="746">
        <row r="1">
          <cell r="A1" t="str">
            <v>ﾄﾖﾀ自動車株式会社　調達本部　</v>
          </cell>
        </row>
      </sheetData>
      <sheetData sheetId="747">
        <row r="1">
          <cell r="A1" t="str">
            <v>ﾄﾖﾀ自動車株式会社　調達本部　</v>
          </cell>
        </row>
      </sheetData>
      <sheetData sheetId="748">
        <row r="1">
          <cell r="A1" t="str">
            <v>ﾄﾖﾀ自動車株式会社　調達本部　</v>
          </cell>
        </row>
      </sheetData>
      <sheetData sheetId="749">
        <row r="1">
          <cell r="A1" t="str">
            <v>ﾄﾖﾀ自動車株式会社　調達本部　</v>
          </cell>
        </row>
      </sheetData>
      <sheetData sheetId="750">
        <row r="1">
          <cell r="A1" t="str">
            <v>ﾄﾖﾀ自動車株式会社　調達本部　</v>
          </cell>
        </row>
      </sheetData>
      <sheetData sheetId="751">
        <row r="1">
          <cell r="A1" t="str">
            <v>ﾄﾖﾀ自動車株式会社　調達本部　</v>
          </cell>
        </row>
      </sheetData>
      <sheetData sheetId="752">
        <row r="1">
          <cell r="A1" t="str">
            <v>ﾄﾖﾀ自動車株式会社　調達本部　</v>
          </cell>
        </row>
      </sheetData>
      <sheetData sheetId="753">
        <row r="1">
          <cell r="A1" t="str">
            <v>ﾄﾖﾀ自動車株式会社　調達本部　</v>
          </cell>
        </row>
      </sheetData>
      <sheetData sheetId="754">
        <row r="1">
          <cell r="B1" t="str">
            <v>1</v>
          </cell>
        </row>
      </sheetData>
      <sheetData sheetId="755">
        <row r="1">
          <cell r="B1" t="str">
            <v>1</v>
          </cell>
        </row>
      </sheetData>
      <sheetData sheetId="756">
        <row r="1">
          <cell r="B1" t="str">
            <v>1</v>
          </cell>
        </row>
      </sheetData>
      <sheetData sheetId="757">
        <row r="1">
          <cell r="A1" t="str">
            <v>ﾄﾖﾀ自動車株式会社　調達本部　</v>
          </cell>
        </row>
      </sheetData>
      <sheetData sheetId="758">
        <row r="1">
          <cell r="A1" t="str">
            <v>ﾄﾖﾀ自動車株式会社　調達本部　</v>
          </cell>
        </row>
      </sheetData>
      <sheetData sheetId="759">
        <row r="1">
          <cell r="A1" t="str">
            <v>ﾄﾖﾀ自動車株式会社　調達本部　</v>
          </cell>
        </row>
      </sheetData>
      <sheetData sheetId="760">
        <row r="1">
          <cell r="A1" t="str">
            <v>ﾄﾖﾀ自動車株式会社　調達本部　</v>
          </cell>
        </row>
      </sheetData>
      <sheetData sheetId="761">
        <row r="1">
          <cell r="A1" t="str">
            <v>ﾄﾖﾀ自動車株式会社　調達本部　</v>
          </cell>
        </row>
      </sheetData>
      <sheetData sheetId="762">
        <row r="1">
          <cell r="A1" t="str">
            <v>ﾄﾖﾀ自動車株式会社　調達本部　</v>
          </cell>
        </row>
      </sheetData>
      <sheetData sheetId="763">
        <row r="1">
          <cell r="A1" t="str">
            <v>ﾄﾖﾀ自動車株式会社　調達本部　</v>
          </cell>
        </row>
      </sheetData>
      <sheetData sheetId="764">
        <row r="1">
          <cell r="A1" t="str">
            <v>ﾄﾖﾀ自動車株式会社　調達本部　</v>
          </cell>
        </row>
      </sheetData>
      <sheetData sheetId="765">
        <row r="1">
          <cell r="A1" t="str">
            <v>ﾄﾖﾀ自動車株式会社　調達本部　</v>
          </cell>
        </row>
      </sheetData>
      <sheetData sheetId="766">
        <row r="1">
          <cell r="A1" t="str">
            <v>ﾄﾖﾀ自動車株式会社　調達本部　</v>
          </cell>
        </row>
      </sheetData>
      <sheetData sheetId="767">
        <row r="1">
          <cell r="A1" t="str">
            <v>ﾄﾖﾀ自動車株式会社　調達本部　</v>
          </cell>
        </row>
      </sheetData>
      <sheetData sheetId="768">
        <row r="1">
          <cell r="A1" t="str">
            <v>ﾄﾖﾀ自動車株式会社　調達本部　</v>
          </cell>
        </row>
      </sheetData>
      <sheetData sheetId="769">
        <row r="1">
          <cell r="A1" t="str">
            <v>ﾄﾖﾀ自動車株式会社　調達本部　</v>
          </cell>
        </row>
      </sheetData>
      <sheetData sheetId="770">
        <row r="1">
          <cell r="A1" t="str">
            <v>ﾄﾖﾀ自動車株式会社　調達本部　</v>
          </cell>
        </row>
      </sheetData>
      <sheetData sheetId="771">
        <row r="1">
          <cell r="A1" t="str">
            <v>ﾄﾖﾀ自動車株式会社　調達本部　</v>
          </cell>
        </row>
      </sheetData>
      <sheetData sheetId="772">
        <row r="1">
          <cell r="A1" t="str">
            <v>ﾄﾖﾀ自動車株式会社　調達本部　</v>
          </cell>
        </row>
      </sheetData>
      <sheetData sheetId="773">
        <row r="1">
          <cell r="A1" t="str">
            <v>ﾄﾖﾀ自動車株式会社　調達本部　</v>
          </cell>
        </row>
      </sheetData>
      <sheetData sheetId="774">
        <row r="1">
          <cell r="A1" t="str">
            <v>ﾄﾖﾀ自動車株式会社　調達本部　</v>
          </cell>
        </row>
      </sheetData>
      <sheetData sheetId="775">
        <row r="1">
          <cell r="A1" t="str">
            <v>ﾄﾖﾀ自動車株式会社　調達本部　</v>
          </cell>
        </row>
      </sheetData>
      <sheetData sheetId="776">
        <row r="1">
          <cell r="B1" t="str">
            <v>1</v>
          </cell>
        </row>
      </sheetData>
      <sheetData sheetId="777">
        <row r="1">
          <cell r="B1" t="str">
            <v>1</v>
          </cell>
        </row>
      </sheetData>
      <sheetData sheetId="778">
        <row r="1">
          <cell r="B1" t="str">
            <v>1</v>
          </cell>
        </row>
      </sheetData>
      <sheetData sheetId="779">
        <row r="1">
          <cell r="B1" t="str">
            <v>1</v>
          </cell>
        </row>
      </sheetData>
      <sheetData sheetId="780">
        <row r="1">
          <cell r="B1" t="str">
            <v>1</v>
          </cell>
        </row>
      </sheetData>
      <sheetData sheetId="781">
        <row r="1">
          <cell r="A1" t="str">
            <v>ﾄﾖﾀ自動車株式会社　調達本部　</v>
          </cell>
        </row>
      </sheetData>
      <sheetData sheetId="782">
        <row r="1">
          <cell r="A1" t="str">
            <v>ﾄﾖﾀ自動車株式会社　調達本部　</v>
          </cell>
        </row>
      </sheetData>
      <sheetData sheetId="783">
        <row r="1">
          <cell r="A1" t="str">
            <v>ﾄﾖﾀ自動車株式会社　調達本部　</v>
          </cell>
        </row>
      </sheetData>
      <sheetData sheetId="784">
        <row r="1">
          <cell r="A1" t="str">
            <v>ﾄﾖﾀ自動車株式会社　調達本部　</v>
          </cell>
        </row>
      </sheetData>
      <sheetData sheetId="785">
        <row r="1">
          <cell r="A1" t="str">
            <v>ﾄﾖﾀ自動車株式会社　調達本部　</v>
          </cell>
        </row>
      </sheetData>
      <sheetData sheetId="786">
        <row r="1">
          <cell r="A1" t="str">
            <v>ﾄﾖﾀ自動車株式会社　調達本部　</v>
          </cell>
        </row>
      </sheetData>
      <sheetData sheetId="787" refreshError="1"/>
      <sheetData sheetId="788" refreshError="1"/>
      <sheetData sheetId="789" refreshError="1"/>
      <sheetData sheetId="790" refreshError="1"/>
      <sheetData sheetId="791" refreshError="1"/>
      <sheetData sheetId="792">
        <row r="1">
          <cell r="A1" t="str">
            <v>ﾄﾖﾀ自動車株式会社　調達本部　</v>
          </cell>
        </row>
      </sheetData>
      <sheetData sheetId="793">
        <row r="1">
          <cell r="A1" t="str">
            <v>ﾄﾖﾀ自動車株式会社　調達本部　</v>
          </cell>
        </row>
      </sheetData>
      <sheetData sheetId="794">
        <row r="1">
          <cell r="A1" t="str">
            <v>ﾄﾖﾀ自動車株式会社　調達本部　</v>
          </cell>
        </row>
      </sheetData>
      <sheetData sheetId="795">
        <row r="1">
          <cell r="A1" t="str">
            <v>ﾄﾖﾀ自動車株式会社　調達本部　</v>
          </cell>
        </row>
      </sheetData>
      <sheetData sheetId="796">
        <row r="1">
          <cell r="A1" t="str">
            <v>ﾄﾖﾀ自動車株式会社　調達本部　</v>
          </cell>
        </row>
      </sheetData>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ow r="1">
          <cell r="A1" t="str">
            <v>ﾄﾖﾀ自動車株式会社　調達本部　</v>
          </cell>
        </row>
      </sheetData>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ow r="1">
          <cell r="A1" t="str">
            <v>ﾄﾖﾀ自動車株式会社　調達本部　</v>
          </cell>
        </row>
      </sheetData>
      <sheetData sheetId="848">
        <row r="1">
          <cell r="A1" t="str">
            <v>ﾄﾖﾀ自動車株式会社　調達本部　</v>
          </cell>
        </row>
      </sheetData>
      <sheetData sheetId="849">
        <row r="1">
          <cell r="A1" t="str">
            <v>ﾄﾖﾀ自動車株式会社　調達本部　</v>
          </cell>
        </row>
      </sheetData>
      <sheetData sheetId="850">
        <row r="1">
          <cell r="A1" t="str">
            <v>ﾄﾖﾀ自動車株式会社　調達本部　</v>
          </cell>
        </row>
      </sheetData>
      <sheetData sheetId="851">
        <row r="1">
          <cell r="A1" t="str">
            <v>ﾄﾖﾀ自動車株式会社　調達本部　</v>
          </cell>
        </row>
      </sheetData>
      <sheetData sheetId="852">
        <row r="1">
          <cell r="A1" t="str">
            <v>ﾄﾖﾀ自動車株式会社　調達本部　</v>
          </cell>
        </row>
      </sheetData>
      <sheetData sheetId="853">
        <row r="1">
          <cell r="A1" t="str">
            <v>ﾄﾖﾀ自動車株式会社　調達本部　</v>
          </cell>
        </row>
      </sheetData>
      <sheetData sheetId="854">
        <row r="1">
          <cell r="A1" t="str">
            <v>ﾄﾖﾀ自動車株式会社　調達本部　</v>
          </cell>
        </row>
      </sheetData>
      <sheetData sheetId="855">
        <row r="1">
          <cell r="A1" t="str">
            <v>ﾄﾖﾀ自動車株式会社　調達本部　</v>
          </cell>
        </row>
      </sheetData>
      <sheetData sheetId="856">
        <row r="1">
          <cell r="A1" t="str">
            <v>ﾄﾖﾀ自動車株式会社　調達本部　</v>
          </cell>
        </row>
      </sheetData>
      <sheetData sheetId="857">
        <row r="1">
          <cell r="A1" t="str">
            <v>ﾄﾖﾀ自動車株式会社　調達本部　</v>
          </cell>
        </row>
      </sheetData>
      <sheetData sheetId="858">
        <row r="1">
          <cell r="A1" t="str">
            <v>ﾄﾖﾀ自動車株式会社　調達本部　</v>
          </cell>
        </row>
      </sheetData>
      <sheetData sheetId="859">
        <row r="1">
          <cell r="A1" t="str">
            <v>ﾄﾖﾀ自動車株式会社　調達本部　</v>
          </cell>
        </row>
      </sheetData>
      <sheetData sheetId="860">
        <row r="1">
          <cell r="A1" t="str">
            <v>ﾄﾖﾀ自動車株式会社　調達本部　</v>
          </cell>
        </row>
      </sheetData>
      <sheetData sheetId="861">
        <row r="1">
          <cell r="A1" t="str">
            <v>ﾄﾖﾀ自動車株式会社　調達本部　</v>
          </cell>
        </row>
      </sheetData>
      <sheetData sheetId="862">
        <row r="1">
          <cell r="A1" t="str">
            <v>ﾄﾖﾀ自動車株式会社　調達本部　</v>
          </cell>
        </row>
      </sheetData>
      <sheetData sheetId="863">
        <row r="1">
          <cell r="A1" t="str">
            <v>ﾄﾖﾀ自動車株式会社　調達本部　</v>
          </cell>
        </row>
      </sheetData>
      <sheetData sheetId="864">
        <row r="1">
          <cell r="A1" t="str">
            <v>ﾄﾖﾀ自動車株式会社　調達本部　</v>
          </cell>
        </row>
      </sheetData>
      <sheetData sheetId="865">
        <row r="1">
          <cell r="A1" t="str">
            <v>ﾄﾖﾀ自動車株式会社　調達本部　</v>
          </cell>
        </row>
      </sheetData>
      <sheetData sheetId="866">
        <row r="1">
          <cell r="A1" t="str">
            <v>ﾄﾖﾀ自動車株式会社　調達本部　</v>
          </cell>
        </row>
      </sheetData>
      <sheetData sheetId="867">
        <row r="1">
          <cell r="A1" t="str">
            <v>ﾄﾖﾀ自動車株式会社　調達本部　</v>
          </cell>
        </row>
      </sheetData>
      <sheetData sheetId="868">
        <row r="1">
          <cell r="A1" t="str">
            <v>ﾄﾖﾀ自動車株式会社　調達本部　</v>
          </cell>
        </row>
      </sheetData>
      <sheetData sheetId="869">
        <row r="1">
          <cell r="A1" t="str">
            <v>ﾄﾖﾀ自動車株式会社　調達本部　</v>
          </cell>
        </row>
      </sheetData>
      <sheetData sheetId="870">
        <row r="1">
          <cell r="A1" t="str">
            <v>ﾄﾖﾀ自動車株式会社　調達本部　</v>
          </cell>
        </row>
      </sheetData>
      <sheetData sheetId="871">
        <row r="1">
          <cell r="A1" t="str">
            <v>ﾄﾖﾀ自動車株式会社　調達本部　</v>
          </cell>
        </row>
      </sheetData>
      <sheetData sheetId="872">
        <row r="1">
          <cell r="A1" t="str">
            <v>ﾄﾖﾀ自動車株式会社　調達本部　</v>
          </cell>
        </row>
      </sheetData>
      <sheetData sheetId="873">
        <row r="1">
          <cell r="A1" t="str">
            <v>ﾄﾖﾀ自動車株式会社　調達本部　</v>
          </cell>
        </row>
      </sheetData>
      <sheetData sheetId="874">
        <row r="1">
          <cell r="A1" t="str">
            <v>ﾄﾖﾀ自動車株式会社　調達本部　</v>
          </cell>
        </row>
      </sheetData>
      <sheetData sheetId="875">
        <row r="1">
          <cell r="A1" t="str">
            <v>ﾄﾖﾀ自動車株式会社　調達本部　</v>
          </cell>
        </row>
      </sheetData>
      <sheetData sheetId="876">
        <row r="1">
          <cell r="A1" t="str">
            <v>ﾄﾖﾀ自動車株式会社　調達本部　</v>
          </cell>
        </row>
      </sheetData>
      <sheetData sheetId="877">
        <row r="1">
          <cell r="A1" t="str">
            <v>ﾄﾖﾀ自動車株式会社　調達本部　</v>
          </cell>
        </row>
      </sheetData>
      <sheetData sheetId="878">
        <row r="1">
          <cell r="A1" t="str">
            <v>ﾄﾖﾀ自動車株式会社　調達本部　</v>
          </cell>
        </row>
      </sheetData>
      <sheetData sheetId="879">
        <row r="1">
          <cell r="A1" t="str">
            <v>ﾄﾖﾀ自動車株式会社　調達本部　</v>
          </cell>
        </row>
      </sheetData>
      <sheetData sheetId="880">
        <row r="1">
          <cell r="A1" t="str">
            <v>ﾄﾖﾀ自動車株式会社　調達本部　</v>
          </cell>
        </row>
      </sheetData>
      <sheetData sheetId="881">
        <row r="1">
          <cell r="A1" t="str">
            <v>ﾄﾖﾀ自動車株式会社　調達本部　</v>
          </cell>
        </row>
      </sheetData>
      <sheetData sheetId="882">
        <row r="1">
          <cell r="A1" t="str">
            <v>ﾄﾖﾀ自動車株式会社　調達本部　</v>
          </cell>
        </row>
      </sheetData>
      <sheetData sheetId="883">
        <row r="1">
          <cell r="A1" t="str">
            <v>ﾄﾖﾀ自動車株式会社　調達本部　</v>
          </cell>
        </row>
      </sheetData>
      <sheetData sheetId="884">
        <row r="1">
          <cell r="A1" t="str">
            <v>ﾄﾖﾀ自動車株式会社　調達本部　</v>
          </cell>
        </row>
      </sheetData>
      <sheetData sheetId="885">
        <row r="1">
          <cell r="A1" t="str">
            <v>ﾄﾖﾀ自動車株式会社　調達本部　</v>
          </cell>
        </row>
      </sheetData>
      <sheetData sheetId="886">
        <row r="1">
          <cell r="A1" t="str">
            <v>ﾄﾖﾀ自動車株式会社　調達本部　</v>
          </cell>
        </row>
      </sheetData>
      <sheetData sheetId="887">
        <row r="1">
          <cell r="A1" t="str">
            <v>ﾄﾖﾀ自動車株式会社　調達本部　</v>
          </cell>
        </row>
      </sheetData>
      <sheetData sheetId="888">
        <row r="1">
          <cell r="A1" t="str">
            <v>ﾄﾖﾀ自動車株式会社　調達本部　</v>
          </cell>
        </row>
      </sheetData>
      <sheetData sheetId="889">
        <row r="1">
          <cell r="A1" t="str">
            <v>ﾄﾖﾀ自動車株式会社　調達本部　</v>
          </cell>
        </row>
      </sheetData>
      <sheetData sheetId="890">
        <row r="1">
          <cell r="A1" t="str">
            <v>ﾄﾖﾀ自動車株式会社　調達本部　</v>
          </cell>
        </row>
      </sheetData>
      <sheetData sheetId="891">
        <row r="1">
          <cell r="A1" t="str">
            <v>ﾄﾖﾀ自動車株式会社　調達本部　</v>
          </cell>
        </row>
      </sheetData>
      <sheetData sheetId="892">
        <row r="1">
          <cell r="A1" t="str">
            <v>ﾄﾖﾀ自動車株式会社　調達本部　</v>
          </cell>
        </row>
      </sheetData>
      <sheetData sheetId="893">
        <row r="1">
          <cell r="A1" t="str">
            <v>ﾄﾖﾀ自動車株式会社　調達本部　</v>
          </cell>
        </row>
      </sheetData>
      <sheetData sheetId="894">
        <row r="1">
          <cell r="A1" t="str">
            <v>ﾄﾖﾀ自動車株式会社　調達本部　</v>
          </cell>
        </row>
      </sheetData>
      <sheetData sheetId="895">
        <row r="1">
          <cell r="A1" t="str">
            <v>ﾄﾖﾀ自動車株式会社　調達本部　</v>
          </cell>
        </row>
      </sheetData>
      <sheetData sheetId="896">
        <row r="1">
          <cell r="A1" t="str">
            <v>ﾄﾖﾀ自動車株式会社　調達本部　</v>
          </cell>
        </row>
      </sheetData>
      <sheetData sheetId="897">
        <row r="1">
          <cell r="A1" t="str">
            <v>ﾄﾖﾀ自動車株式会社　調達本部　</v>
          </cell>
        </row>
      </sheetData>
      <sheetData sheetId="898">
        <row r="1">
          <cell r="A1" t="str">
            <v>ﾄﾖﾀ自動車株式会社　調達本部　</v>
          </cell>
        </row>
      </sheetData>
      <sheetData sheetId="899">
        <row r="1">
          <cell r="A1" t="str">
            <v>ﾄﾖﾀ自動車株式会社　調達本部　</v>
          </cell>
        </row>
      </sheetData>
      <sheetData sheetId="900">
        <row r="1">
          <cell r="A1" t="str">
            <v>ﾄﾖﾀ自動車株式会社　調達本部　</v>
          </cell>
        </row>
      </sheetData>
      <sheetData sheetId="901">
        <row r="1">
          <cell r="A1" t="str">
            <v>ﾄﾖﾀ自動車株式会社　調達本部　</v>
          </cell>
        </row>
      </sheetData>
      <sheetData sheetId="902">
        <row r="1">
          <cell r="A1" t="str">
            <v>ﾄﾖﾀ自動車株式会社　調達本部　</v>
          </cell>
        </row>
      </sheetData>
      <sheetData sheetId="903">
        <row r="1">
          <cell r="B1" t="str">
            <v>1</v>
          </cell>
        </row>
      </sheetData>
      <sheetData sheetId="904">
        <row r="1">
          <cell r="A1" t="str">
            <v>ﾄﾖﾀ自動車株式会社　調達本部　</v>
          </cell>
        </row>
      </sheetData>
      <sheetData sheetId="905">
        <row r="1">
          <cell r="A1" t="str">
            <v>ﾄﾖﾀ自動車株式会社　調達本部　</v>
          </cell>
        </row>
      </sheetData>
      <sheetData sheetId="906">
        <row r="1">
          <cell r="A1" t="str">
            <v>ﾄﾖﾀ自動車株式会社　調達本部　</v>
          </cell>
        </row>
      </sheetData>
      <sheetData sheetId="907">
        <row r="1">
          <cell r="A1" t="str">
            <v>ﾄﾖﾀ自動車株式会社　調達本部　</v>
          </cell>
        </row>
      </sheetData>
      <sheetData sheetId="908">
        <row r="1">
          <cell r="A1" t="str">
            <v>ﾄﾖﾀ自動車株式会社　調達本部　</v>
          </cell>
        </row>
      </sheetData>
      <sheetData sheetId="909">
        <row r="1">
          <cell r="A1" t="str">
            <v>ﾄﾖﾀ自動車株式会社　調達本部　</v>
          </cell>
        </row>
      </sheetData>
      <sheetData sheetId="910">
        <row r="1">
          <cell r="A1" t="str">
            <v>ﾄﾖﾀ自動車株式会社　調達本部　</v>
          </cell>
        </row>
      </sheetData>
      <sheetData sheetId="911">
        <row r="1">
          <cell r="A1" t="str">
            <v>ﾄﾖﾀ自動車株式会社　調達本部　</v>
          </cell>
        </row>
      </sheetData>
      <sheetData sheetId="912">
        <row r="1">
          <cell r="A1" t="str">
            <v>ﾄﾖﾀ自動車株式会社　調達本部　</v>
          </cell>
        </row>
      </sheetData>
      <sheetData sheetId="913">
        <row r="1">
          <cell r="A1" t="str">
            <v>ﾄﾖﾀ自動車株式会社　調達本部　</v>
          </cell>
        </row>
      </sheetData>
      <sheetData sheetId="914">
        <row r="1">
          <cell r="A1" t="str">
            <v>ﾄﾖﾀ自動車株式会社　調達本部　</v>
          </cell>
        </row>
      </sheetData>
      <sheetData sheetId="915">
        <row r="1">
          <cell r="A1" t="str">
            <v>ﾄﾖﾀ自動車株式会社　調達本部　</v>
          </cell>
        </row>
      </sheetData>
      <sheetData sheetId="916">
        <row r="1">
          <cell r="A1" t="str">
            <v>ﾄﾖﾀ自動車株式会社　調達本部　</v>
          </cell>
        </row>
      </sheetData>
      <sheetData sheetId="917">
        <row r="1">
          <cell r="A1" t="str">
            <v>ﾄﾖﾀ自動車株式会社　調達本部　</v>
          </cell>
        </row>
      </sheetData>
      <sheetData sheetId="918">
        <row r="1">
          <cell r="A1" t="str">
            <v>ﾄﾖﾀ自動車株式会社　調達本部　</v>
          </cell>
        </row>
      </sheetData>
      <sheetData sheetId="919">
        <row r="1">
          <cell r="A1" t="str">
            <v>ﾄﾖﾀ自動車株式会社　調達本部　</v>
          </cell>
        </row>
      </sheetData>
      <sheetData sheetId="920">
        <row r="1">
          <cell r="A1" t="str">
            <v>ﾄﾖﾀ自動車株式会社　調達本部　</v>
          </cell>
        </row>
      </sheetData>
      <sheetData sheetId="921">
        <row r="1">
          <cell r="A1" t="str">
            <v>ﾄﾖﾀ自動車株式会社　調達本部　</v>
          </cell>
        </row>
      </sheetData>
      <sheetData sheetId="922">
        <row r="1">
          <cell r="A1" t="str">
            <v>ﾄﾖﾀ自動車株式会社　調達本部　</v>
          </cell>
        </row>
      </sheetData>
      <sheetData sheetId="923">
        <row r="1">
          <cell r="A1" t="str">
            <v>ﾄﾖﾀ自動車株式会社　調達本部　</v>
          </cell>
        </row>
      </sheetData>
      <sheetData sheetId="924">
        <row r="1">
          <cell r="A1" t="str">
            <v>ﾄﾖﾀ自動車株式会社　調達本部　</v>
          </cell>
        </row>
      </sheetData>
      <sheetData sheetId="925">
        <row r="1">
          <cell r="A1" t="str">
            <v>ﾄﾖﾀ自動車株式会社　調達本部　</v>
          </cell>
        </row>
      </sheetData>
      <sheetData sheetId="926">
        <row r="1">
          <cell r="A1" t="str">
            <v>ﾄﾖﾀ自動車株式会社　調達本部　</v>
          </cell>
        </row>
      </sheetData>
      <sheetData sheetId="927">
        <row r="1">
          <cell r="A1" t="str">
            <v>ﾄﾖﾀ自動車株式会社　調達本部　</v>
          </cell>
        </row>
      </sheetData>
      <sheetData sheetId="928">
        <row r="1">
          <cell r="A1" t="str">
            <v>ﾄﾖﾀ自動車株式会社　調達本部　</v>
          </cell>
        </row>
      </sheetData>
      <sheetData sheetId="929">
        <row r="1">
          <cell r="A1" t="str">
            <v>ﾄﾖﾀ自動車株式会社　調達本部　</v>
          </cell>
        </row>
      </sheetData>
      <sheetData sheetId="930">
        <row r="1">
          <cell r="A1" t="str">
            <v>ﾄﾖﾀ自動車株式会社　調達本部　</v>
          </cell>
        </row>
      </sheetData>
      <sheetData sheetId="931">
        <row r="1">
          <cell r="A1" t="str">
            <v>ﾄﾖﾀ自動車株式会社　調達本部　</v>
          </cell>
        </row>
      </sheetData>
      <sheetData sheetId="932">
        <row r="1">
          <cell r="A1" t="str">
            <v>ﾄﾖﾀ自動車株式会社　調達本部　</v>
          </cell>
        </row>
      </sheetData>
      <sheetData sheetId="933">
        <row r="1">
          <cell r="A1" t="str">
            <v>ﾄﾖﾀ自動車株式会社　調達本部　</v>
          </cell>
        </row>
      </sheetData>
      <sheetData sheetId="934">
        <row r="1">
          <cell r="A1" t="str">
            <v>ﾄﾖﾀ自動車株式会社　調達本部　</v>
          </cell>
        </row>
      </sheetData>
      <sheetData sheetId="935">
        <row r="1">
          <cell r="A1" t="str">
            <v>ﾄﾖﾀ自動車株式会社　調達本部　</v>
          </cell>
        </row>
      </sheetData>
      <sheetData sheetId="936">
        <row r="1">
          <cell r="A1" t="str">
            <v>ﾄﾖﾀ自動車株式会社　調達本部　</v>
          </cell>
        </row>
      </sheetData>
      <sheetData sheetId="937">
        <row r="1">
          <cell r="A1" t="str">
            <v>ﾄﾖﾀ自動車株式会社　調達本部　</v>
          </cell>
        </row>
      </sheetData>
      <sheetData sheetId="938">
        <row r="1">
          <cell r="A1" t="str">
            <v>ﾄﾖﾀ自動車株式会社　調達本部　</v>
          </cell>
        </row>
      </sheetData>
      <sheetData sheetId="939">
        <row r="1">
          <cell r="A1" t="str">
            <v>ﾄﾖﾀ自動車株式会社　調達本部　</v>
          </cell>
        </row>
      </sheetData>
      <sheetData sheetId="940">
        <row r="1">
          <cell r="A1" t="str">
            <v>ﾄﾖﾀ自動車株式会社　調達本部　</v>
          </cell>
        </row>
      </sheetData>
      <sheetData sheetId="941">
        <row r="1">
          <cell r="A1" t="str">
            <v>ﾄﾖﾀ自動車株式会社　調達本部　</v>
          </cell>
        </row>
      </sheetData>
      <sheetData sheetId="942">
        <row r="1">
          <cell r="A1" t="str">
            <v>ﾄﾖﾀ自動車株式会社　調達本部　</v>
          </cell>
        </row>
      </sheetData>
      <sheetData sheetId="943">
        <row r="1">
          <cell r="A1" t="str">
            <v>ﾄﾖﾀ自動車株式会社　調達本部　</v>
          </cell>
        </row>
      </sheetData>
      <sheetData sheetId="944">
        <row r="1">
          <cell r="A1" t="str">
            <v>ﾄﾖﾀ自動車株式会社　調達本部　</v>
          </cell>
        </row>
      </sheetData>
      <sheetData sheetId="945">
        <row r="1">
          <cell r="A1" t="str">
            <v>ﾄﾖﾀ自動車株式会社　調達本部　</v>
          </cell>
        </row>
      </sheetData>
      <sheetData sheetId="946">
        <row r="1">
          <cell r="A1" t="str">
            <v>ﾄﾖﾀ自動車株式会社　調達本部　</v>
          </cell>
        </row>
      </sheetData>
      <sheetData sheetId="947">
        <row r="1">
          <cell r="A1" t="str">
            <v>ﾄﾖﾀ自動車株式会社　調達本部　</v>
          </cell>
        </row>
      </sheetData>
      <sheetData sheetId="948">
        <row r="1">
          <cell r="A1" t="str">
            <v>ﾄﾖﾀ自動車株式会社　調達本部　</v>
          </cell>
        </row>
      </sheetData>
      <sheetData sheetId="949">
        <row r="1">
          <cell r="A1" t="str">
            <v>ﾄﾖﾀ自動車株式会社　調達本部　</v>
          </cell>
        </row>
      </sheetData>
      <sheetData sheetId="950">
        <row r="1">
          <cell r="A1" t="str">
            <v>ﾄﾖﾀ自動車株式会社　調達本部　</v>
          </cell>
        </row>
      </sheetData>
      <sheetData sheetId="951">
        <row r="1">
          <cell r="A1" t="str">
            <v>ﾄﾖﾀ自動車株式会社　調達本部　</v>
          </cell>
        </row>
      </sheetData>
      <sheetData sheetId="952">
        <row r="1">
          <cell r="A1" t="str">
            <v>ﾄﾖﾀ自動車株式会社　調達本部　</v>
          </cell>
        </row>
      </sheetData>
      <sheetData sheetId="953">
        <row r="1">
          <cell r="A1" t="str">
            <v>ﾄﾖﾀ自動車株式会社　調達本部　</v>
          </cell>
        </row>
      </sheetData>
      <sheetData sheetId="954">
        <row r="1">
          <cell r="A1" t="str">
            <v>ﾄﾖﾀ自動車株式会社　調達本部　</v>
          </cell>
        </row>
      </sheetData>
      <sheetData sheetId="955">
        <row r="1">
          <cell r="B1" t="str">
            <v>1</v>
          </cell>
        </row>
      </sheetData>
      <sheetData sheetId="956">
        <row r="1">
          <cell r="B1" t="str">
            <v>1</v>
          </cell>
        </row>
      </sheetData>
      <sheetData sheetId="957">
        <row r="1">
          <cell r="A1" t="str">
            <v>ﾄﾖﾀ自動車株式会社　調達本部　</v>
          </cell>
        </row>
      </sheetData>
      <sheetData sheetId="958">
        <row r="1">
          <cell r="A1" t="str">
            <v>ﾄﾖﾀ自動車株式会社　調達本部　</v>
          </cell>
        </row>
      </sheetData>
      <sheetData sheetId="959">
        <row r="1">
          <cell r="A1" t="str">
            <v>ﾄﾖﾀ自動車株式会社　調達本部　</v>
          </cell>
        </row>
      </sheetData>
      <sheetData sheetId="960">
        <row r="1">
          <cell r="A1" t="str">
            <v>ﾄﾖﾀ自動車株式会社　調達本部　</v>
          </cell>
        </row>
      </sheetData>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ow r="1">
          <cell r="A1" t="str">
            <v>ﾄﾖﾀ自動車株式会社　調達本部　</v>
          </cell>
        </row>
      </sheetData>
      <sheetData sheetId="1045">
        <row r="1">
          <cell r="A1" t="str">
            <v>ﾄﾖﾀ自動車株式会社　調達本部　</v>
          </cell>
        </row>
      </sheetData>
      <sheetData sheetId="1046">
        <row r="1">
          <cell r="A1" t="str">
            <v>ﾄﾖﾀ自動車株式会社　調達本部　</v>
          </cell>
        </row>
      </sheetData>
      <sheetData sheetId="1047">
        <row r="1">
          <cell r="B1" t="str">
            <v>1</v>
          </cell>
        </row>
      </sheetData>
      <sheetData sheetId="1048">
        <row r="1">
          <cell r="B1" t="str">
            <v>1</v>
          </cell>
        </row>
      </sheetData>
      <sheetData sheetId="1049">
        <row r="1">
          <cell r="B1" t="str">
            <v>1</v>
          </cell>
        </row>
      </sheetData>
      <sheetData sheetId="1050">
        <row r="1">
          <cell r="B1" t="str">
            <v>1</v>
          </cell>
        </row>
      </sheetData>
      <sheetData sheetId="1051">
        <row r="1">
          <cell r="B1" t="str">
            <v>1</v>
          </cell>
        </row>
      </sheetData>
      <sheetData sheetId="1052">
        <row r="1">
          <cell r="B1" t="str">
            <v>1</v>
          </cell>
        </row>
      </sheetData>
      <sheetData sheetId="1053">
        <row r="1">
          <cell r="B1" t="str">
            <v>1</v>
          </cell>
        </row>
      </sheetData>
      <sheetData sheetId="1054">
        <row r="1">
          <cell r="B1" t="str">
            <v>1</v>
          </cell>
        </row>
      </sheetData>
      <sheetData sheetId="1055">
        <row r="1">
          <cell r="B1" t="str">
            <v>1</v>
          </cell>
        </row>
      </sheetData>
      <sheetData sheetId="1056">
        <row r="1">
          <cell r="B1" t="str">
            <v>1</v>
          </cell>
        </row>
      </sheetData>
      <sheetData sheetId="1057">
        <row r="1">
          <cell r="B1" t="str">
            <v>1</v>
          </cell>
        </row>
      </sheetData>
      <sheetData sheetId="1058">
        <row r="1">
          <cell r="B1" t="str">
            <v>1</v>
          </cell>
        </row>
      </sheetData>
      <sheetData sheetId="1059">
        <row r="1">
          <cell r="B1" t="str">
            <v>1</v>
          </cell>
        </row>
      </sheetData>
      <sheetData sheetId="1060">
        <row r="1">
          <cell r="B1" t="str">
            <v>1</v>
          </cell>
        </row>
      </sheetData>
      <sheetData sheetId="1061">
        <row r="1">
          <cell r="B1" t="str">
            <v>1</v>
          </cell>
        </row>
      </sheetData>
      <sheetData sheetId="1062">
        <row r="1">
          <cell r="B1" t="str">
            <v>1</v>
          </cell>
        </row>
      </sheetData>
      <sheetData sheetId="1063">
        <row r="1">
          <cell r="B1" t="str">
            <v>1</v>
          </cell>
        </row>
      </sheetData>
      <sheetData sheetId="1064">
        <row r="1">
          <cell r="B1" t="str">
            <v>1</v>
          </cell>
        </row>
      </sheetData>
      <sheetData sheetId="1065">
        <row r="1">
          <cell r="B1" t="str">
            <v>1</v>
          </cell>
        </row>
      </sheetData>
      <sheetData sheetId="1066">
        <row r="1">
          <cell r="B1" t="str">
            <v>1</v>
          </cell>
        </row>
      </sheetData>
      <sheetData sheetId="1067">
        <row r="1">
          <cell r="B1" t="str">
            <v>1</v>
          </cell>
        </row>
      </sheetData>
      <sheetData sheetId="1068">
        <row r="1">
          <cell r="B1" t="str">
            <v>1</v>
          </cell>
        </row>
      </sheetData>
      <sheetData sheetId="1069">
        <row r="1">
          <cell r="B1" t="str">
            <v>1</v>
          </cell>
        </row>
      </sheetData>
      <sheetData sheetId="1070">
        <row r="1">
          <cell r="B1" t="str">
            <v>1</v>
          </cell>
        </row>
      </sheetData>
      <sheetData sheetId="1071">
        <row r="1">
          <cell r="B1" t="str">
            <v>1</v>
          </cell>
        </row>
      </sheetData>
      <sheetData sheetId="1072">
        <row r="1">
          <cell r="B1" t="str">
            <v>1</v>
          </cell>
        </row>
      </sheetData>
      <sheetData sheetId="1073">
        <row r="1">
          <cell r="B1" t="str">
            <v>1</v>
          </cell>
        </row>
      </sheetData>
      <sheetData sheetId="1074">
        <row r="1">
          <cell r="B1" t="str">
            <v>1</v>
          </cell>
        </row>
      </sheetData>
      <sheetData sheetId="1075">
        <row r="1">
          <cell r="B1" t="str">
            <v>1</v>
          </cell>
        </row>
      </sheetData>
      <sheetData sheetId="1076">
        <row r="1">
          <cell r="B1" t="str">
            <v>1</v>
          </cell>
        </row>
      </sheetData>
      <sheetData sheetId="1077">
        <row r="1">
          <cell r="B1" t="str">
            <v>1</v>
          </cell>
        </row>
      </sheetData>
      <sheetData sheetId="1078">
        <row r="1">
          <cell r="B1" t="str">
            <v>1</v>
          </cell>
        </row>
      </sheetData>
      <sheetData sheetId="1079">
        <row r="1">
          <cell r="B1" t="str">
            <v>1</v>
          </cell>
        </row>
      </sheetData>
      <sheetData sheetId="1080">
        <row r="1">
          <cell r="B1" t="str">
            <v>1</v>
          </cell>
        </row>
      </sheetData>
      <sheetData sheetId="1081">
        <row r="1">
          <cell r="B1" t="str">
            <v>1</v>
          </cell>
        </row>
      </sheetData>
      <sheetData sheetId="1082">
        <row r="1">
          <cell r="B1" t="str">
            <v>1</v>
          </cell>
        </row>
      </sheetData>
      <sheetData sheetId="1083">
        <row r="1">
          <cell r="B1" t="str">
            <v>1</v>
          </cell>
        </row>
      </sheetData>
      <sheetData sheetId="1084">
        <row r="1">
          <cell r="B1" t="str">
            <v>1</v>
          </cell>
        </row>
      </sheetData>
      <sheetData sheetId="1085">
        <row r="1">
          <cell r="B1" t="str">
            <v>1</v>
          </cell>
        </row>
      </sheetData>
      <sheetData sheetId="1086">
        <row r="1">
          <cell r="B1" t="str">
            <v>1</v>
          </cell>
        </row>
      </sheetData>
      <sheetData sheetId="1087">
        <row r="1">
          <cell r="B1" t="str">
            <v>1</v>
          </cell>
        </row>
      </sheetData>
      <sheetData sheetId="1088">
        <row r="1">
          <cell r="B1" t="str">
            <v>1</v>
          </cell>
        </row>
      </sheetData>
      <sheetData sheetId="1089">
        <row r="1">
          <cell r="B1" t="str">
            <v>1</v>
          </cell>
        </row>
      </sheetData>
      <sheetData sheetId="1090">
        <row r="1">
          <cell r="B1" t="str">
            <v>1</v>
          </cell>
        </row>
      </sheetData>
      <sheetData sheetId="1091">
        <row r="1">
          <cell r="B1" t="str">
            <v>1</v>
          </cell>
        </row>
      </sheetData>
      <sheetData sheetId="1092">
        <row r="1">
          <cell r="B1" t="str">
            <v>1</v>
          </cell>
        </row>
      </sheetData>
      <sheetData sheetId="1093">
        <row r="1">
          <cell r="B1" t="str">
            <v>1</v>
          </cell>
        </row>
      </sheetData>
      <sheetData sheetId="1094">
        <row r="1">
          <cell r="B1" t="str">
            <v>1</v>
          </cell>
        </row>
      </sheetData>
      <sheetData sheetId="1095">
        <row r="1">
          <cell r="B1" t="str">
            <v>1</v>
          </cell>
        </row>
      </sheetData>
      <sheetData sheetId="1096">
        <row r="1">
          <cell r="B1" t="str">
            <v>1</v>
          </cell>
        </row>
      </sheetData>
      <sheetData sheetId="1097">
        <row r="1">
          <cell r="B1" t="str">
            <v>1</v>
          </cell>
        </row>
      </sheetData>
      <sheetData sheetId="1098">
        <row r="1">
          <cell r="B1" t="str">
            <v>1</v>
          </cell>
        </row>
      </sheetData>
      <sheetData sheetId="1099">
        <row r="1">
          <cell r="B1" t="str">
            <v>1</v>
          </cell>
        </row>
      </sheetData>
      <sheetData sheetId="1100">
        <row r="1">
          <cell r="B1" t="str">
            <v>1</v>
          </cell>
        </row>
      </sheetData>
      <sheetData sheetId="1101">
        <row r="1">
          <cell r="B1" t="str">
            <v>1</v>
          </cell>
        </row>
      </sheetData>
      <sheetData sheetId="1102">
        <row r="1">
          <cell r="B1" t="str">
            <v>1</v>
          </cell>
        </row>
      </sheetData>
      <sheetData sheetId="1103">
        <row r="1">
          <cell r="B1" t="str">
            <v>1</v>
          </cell>
        </row>
      </sheetData>
      <sheetData sheetId="1104">
        <row r="1">
          <cell r="B1" t="str">
            <v>1</v>
          </cell>
        </row>
      </sheetData>
      <sheetData sheetId="1105">
        <row r="1">
          <cell r="B1" t="str">
            <v>1</v>
          </cell>
        </row>
      </sheetData>
      <sheetData sheetId="1106">
        <row r="1">
          <cell r="B1" t="str">
            <v>1</v>
          </cell>
        </row>
      </sheetData>
      <sheetData sheetId="1107">
        <row r="1">
          <cell r="B1" t="str">
            <v>1</v>
          </cell>
        </row>
      </sheetData>
      <sheetData sheetId="1108">
        <row r="1">
          <cell r="B1" t="str">
            <v>1</v>
          </cell>
        </row>
      </sheetData>
      <sheetData sheetId="1109">
        <row r="1">
          <cell r="B1" t="str">
            <v>1</v>
          </cell>
        </row>
      </sheetData>
      <sheetData sheetId="1110">
        <row r="1">
          <cell r="B1" t="str">
            <v>1</v>
          </cell>
        </row>
      </sheetData>
      <sheetData sheetId="1111">
        <row r="1">
          <cell r="B1" t="str">
            <v>1</v>
          </cell>
        </row>
      </sheetData>
      <sheetData sheetId="1112">
        <row r="1">
          <cell r="B1" t="str">
            <v>1</v>
          </cell>
        </row>
      </sheetData>
      <sheetData sheetId="1113">
        <row r="1">
          <cell r="B1" t="str">
            <v>1</v>
          </cell>
        </row>
      </sheetData>
      <sheetData sheetId="1114">
        <row r="1">
          <cell r="B1" t="str">
            <v>1</v>
          </cell>
        </row>
      </sheetData>
      <sheetData sheetId="1115">
        <row r="1">
          <cell r="B1" t="str">
            <v>1</v>
          </cell>
        </row>
      </sheetData>
      <sheetData sheetId="1116">
        <row r="1">
          <cell r="B1" t="str">
            <v>1</v>
          </cell>
        </row>
      </sheetData>
      <sheetData sheetId="1117">
        <row r="1">
          <cell r="B1" t="str">
            <v>1</v>
          </cell>
        </row>
      </sheetData>
      <sheetData sheetId="1118">
        <row r="1">
          <cell r="B1" t="str">
            <v>1</v>
          </cell>
        </row>
      </sheetData>
      <sheetData sheetId="1119">
        <row r="1">
          <cell r="B1" t="str">
            <v>1</v>
          </cell>
        </row>
      </sheetData>
      <sheetData sheetId="1120">
        <row r="1">
          <cell r="B1" t="str">
            <v>1</v>
          </cell>
        </row>
      </sheetData>
      <sheetData sheetId="1121">
        <row r="1">
          <cell r="B1" t="str">
            <v>1</v>
          </cell>
        </row>
      </sheetData>
      <sheetData sheetId="1122">
        <row r="1">
          <cell r="B1" t="str">
            <v>1</v>
          </cell>
        </row>
      </sheetData>
      <sheetData sheetId="1123">
        <row r="1">
          <cell r="B1" t="str">
            <v>1</v>
          </cell>
        </row>
      </sheetData>
      <sheetData sheetId="1124">
        <row r="1">
          <cell r="B1" t="str">
            <v>1</v>
          </cell>
        </row>
      </sheetData>
      <sheetData sheetId="1125">
        <row r="1">
          <cell r="B1" t="str">
            <v>1</v>
          </cell>
        </row>
      </sheetData>
      <sheetData sheetId="1126">
        <row r="1">
          <cell r="B1" t="str">
            <v>1</v>
          </cell>
        </row>
      </sheetData>
      <sheetData sheetId="1127">
        <row r="1">
          <cell r="B1" t="str">
            <v>1</v>
          </cell>
        </row>
      </sheetData>
      <sheetData sheetId="1128">
        <row r="1">
          <cell r="B1" t="str">
            <v>1</v>
          </cell>
        </row>
      </sheetData>
      <sheetData sheetId="1129">
        <row r="1">
          <cell r="B1" t="str">
            <v>1</v>
          </cell>
        </row>
      </sheetData>
      <sheetData sheetId="1130">
        <row r="1">
          <cell r="B1" t="str">
            <v>1</v>
          </cell>
        </row>
      </sheetData>
      <sheetData sheetId="1131">
        <row r="1">
          <cell r="B1" t="str">
            <v>1</v>
          </cell>
        </row>
      </sheetData>
      <sheetData sheetId="1132">
        <row r="1">
          <cell r="B1" t="str">
            <v>1</v>
          </cell>
        </row>
      </sheetData>
      <sheetData sheetId="1133">
        <row r="1">
          <cell r="B1" t="str">
            <v>1</v>
          </cell>
        </row>
      </sheetData>
      <sheetData sheetId="1134">
        <row r="1">
          <cell r="B1" t="str">
            <v>1</v>
          </cell>
        </row>
      </sheetData>
      <sheetData sheetId="1135">
        <row r="1">
          <cell r="B1" t="str">
            <v>1</v>
          </cell>
        </row>
      </sheetData>
      <sheetData sheetId="1136">
        <row r="1">
          <cell r="B1" t="str">
            <v>1</v>
          </cell>
        </row>
      </sheetData>
      <sheetData sheetId="1137">
        <row r="1">
          <cell r="B1" t="str">
            <v>1</v>
          </cell>
        </row>
      </sheetData>
      <sheetData sheetId="1138">
        <row r="1">
          <cell r="B1" t="str">
            <v>1</v>
          </cell>
        </row>
      </sheetData>
      <sheetData sheetId="1139">
        <row r="1">
          <cell r="B1" t="str">
            <v>1</v>
          </cell>
        </row>
      </sheetData>
      <sheetData sheetId="1140">
        <row r="1">
          <cell r="B1" t="str">
            <v>1</v>
          </cell>
        </row>
      </sheetData>
      <sheetData sheetId="1141">
        <row r="1">
          <cell r="B1" t="str">
            <v>1</v>
          </cell>
        </row>
      </sheetData>
      <sheetData sheetId="1142">
        <row r="1">
          <cell r="B1" t="str">
            <v>1</v>
          </cell>
        </row>
      </sheetData>
      <sheetData sheetId="1143">
        <row r="1">
          <cell r="B1" t="str">
            <v>1</v>
          </cell>
        </row>
      </sheetData>
      <sheetData sheetId="1144">
        <row r="1">
          <cell r="B1" t="str">
            <v>1</v>
          </cell>
        </row>
      </sheetData>
      <sheetData sheetId="1145">
        <row r="1">
          <cell r="B1" t="str">
            <v>1</v>
          </cell>
        </row>
      </sheetData>
      <sheetData sheetId="1146">
        <row r="1">
          <cell r="B1" t="str">
            <v>1</v>
          </cell>
        </row>
      </sheetData>
      <sheetData sheetId="1147">
        <row r="1">
          <cell r="B1" t="str">
            <v>1</v>
          </cell>
        </row>
      </sheetData>
      <sheetData sheetId="1148">
        <row r="1">
          <cell r="B1" t="str">
            <v>1</v>
          </cell>
        </row>
      </sheetData>
      <sheetData sheetId="1149">
        <row r="1">
          <cell r="B1" t="str">
            <v>1</v>
          </cell>
        </row>
      </sheetData>
      <sheetData sheetId="1150">
        <row r="1">
          <cell r="B1" t="str">
            <v>1</v>
          </cell>
        </row>
      </sheetData>
      <sheetData sheetId="1151">
        <row r="1">
          <cell r="B1" t="str">
            <v>1</v>
          </cell>
        </row>
      </sheetData>
      <sheetData sheetId="1152">
        <row r="1">
          <cell r="B1" t="str">
            <v>1</v>
          </cell>
        </row>
      </sheetData>
      <sheetData sheetId="1153">
        <row r="1">
          <cell r="B1" t="str">
            <v>1</v>
          </cell>
        </row>
      </sheetData>
      <sheetData sheetId="1154">
        <row r="1">
          <cell r="B1" t="str">
            <v>1</v>
          </cell>
        </row>
      </sheetData>
      <sheetData sheetId="1155">
        <row r="1">
          <cell r="B1" t="str">
            <v>1</v>
          </cell>
        </row>
      </sheetData>
      <sheetData sheetId="1156">
        <row r="1">
          <cell r="B1" t="str">
            <v>1</v>
          </cell>
        </row>
      </sheetData>
      <sheetData sheetId="1157">
        <row r="1">
          <cell r="B1" t="str">
            <v>1</v>
          </cell>
        </row>
      </sheetData>
      <sheetData sheetId="1158">
        <row r="1">
          <cell r="B1" t="str">
            <v>1</v>
          </cell>
        </row>
      </sheetData>
      <sheetData sheetId="1159">
        <row r="1">
          <cell r="B1" t="str">
            <v>1</v>
          </cell>
        </row>
      </sheetData>
      <sheetData sheetId="1160">
        <row r="1">
          <cell r="B1" t="str">
            <v>1</v>
          </cell>
        </row>
      </sheetData>
      <sheetData sheetId="1161">
        <row r="1">
          <cell r="B1" t="str">
            <v>1</v>
          </cell>
        </row>
      </sheetData>
      <sheetData sheetId="1162">
        <row r="1">
          <cell r="B1" t="str">
            <v>1</v>
          </cell>
        </row>
      </sheetData>
      <sheetData sheetId="1163">
        <row r="1">
          <cell r="B1" t="str">
            <v>1</v>
          </cell>
        </row>
      </sheetData>
      <sheetData sheetId="1164">
        <row r="1">
          <cell r="B1" t="str">
            <v>1</v>
          </cell>
        </row>
      </sheetData>
      <sheetData sheetId="1165">
        <row r="1">
          <cell r="B1" t="str">
            <v>1</v>
          </cell>
        </row>
      </sheetData>
      <sheetData sheetId="1166">
        <row r="1">
          <cell r="B1" t="str">
            <v>1</v>
          </cell>
        </row>
      </sheetData>
      <sheetData sheetId="1167">
        <row r="1">
          <cell r="B1" t="str">
            <v>1</v>
          </cell>
        </row>
      </sheetData>
      <sheetData sheetId="1168">
        <row r="1">
          <cell r="B1" t="str">
            <v>1</v>
          </cell>
        </row>
      </sheetData>
      <sheetData sheetId="1169">
        <row r="1">
          <cell r="B1" t="str">
            <v>1</v>
          </cell>
        </row>
      </sheetData>
      <sheetData sheetId="1170">
        <row r="1">
          <cell r="B1" t="str">
            <v>1</v>
          </cell>
        </row>
      </sheetData>
      <sheetData sheetId="1171">
        <row r="1">
          <cell r="B1" t="str">
            <v>1</v>
          </cell>
        </row>
      </sheetData>
      <sheetData sheetId="1172">
        <row r="1">
          <cell r="B1" t="str">
            <v>1</v>
          </cell>
        </row>
      </sheetData>
      <sheetData sheetId="1173">
        <row r="1">
          <cell r="B1" t="str">
            <v>1</v>
          </cell>
        </row>
      </sheetData>
      <sheetData sheetId="1174">
        <row r="1">
          <cell r="B1" t="str">
            <v>1</v>
          </cell>
        </row>
      </sheetData>
      <sheetData sheetId="1175">
        <row r="1">
          <cell r="B1" t="str">
            <v>1</v>
          </cell>
        </row>
      </sheetData>
      <sheetData sheetId="1176">
        <row r="1">
          <cell r="B1" t="str">
            <v>1</v>
          </cell>
        </row>
      </sheetData>
      <sheetData sheetId="1177">
        <row r="1">
          <cell r="B1" t="str">
            <v>1</v>
          </cell>
        </row>
      </sheetData>
      <sheetData sheetId="1178">
        <row r="1">
          <cell r="B1" t="str">
            <v>1</v>
          </cell>
        </row>
      </sheetData>
      <sheetData sheetId="1179">
        <row r="1">
          <cell r="B1" t="str">
            <v>1</v>
          </cell>
        </row>
      </sheetData>
      <sheetData sheetId="1180">
        <row r="1">
          <cell r="B1" t="str">
            <v>1</v>
          </cell>
        </row>
      </sheetData>
      <sheetData sheetId="1181">
        <row r="1">
          <cell r="B1" t="str">
            <v>1</v>
          </cell>
        </row>
      </sheetData>
      <sheetData sheetId="1182">
        <row r="1">
          <cell r="B1" t="str">
            <v>1</v>
          </cell>
        </row>
      </sheetData>
      <sheetData sheetId="1183">
        <row r="1">
          <cell r="B1" t="str">
            <v>1</v>
          </cell>
        </row>
      </sheetData>
      <sheetData sheetId="1184">
        <row r="1">
          <cell r="B1" t="str">
            <v>1</v>
          </cell>
        </row>
      </sheetData>
      <sheetData sheetId="1185">
        <row r="1">
          <cell r="B1" t="str">
            <v>1</v>
          </cell>
        </row>
      </sheetData>
      <sheetData sheetId="1186">
        <row r="1">
          <cell r="B1" t="str">
            <v>1</v>
          </cell>
        </row>
      </sheetData>
      <sheetData sheetId="1187">
        <row r="1">
          <cell r="B1" t="str">
            <v>1</v>
          </cell>
        </row>
      </sheetData>
      <sheetData sheetId="1188">
        <row r="1">
          <cell r="B1" t="str">
            <v>1</v>
          </cell>
        </row>
      </sheetData>
      <sheetData sheetId="1189">
        <row r="1">
          <cell r="B1" t="str">
            <v>1</v>
          </cell>
        </row>
      </sheetData>
      <sheetData sheetId="1190">
        <row r="1">
          <cell r="B1" t="str">
            <v>1</v>
          </cell>
        </row>
      </sheetData>
      <sheetData sheetId="1191">
        <row r="1">
          <cell r="B1" t="str">
            <v>1</v>
          </cell>
        </row>
      </sheetData>
      <sheetData sheetId="1192">
        <row r="1">
          <cell r="B1" t="str">
            <v>1</v>
          </cell>
        </row>
      </sheetData>
      <sheetData sheetId="1193">
        <row r="1">
          <cell r="B1" t="str">
            <v>1</v>
          </cell>
        </row>
      </sheetData>
      <sheetData sheetId="1194">
        <row r="1">
          <cell r="B1" t="str">
            <v>1</v>
          </cell>
        </row>
      </sheetData>
      <sheetData sheetId="1195">
        <row r="1">
          <cell r="B1" t="str">
            <v>1</v>
          </cell>
        </row>
      </sheetData>
      <sheetData sheetId="1196">
        <row r="1">
          <cell r="B1" t="str">
            <v>1</v>
          </cell>
        </row>
      </sheetData>
      <sheetData sheetId="1197">
        <row r="1">
          <cell r="B1" t="str">
            <v>1</v>
          </cell>
        </row>
      </sheetData>
      <sheetData sheetId="1198">
        <row r="1">
          <cell r="B1" t="str">
            <v>1</v>
          </cell>
        </row>
      </sheetData>
      <sheetData sheetId="1199">
        <row r="1">
          <cell r="B1" t="str">
            <v>1</v>
          </cell>
        </row>
      </sheetData>
      <sheetData sheetId="1200">
        <row r="1">
          <cell r="B1" t="str">
            <v>1</v>
          </cell>
        </row>
      </sheetData>
      <sheetData sheetId="1201">
        <row r="1">
          <cell r="B1" t="str">
            <v>1</v>
          </cell>
        </row>
      </sheetData>
      <sheetData sheetId="1202">
        <row r="1">
          <cell r="B1" t="str">
            <v>1</v>
          </cell>
        </row>
      </sheetData>
      <sheetData sheetId="1203">
        <row r="1">
          <cell r="B1" t="str">
            <v>1</v>
          </cell>
        </row>
      </sheetData>
      <sheetData sheetId="1204">
        <row r="1">
          <cell r="B1" t="str">
            <v>1</v>
          </cell>
        </row>
      </sheetData>
      <sheetData sheetId="1205">
        <row r="1">
          <cell r="B1" t="str">
            <v>1</v>
          </cell>
        </row>
      </sheetData>
      <sheetData sheetId="1206">
        <row r="1">
          <cell r="B1" t="str">
            <v>1</v>
          </cell>
        </row>
      </sheetData>
      <sheetData sheetId="1207">
        <row r="1">
          <cell r="B1" t="str">
            <v>1</v>
          </cell>
        </row>
      </sheetData>
      <sheetData sheetId="1208">
        <row r="1">
          <cell r="B1" t="str">
            <v>1</v>
          </cell>
        </row>
      </sheetData>
      <sheetData sheetId="1209">
        <row r="1">
          <cell r="B1" t="str">
            <v>1</v>
          </cell>
        </row>
      </sheetData>
      <sheetData sheetId="1210">
        <row r="1">
          <cell r="B1" t="str">
            <v>1</v>
          </cell>
        </row>
      </sheetData>
      <sheetData sheetId="1211">
        <row r="1">
          <cell r="B1" t="str">
            <v>1</v>
          </cell>
        </row>
      </sheetData>
      <sheetData sheetId="1212">
        <row r="1">
          <cell r="B1" t="str">
            <v>1</v>
          </cell>
        </row>
      </sheetData>
      <sheetData sheetId="1213">
        <row r="1">
          <cell r="B1" t="str">
            <v>1</v>
          </cell>
        </row>
      </sheetData>
      <sheetData sheetId="1214">
        <row r="1">
          <cell r="B1" t="str">
            <v>1</v>
          </cell>
        </row>
      </sheetData>
      <sheetData sheetId="1215">
        <row r="1">
          <cell r="B1" t="str">
            <v>1</v>
          </cell>
        </row>
      </sheetData>
      <sheetData sheetId="1216">
        <row r="1">
          <cell r="B1" t="str">
            <v>1</v>
          </cell>
        </row>
      </sheetData>
      <sheetData sheetId="1217">
        <row r="1">
          <cell r="B1" t="str">
            <v>1</v>
          </cell>
        </row>
      </sheetData>
      <sheetData sheetId="1218">
        <row r="1">
          <cell r="B1" t="str">
            <v>1</v>
          </cell>
        </row>
      </sheetData>
      <sheetData sheetId="1219">
        <row r="1">
          <cell r="B1" t="str">
            <v>1</v>
          </cell>
        </row>
      </sheetData>
      <sheetData sheetId="1220">
        <row r="1">
          <cell r="B1" t="str">
            <v>1</v>
          </cell>
        </row>
      </sheetData>
      <sheetData sheetId="1221">
        <row r="1">
          <cell r="B1" t="str">
            <v>1</v>
          </cell>
        </row>
      </sheetData>
      <sheetData sheetId="1222">
        <row r="1">
          <cell r="B1" t="str">
            <v>1</v>
          </cell>
        </row>
      </sheetData>
      <sheetData sheetId="1223">
        <row r="1">
          <cell r="B1" t="str">
            <v>1</v>
          </cell>
        </row>
      </sheetData>
      <sheetData sheetId="1224">
        <row r="1">
          <cell r="B1" t="str">
            <v>1</v>
          </cell>
        </row>
      </sheetData>
      <sheetData sheetId="1225">
        <row r="1">
          <cell r="B1" t="str">
            <v>1</v>
          </cell>
        </row>
      </sheetData>
      <sheetData sheetId="1226">
        <row r="1">
          <cell r="B1" t="str">
            <v>1</v>
          </cell>
        </row>
      </sheetData>
      <sheetData sheetId="1227">
        <row r="1">
          <cell r="B1" t="str">
            <v>1</v>
          </cell>
        </row>
      </sheetData>
      <sheetData sheetId="1228">
        <row r="1">
          <cell r="B1" t="str">
            <v>1</v>
          </cell>
        </row>
      </sheetData>
      <sheetData sheetId="1229">
        <row r="1">
          <cell r="B1" t="str">
            <v>1</v>
          </cell>
        </row>
      </sheetData>
      <sheetData sheetId="1230">
        <row r="1">
          <cell r="B1" t="str">
            <v>1</v>
          </cell>
        </row>
      </sheetData>
      <sheetData sheetId="1231">
        <row r="1">
          <cell r="B1" t="str">
            <v>1</v>
          </cell>
        </row>
      </sheetData>
      <sheetData sheetId="1232">
        <row r="1">
          <cell r="B1" t="str">
            <v>1</v>
          </cell>
        </row>
      </sheetData>
      <sheetData sheetId="1233">
        <row r="1">
          <cell r="B1" t="str">
            <v>1</v>
          </cell>
        </row>
      </sheetData>
      <sheetData sheetId="1234">
        <row r="1">
          <cell r="B1" t="str">
            <v>1</v>
          </cell>
        </row>
      </sheetData>
      <sheetData sheetId="1235">
        <row r="1">
          <cell r="B1" t="str">
            <v>1</v>
          </cell>
        </row>
      </sheetData>
      <sheetData sheetId="1236">
        <row r="1">
          <cell r="B1" t="str">
            <v>1</v>
          </cell>
        </row>
      </sheetData>
      <sheetData sheetId="1237">
        <row r="1">
          <cell r="B1" t="str">
            <v>1</v>
          </cell>
        </row>
      </sheetData>
      <sheetData sheetId="1238">
        <row r="1">
          <cell r="B1" t="str">
            <v>1</v>
          </cell>
        </row>
      </sheetData>
      <sheetData sheetId="1239">
        <row r="1">
          <cell r="B1" t="str">
            <v>1</v>
          </cell>
        </row>
      </sheetData>
      <sheetData sheetId="1240">
        <row r="1">
          <cell r="B1" t="str">
            <v>1</v>
          </cell>
        </row>
      </sheetData>
      <sheetData sheetId="1241">
        <row r="1">
          <cell r="B1" t="str">
            <v>1</v>
          </cell>
        </row>
      </sheetData>
      <sheetData sheetId="1242">
        <row r="1">
          <cell r="B1" t="str">
            <v>1</v>
          </cell>
        </row>
      </sheetData>
      <sheetData sheetId="1243">
        <row r="1">
          <cell r="B1" t="str">
            <v>1</v>
          </cell>
        </row>
      </sheetData>
      <sheetData sheetId="1244">
        <row r="1">
          <cell r="B1" t="str">
            <v>1</v>
          </cell>
        </row>
      </sheetData>
      <sheetData sheetId="1245">
        <row r="1">
          <cell r="B1" t="str">
            <v>1</v>
          </cell>
        </row>
      </sheetData>
      <sheetData sheetId="1246">
        <row r="1">
          <cell r="B1" t="str">
            <v>1</v>
          </cell>
        </row>
      </sheetData>
      <sheetData sheetId="1247">
        <row r="1">
          <cell r="B1" t="str">
            <v>1</v>
          </cell>
        </row>
      </sheetData>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ow r="3">
          <cell r="C3" t="str">
            <v>2022年</v>
          </cell>
        </row>
      </sheetData>
      <sheetData sheetId="1293">
        <row r="1">
          <cell r="B1" t="str">
            <v>1</v>
          </cell>
        </row>
      </sheetData>
      <sheetData sheetId="1294">
        <row r="1">
          <cell r="B1" t="str">
            <v>1</v>
          </cell>
        </row>
      </sheetData>
      <sheetData sheetId="1295" refreshError="1"/>
      <sheetData sheetId="1296" refreshError="1"/>
      <sheetData sheetId="1297">
        <row r="1">
          <cell r="A1" t="str">
            <v>ﾄﾖﾀ自動車株式会社　調達本部　</v>
          </cell>
        </row>
      </sheetData>
      <sheetData sheetId="1298">
        <row r="1">
          <cell r="B1" t="str">
            <v>1</v>
          </cell>
        </row>
      </sheetData>
      <sheetData sheetId="1299">
        <row r="1">
          <cell r="A1" t="str">
            <v>ﾄﾖﾀ自動車株式会社　調達本部　</v>
          </cell>
        </row>
      </sheetData>
      <sheetData sheetId="1300">
        <row r="1">
          <cell r="B1" t="str">
            <v>1</v>
          </cell>
        </row>
      </sheetData>
      <sheetData sheetId="1301">
        <row r="1">
          <cell r="A1" t="str">
            <v>ﾄﾖﾀ自動車株式会社　調達本部　</v>
          </cell>
        </row>
      </sheetData>
      <sheetData sheetId="1302">
        <row r="1">
          <cell r="B1" t="str">
            <v>1</v>
          </cell>
        </row>
      </sheetData>
      <sheetData sheetId="1303">
        <row r="1">
          <cell r="A1" t="str">
            <v>ﾄﾖﾀ自動車株式会社　調達本部　</v>
          </cell>
        </row>
      </sheetData>
      <sheetData sheetId="1304">
        <row r="1">
          <cell r="A1" t="str">
            <v>ﾄﾖﾀ自動車株式会社　調達本部　</v>
          </cell>
        </row>
      </sheetData>
      <sheetData sheetId="1305">
        <row r="1">
          <cell r="A1" t="str">
            <v>ﾄﾖﾀ自動車株式会社　調達本部　</v>
          </cell>
        </row>
      </sheetData>
      <sheetData sheetId="1306">
        <row r="1">
          <cell r="A1" t="str">
            <v>ﾄﾖﾀ自動車株式会社　調達本部　</v>
          </cell>
        </row>
      </sheetData>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sheetData sheetId="1404"/>
      <sheetData sheetId="1405"/>
      <sheetData sheetId="1406" refreshError="1"/>
      <sheetData sheetId="1407"/>
      <sheetData sheetId="1408"/>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sheetData sheetId="1428" refreshError="1"/>
      <sheetData sheetId="1429">
        <row r="3">
          <cell r="B3" t="str">
            <v>TOYOTA   TSUSHO  PHILIPPINES CORPORATION</v>
          </cell>
        </row>
      </sheetData>
      <sheetData sheetId="1430">
        <row r="3">
          <cell r="B3" t="str">
            <v>TOYOTA   TSUSHO  PHILIPPINES CORPORATION</v>
          </cell>
        </row>
      </sheetData>
      <sheetData sheetId="1431">
        <row r="3">
          <cell r="B3" t="str">
            <v>TOYOTA   TSUSHO  PHILIPPINES CORPORATION</v>
          </cell>
        </row>
      </sheetData>
      <sheetData sheetId="1432">
        <row r="3">
          <cell r="B3" t="str">
            <v>TOYOTA   TSUSHO  PHILIPPINES CORPORATION</v>
          </cell>
        </row>
      </sheetData>
      <sheetData sheetId="1433">
        <row r="3">
          <cell r="B3" t="str">
            <v>TOYOTA   TSUSHO  PHILIPPINES CORPORATION</v>
          </cell>
        </row>
      </sheetData>
      <sheetData sheetId="1434"/>
      <sheetData sheetId="1435"/>
      <sheetData sheetId="1436"/>
      <sheetData sheetId="1437"/>
      <sheetData sheetId="1438"/>
      <sheetData sheetId="1439"/>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ow r="3">
          <cell r="B3" t="str">
            <v>TOYOTA   TSUSHO  PHILIPPINES CORPORATION</v>
          </cell>
        </row>
      </sheetData>
      <sheetData sheetId="1452"/>
      <sheetData sheetId="1453"/>
      <sheetData sheetId="1454"/>
      <sheetData sheetId="1455"/>
      <sheetData sheetId="1456"/>
      <sheetData sheetId="1457"/>
      <sheetData sheetId="1458"/>
      <sheetData sheetId="1459"/>
      <sheetData sheetId="1460">
        <row r="3">
          <cell r="B3" t="str">
            <v>TOYOTA   TSUSHO  PHILIPPINES CORPORATION</v>
          </cell>
        </row>
      </sheetData>
      <sheetData sheetId="1461">
        <row r="3">
          <cell r="B3" t="str">
            <v>TOYOTA   TSUSHO  PHILIPPINES CORPORATION</v>
          </cell>
        </row>
      </sheetData>
      <sheetData sheetId="1462" refreshError="1"/>
      <sheetData sheetId="1463">
        <row r="1">
          <cell r="B1" t="str">
            <v>1</v>
          </cell>
        </row>
      </sheetData>
      <sheetData sheetId="1464">
        <row r="1">
          <cell r="B1" t="str">
            <v>1</v>
          </cell>
        </row>
      </sheetData>
      <sheetData sheetId="1465">
        <row r="1">
          <cell r="B1" t="str">
            <v>1</v>
          </cell>
        </row>
      </sheetData>
      <sheetData sheetId="1466">
        <row r="1">
          <cell r="B1" t="str">
            <v>1</v>
          </cell>
        </row>
      </sheetData>
      <sheetData sheetId="1467">
        <row r="1">
          <cell r="B1" t="str">
            <v>1</v>
          </cell>
        </row>
      </sheetData>
      <sheetData sheetId="1468">
        <row r="1">
          <cell r="B1" t="str">
            <v>1</v>
          </cell>
        </row>
      </sheetData>
      <sheetData sheetId="1469">
        <row r="1">
          <cell r="B1" t="str">
            <v>1</v>
          </cell>
        </row>
      </sheetData>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sheetData sheetId="1540"/>
      <sheetData sheetId="1541"/>
      <sheetData sheetId="1542"/>
      <sheetData sheetId="1543">
        <row r="1">
          <cell r="B1" t="str">
            <v>1</v>
          </cell>
        </row>
      </sheetData>
      <sheetData sheetId="1544">
        <row r="1">
          <cell r="B1" t="str">
            <v>1</v>
          </cell>
        </row>
      </sheetData>
      <sheetData sheetId="1545">
        <row r="1">
          <cell r="B1" t="str">
            <v>1</v>
          </cell>
        </row>
      </sheetData>
      <sheetData sheetId="1546">
        <row r="1">
          <cell r="B1" t="str">
            <v>1</v>
          </cell>
        </row>
      </sheetData>
      <sheetData sheetId="1547">
        <row r="1">
          <cell r="B1" t="str">
            <v>1</v>
          </cell>
        </row>
      </sheetData>
      <sheetData sheetId="1548">
        <row r="1">
          <cell r="B1" t="str">
            <v>1</v>
          </cell>
        </row>
      </sheetData>
      <sheetData sheetId="1549">
        <row r="1">
          <cell r="B1" t="str">
            <v>1</v>
          </cell>
        </row>
      </sheetData>
      <sheetData sheetId="1550">
        <row r="1">
          <cell r="B1" t="str">
            <v>1</v>
          </cell>
        </row>
      </sheetData>
      <sheetData sheetId="1551">
        <row r="1">
          <cell r="B1" t="str">
            <v>1</v>
          </cell>
        </row>
      </sheetData>
      <sheetData sheetId="1552">
        <row r="1">
          <cell r="B1" t="str">
            <v>1</v>
          </cell>
        </row>
      </sheetData>
      <sheetData sheetId="1553">
        <row r="1">
          <cell r="B1" t="str">
            <v>1</v>
          </cell>
        </row>
      </sheetData>
      <sheetData sheetId="1554">
        <row r="1">
          <cell r="B1" t="str">
            <v>1</v>
          </cell>
        </row>
      </sheetData>
      <sheetData sheetId="1555">
        <row r="1">
          <cell r="B1" t="str">
            <v>1</v>
          </cell>
        </row>
      </sheetData>
      <sheetData sheetId="1556">
        <row r="1">
          <cell r="B1" t="str">
            <v>1</v>
          </cell>
        </row>
      </sheetData>
      <sheetData sheetId="1557">
        <row r="1">
          <cell r="B1" t="str">
            <v>1</v>
          </cell>
        </row>
      </sheetData>
      <sheetData sheetId="1558">
        <row r="1">
          <cell r="B1" t="str">
            <v>1</v>
          </cell>
        </row>
      </sheetData>
      <sheetData sheetId="1559">
        <row r="1">
          <cell r="B1" t="str">
            <v>1</v>
          </cell>
        </row>
      </sheetData>
      <sheetData sheetId="1560">
        <row r="1">
          <cell r="B1" t="str">
            <v>1</v>
          </cell>
        </row>
      </sheetData>
      <sheetData sheetId="1561">
        <row r="1">
          <cell r="B1" t="str">
            <v>1</v>
          </cell>
        </row>
      </sheetData>
      <sheetData sheetId="1562">
        <row r="1">
          <cell r="B1" t="str">
            <v>1</v>
          </cell>
        </row>
      </sheetData>
      <sheetData sheetId="1563">
        <row r="1">
          <cell r="B1" t="str">
            <v>1</v>
          </cell>
        </row>
      </sheetData>
      <sheetData sheetId="1564">
        <row r="1">
          <cell r="B1" t="str">
            <v>1</v>
          </cell>
        </row>
      </sheetData>
      <sheetData sheetId="1565">
        <row r="1">
          <cell r="B1" t="str">
            <v>1</v>
          </cell>
        </row>
      </sheetData>
      <sheetData sheetId="1566"/>
      <sheetData sheetId="1567">
        <row r="1">
          <cell r="B1" t="str">
            <v>1</v>
          </cell>
        </row>
      </sheetData>
      <sheetData sheetId="1568">
        <row r="1">
          <cell r="B1" t="str">
            <v>1</v>
          </cell>
        </row>
      </sheetData>
      <sheetData sheetId="1569"/>
      <sheetData sheetId="1570">
        <row r="1">
          <cell r="B1" t="str">
            <v>1</v>
          </cell>
        </row>
      </sheetData>
      <sheetData sheetId="1571">
        <row r="1">
          <cell r="B1" t="str">
            <v>1</v>
          </cell>
        </row>
      </sheetData>
      <sheetData sheetId="1572">
        <row r="1">
          <cell r="B1" t="str">
            <v>1</v>
          </cell>
        </row>
      </sheetData>
      <sheetData sheetId="1573">
        <row r="1">
          <cell r="B1" t="str">
            <v>1</v>
          </cell>
        </row>
      </sheetData>
      <sheetData sheetId="1574">
        <row r="1">
          <cell r="B1" t="str">
            <v>1</v>
          </cell>
        </row>
      </sheetData>
      <sheetData sheetId="1575">
        <row r="1">
          <cell r="B1" t="str">
            <v>1</v>
          </cell>
        </row>
      </sheetData>
      <sheetData sheetId="1576">
        <row r="1">
          <cell r="B1" t="str">
            <v>1</v>
          </cell>
        </row>
      </sheetData>
      <sheetData sheetId="1577">
        <row r="1">
          <cell r="B1" t="str">
            <v>1</v>
          </cell>
        </row>
      </sheetData>
      <sheetData sheetId="1578">
        <row r="1">
          <cell r="B1" t="str">
            <v>1</v>
          </cell>
        </row>
      </sheetData>
      <sheetData sheetId="1579">
        <row r="1">
          <cell r="B1" t="str">
            <v>1</v>
          </cell>
        </row>
      </sheetData>
      <sheetData sheetId="1580">
        <row r="1">
          <cell r="B1" t="str">
            <v>1</v>
          </cell>
        </row>
      </sheetData>
      <sheetData sheetId="1581">
        <row r="1">
          <cell r="B1" t="str">
            <v>1</v>
          </cell>
        </row>
      </sheetData>
      <sheetData sheetId="1582">
        <row r="1">
          <cell r="B1" t="str">
            <v>1</v>
          </cell>
        </row>
      </sheetData>
      <sheetData sheetId="1583">
        <row r="1">
          <cell r="B1" t="str">
            <v>1</v>
          </cell>
        </row>
      </sheetData>
      <sheetData sheetId="1584">
        <row r="1">
          <cell r="B1" t="str">
            <v>1</v>
          </cell>
        </row>
      </sheetData>
      <sheetData sheetId="1585">
        <row r="1">
          <cell r="B1" t="str">
            <v>1</v>
          </cell>
        </row>
      </sheetData>
      <sheetData sheetId="1586">
        <row r="1">
          <cell r="B1" t="str">
            <v>1</v>
          </cell>
        </row>
      </sheetData>
      <sheetData sheetId="1587">
        <row r="1">
          <cell r="B1" t="str">
            <v>1</v>
          </cell>
        </row>
      </sheetData>
      <sheetData sheetId="1588">
        <row r="1">
          <cell r="B1" t="str">
            <v>1</v>
          </cell>
        </row>
      </sheetData>
      <sheetData sheetId="1589">
        <row r="1">
          <cell r="B1" t="str">
            <v>1</v>
          </cell>
        </row>
      </sheetData>
      <sheetData sheetId="1590">
        <row r="1">
          <cell r="B1" t="str">
            <v>1</v>
          </cell>
        </row>
      </sheetData>
      <sheetData sheetId="1591">
        <row r="1">
          <cell r="B1" t="str">
            <v>1</v>
          </cell>
        </row>
      </sheetData>
      <sheetData sheetId="1592">
        <row r="1">
          <cell r="B1" t="str">
            <v>1</v>
          </cell>
        </row>
      </sheetData>
      <sheetData sheetId="1593">
        <row r="1">
          <cell r="B1" t="str">
            <v>1</v>
          </cell>
        </row>
      </sheetData>
      <sheetData sheetId="1594">
        <row r="1">
          <cell r="B1" t="str">
            <v>1</v>
          </cell>
        </row>
      </sheetData>
      <sheetData sheetId="1595">
        <row r="1">
          <cell r="B1" t="str">
            <v>1</v>
          </cell>
        </row>
      </sheetData>
      <sheetData sheetId="1596">
        <row r="1">
          <cell r="B1" t="str">
            <v>1</v>
          </cell>
        </row>
      </sheetData>
      <sheetData sheetId="1597">
        <row r="1">
          <cell r="B1" t="str">
            <v>1</v>
          </cell>
        </row>
      </sheetData>
      <sheetData sheetId="1598">
        <row r="1">
          <cell r="B1" t="str">
            <v>1</v>
          </cell>
        </row>
      </sheetData>
      <sheetData sheetId="1599">
        <row r="1">
          <cell r="B1" t="str">
            <v>1</v>
          </cell>
        </row>
      </sheetData>
      <sheetData sheetId="1600">
        <row r="1">
          <cell r="B1" t="str">
            <v>1</v>
          </cell>
        </row>
      </sheetData>
      <sheetData sheetId="1601">
        <row r="1">
          <cell r="B1" t="str">
            <v>1</v>
          </cell>
        </row>
      </sheetData>
      <sheetData sheetId="1602">
        <row r="1">
          <cell r="B1" t="str">
            <v>1</v>
          </cell>
        </row>
      </sheetData>
      <sheetData sheetId="1603">
        <row r="1">
          <cell r="B1" t="str">
            <v>1</v>
          </cell>
        </row>
      </sheetData>
      <sheetData sheetId="1604">
        <row r="1">
          <cell r="B1" t="str">
            <v>1</v>
          </cell>
        </row>
      </sheetData>
      <sheetData sheetId="1605">
        <row r="1">
          <cell r="B1" t="str">
            <v>1</v>
          </cell>
        </row>
      </sheetData>
      <sheetData sheetId="1606">
        <row r="1">
          <cell r="B1" t="str">
            <v>1</v>
          </cell>
        </row>
      </sheetData>
      <sheetData sheetId="1607">
        <row r="1">
          <cell r="B1" t="str">
            <v>1</v>
          </cell>
        </row>
      </sheetData>
      <sheetData sheetId="1608">
        <row r="1">
          <cell r="B1" t="str">
            <v>1</v>
          </cell>
        </row>
      </sheetData>
      <sheetData sheetId="1609">
        <row r="1">
          <cell r="B1" t="str">
            <v>1</v>
          </cell>
        </row>
      </sheetData>
      <sheetData sheetId="1610">
        <row r="1">
          <cell r="B1" t="str">
            <v>1</v>
          </cell>
        </row>
      </sheetData>
      <sheetData sheetId="1611">
        <row r="1">
          <cell r="B1" t="str">
            <v>1</v>
          </cell>
        </row>
      </sheetData>
      <sheetData sheetId="1612">
        <row r="1">
          <cell r="B1" t="str">
            <v>1</v>
          </cell>
        </row>
      </sheetData>
      <sheetData sheetId="1613">
        <row r="1">
          <cell r="B1" t="str">
            <v>1</v>
          </cell>
        </row>
      </sheetData>
      <sheetData sheetId="1614">
        <row r="1">
          <cell r="B1" t="str">
            <v>1</v>
          </cell>
        </row>
      </sheetData>
      <sheetData sheetId="1615">
        <row r="1">
          <cell r="B1" t="str">
            <v>1</v>
          </cell>
        </row>
      </sheetData>
      <sheetData sheetId="1616">
        <row r="1">
          <cell r="B1" t="str">
            <v>1</v>
          </cell>
        </row>
      </sheetData>
      <sheetData sheetId="1617">
        <row r="1">
          <cell r="B1" t="str">
            <v>1</v>
          </cell>
        </row>
      </sheetData>
      <sheetData sheetId="1618">
        <row r="1">
          <cell r="B1" t="str">
            <v>1</v>
          </cell>
        </row>
      </sheetData>
      <sheetData sheetId="1619">
        <row r="1">
          <cell r="B1" t="str">
            <v>1</v>
          </cell>
        </row>
      </sheetData>
      <sheetData sheetId="1620">
        <row r="1">
          <cell r="B1" t="str">
            <v>1</v>
          </cell>
        </row>
      </sheetData>
      <sheetData sheetId="1621">
        <row r="1">
          <cell r="B1" t="str">
            <v>1</v>
          </cell>
        </row>
      </sheetData>
      <sheetData sheetId="1622">
        <row r="1">
          <cell r="B1" t="str">
            <v>1</v>
          </cell>
        </row>
      </sheetData>
      <sheetData sheetId="1623">
        <row r="1">
          <cell r="B1" t="str">
            <v>1</v>
          </cell>
        </row>
      </sheetData>
      <sheetData sheetId="1624">
        <row r="1">
          <cell r="B1" t="str">
            <v>1</v>
          </cell>
        </row>
      </sheetData>
      <sheetData sheetId="1625">
        <row r="1">
          <cell r="B1" t="str">
            <v>1</v>
          </cell>
        </row>
      </sheetData>
      <sheetData sheetId="1626">
        <row r="1">
          <cell r="B1" t="str">
            <v>1</v>
          </cell>
        </row>
      </sheetData>
      <sheetData sheetId="1627"/>
      <sheetData sheetId="1628">
        <row r="1">
          <cell r="B1" t="str">
            <v>1</v>
          </cell>
        </row>
      </sheetData>
      <sheetData sheetId="1629">
        <row r="1">
          <cell r="B1" t="str">
            <v>1</v>
          </cell>
        </row>
      </sheetData>
      <sheetData sheetId="1630">
        <row r="1">
          <cell r="B1" t="str">
            <v>1</v>
          </cell>
        </row>
      </sheetData>
      <sheetData sheetId="1631">
        <row r="1">
          <cell r="B1" t="str">
            <v>1</v>
          </cell>
        </row>
      </sheetData>
      <sheetData sheetId="1632">
        <row r="1">
          <cell r="B1" t="str">
            <v>1</v>
          </cell>
        </row>
      </sheetData>
      <sheetData sheetId="1633"/>
      <sheetData sheetId="1634">
        <row r="1">
          <cell r="B1" t="str">
            <v>1</v>
          </cell>
        </row>
      </sheetData>
      <sheetData sheetId="1635"/>
      <sheetData sheetId="1636">
        <row r="1">
          <cell r="B1" t="str">
            <v>1</v>
          </cell>
        </row>
      </sheetData>
      <sheetData sheetId="1637"/>
      <sheetData sheetId="1638">
        <row r="1">
          <cell r="B1" t="str">
            <v>1</v>
          </cell>
        </row>
      </sheetData>
      <sheetData sheetId="1639">
        <row r="1">
          <cell r="B1" t="str">
            <v>1</v>
          </cell>
        </row>
      </sheetData>
      <sheetData sheetId="1640">
        <row r="1">
          <cell r="B1" t="str">
            <v>1</v>
          </cell>
        </row>
      </sheetData>
      <sheetData sheetId="1641">
        <row r="1">
          <cell r="B1" t="str">
            <v>1</v>
          </cell>
        </row>
      </sheetData>
      <sheetData sheetId="1642"/>
      <sheetData sheetId="1643"/>
      <sheetData sheetId="1644"/>
      <sheetData sheetId="1645"/>
      <sheetData sheetId="1646"/>
      <sheetData sheetId="1647"/>
      <sheetData sheetId="1648"/>
      <sheetData sheetId="1649"/>
      <sheetData sheetId="1650"/>
      <sheetData sheetId="1651"/>
      <sheetData sheetId="1652"/>
      <sheetData sheetId="1653"/>
      <sheetData sheetId="1654"/>
      <sheetData sheetId="1655"/>
      <sheetData sheetId="1656"/>
      <sheetData sheetId="1657"/>
      <sheetData sheetId="1658"/>
      <sheetData sheetId="1659"/>
      <sheetData sheetId="1660"/>
      <sheetData sheetId="1661"/>
      <sheetData sheetId="1662">
        <row r="1">
          <cell r="B1" t="str">
            <v>1</v>
          </cell>
        </row>
      </sheetData>
      <sheetData sheetId="1663"/>
      <sheetData sheetId="1664"/>
      <sheetData sheetId="1665"/>
      <sheetData sheetId="1666">
        <row r="1">
          <cell r="B1" t="str">
            <v>1</v>
          </cell>
        </row>
      </sheetData>
      <sheetData sheetId="1667"/>
      <sheetData sheetId="1668"/>
      <sheetData sheetId="1669"/>
      <sheetData sheetId="1670"/>
      <sheetData sheetId="1671"/>
      <sheetData sheetId="1672"/>
      <sheetData sheetId="1673"/>
      <sheetData sheetId="1674"/>
      <sheetData sheetId="1675"/>
      <sheetData sheetId="1676"/>
      <sheetData sheetId="1677"/>
      <sheetData sheetId="1678"/>
      <sheetData sheetId="1679"/>
      <sheetData sheetId="1680"/>
      <sheetData sheetId="1681"/>
      <sheetData sheetId="1682"/>
      <sheetData sheetId="1683"/>
      <sheetData sheetId="1684"/>
      <sheetData sheetId="1685"/>
      <sheetData sheetId="1686"/>
      <sheetData sheetId="1687"/>
      <sheetData sheetId="1688"/>
      <sheetData sheetId="1689"/>
      <sheetData sheetId="1690"/>
      <sheetData sheetId="1691"/>
      <sheetData sheetId="1692"/>
      <sheetData sheetId="1693"/>
      <sheetData sheetId="1694"/>
      <sheetData sheetId="1695"/>
      <sheetData sheetId="1696"/>
      <sheetData sheetId="1697"/>
      <sheetData sheetId="1698"/>
      <sheetData sheetId="1699"/>
      <sheetData sheetId="1700"/>
      <sheetData sheetId="1701"/>
      <sheetData sheetId="1702"/>
      <sheetData sheetId="1703"/>
      <sheetData sheetId="1704"/>
      <sheetData sheetId="1705"/>
      <sheetData sheetId="1706"/>
      <sheetData sheetId="1707"/>
      <sheetData sheetId="1708"/>
      <sheetData sheetId="1709"/>
      <sheetData sheetId="1710"/>
      <sheetData sheetId="1711"/>
      <sheetData sheetId="1712"/>
      <sheetData sheetId="1713"/>
      <sheetData sheetId="1714"/>
      <sheetData sheetId="1715"/>
      <sheetData sheetId="1716"/>
      <sheetData sheetId="1717"/>
      <sheetData sheetId="1718"/>
      <sheetData sheetId="1719"/>
      <sheetData sheetId="1720"/>
      <sheetData sheetId="1721"/>
      <sheetData sheetId="1722"/>
      <sheetData sheetId="1723"/>
      <sheetData sheetId="1724"/>
      <sheetData sheetId="1725"/>
      <sheetData sheetId="1726"/>
      <sheetData sheetId="1727"/>
      <sheetData sheetId="1728"/>
      <sheetData sheetId="1729"/>
      <sheetData sheetId="1730"/>
      <sheetData sheetId="1731"/>
      <sheetData sheetId="1732"/>
      <sheetData sheetId="1733"/>
      <sheetData sheetId="1734"/>
      <sheetData sheetId="1735"/>
      <sheetData sheetId="1736"/>
      <sheetData sheetId="1737"/>
      <sheetData sheetId="1738"/>
      <sheetData sheetId="1739"/>
      <sheetData sheetId="1740"/>
      <sheetData sheetId="1741"/>
      <sheetData sheetId="1742"/>
      <sheetData sheetId="1743"/>
      <sheetData sheetId="1744"/>
      <sheetData sheetId="1745"/>
      <sheetData sheetId="1746"/>
      <sheetData sheetId="1747"/>
      <sheetData sheetId="1748"/>
      <sheetData sheetId="1749"/>
      <sheetData sheetId="1750"/>
      <sheetData sheetId="1751"/>
      <sheetData sheetId="1752"/>
      <sheetData sheetId="1753"/>
      <sheetData sheetId="1754"/>
      <sheetData sheetId="1755"/>
      <sheetData sheetId="1756"/>
      <sheetData sheetId="1757"/>
      <sheetData sheetId="1758"/>
      <sheetData sheetId="1759"/>
      <sheetData sheetId="1760"/>
      <sheetData sheetId="1761"/>
      <sheetData sheetId="1762"/>
      <sheetData sheetId="1763"/>
      <sheetData sheetId="1764"/>
      <sheetData sheetId="1765"/>
      <sheetData sheetId="1766"/>
      <sheetData sheetId="1767"/>
      <sheetData sheetId="1768"/>
      <sheetData sheetId="1769"/>
      <sheetData sheetId="1770"/>
      <sheetData sheetId="1771"/>
      <sheetData sheetId="1772"/>
      <sheetData sheetId="1773"/>
      <sheetData sheetId="1774"/>
      <sheetData sheetId="1775"/>
      <sheetData sheetId="1776"/>
      <sheetData sheetId="1777"/>
      <sheetData sheetId="1778"/>
      <sheetData sheetId="1779"/>
      <sheetData sheetId="1780"/>
      <sheetData sheetId="1781"/>
      <sheetData sheetId="1782"/>
      <sheetData sheetId="1783"/>
      <sheetData sheetId="1784"/>
      <sheetData sheetId="1785"/>
      <sheetData sheetId="1786"/>
      <sheetData sheetId="1787"/>
      <sheetData sheetId="1788"/>
      <sheetData sheetId="1789"/>
      <sheetData sheetId="1790"/>
      <sheetData sheetId="1791"/>
      <sheetData sheetId="1792"/>
      <sheetData sheetId="1793"/>
      <sheetData sheetId="1794"/>
      <sheetData sheetId="1795"/>
      <sheetData sheetId="1796"/>
      <sheetData sheetId="1797"/>
      <sheetData sheetId="1798"/>
      <sheetData sheetId="1799"/>
      <sheetData sheetId="1800"/>
      <sheetData sheetId="1801"/>
      <sheetData sheetId="1802"/>
      <sheetData sheetId="1803"/>
      <sheetData sheetId="1804"/>
      <sheetData sheetId="1805"/>
      <sheetData sheetId="1806"/>
      <sheetData sheetId="1807"/>
      <sheetData sheetId="1808"/>
      <sheetData sheetId="1809"/>
      <sheetData sheetId="1810"/>
      <sheetData sheetId="1811"/>
      <sheetData sheetId="1812"/>
      <sheetData sheetId="1813"/>
      <sheetData sheetId="1814"/>
      <sheetData sheetId="1815"/>
      <sheetData sheetId="1816"/>
      <sheetData sheetId="1817"/>
      <sheetData sheetId="1818"/>
      <sheetData sheetId="1819"/>
      <sheetData sheetId="1820"/>
      <sheetData sheetId="1821"/>
      <sheetData sheetId="1822"/>
      <sheetData sheetId="1823"/>
      <sheetData sheetId="1824"/>
      <sheetData sheetId="1825"/>
      <sheetData sheetId="1826"/>
      <sheetData sheetId="1827"/>
      <sheetData sheetId="1828"/>
      <sheetData sheetId="1829"/>
      <sheetData sheetId="1830"/>
      <sheetData sheetId="1831"/>
      <sheetData sheetId="1832"/>
      <sheetData sheetId="1833"/>
      <sheetData sheetId="1834"/>
      <sheetData sheetId="1835"/>
      <sheetData sheetId="1836"/>
      <sheetData sheetId="1837"/>
      <sheetData sheetId="1838"/>
      <sheetData sheetId="1839"/>
      <sheetData sheetId="1840"/>
      <sheetData sheetId="1841"/>
      <sheetData sheetId="1842"/>
      <sheetData sheetId="1843"/>
      <sheetData sheetId="1844"/>
      <sheetData sheetId="1845"/>
      <sheetData sheetId="1846"/>
      <sheetData sheetId="1847"/>
      <sheetData sheetId="1848"/>
      <sheetData sheetId="1849"/>
      <sheetData sheetId="1850"/>
      <sheetData sheetId="1851"/>
      <sheetData sheetId="1852"/>
      <sheetData sheetId="1853"/>
      <sheetData sheetId="1854"/>
      <sheetData sheetId="1855"/>
      <sheetData sheetId="1856"/>
      <sheetData sheetId="1857"/>
      <sheetData sheetId="1858"/>
      <sheetData sheetId="1859"/>
      <sheetData sheetId="1860"/>
      <sheetData sheetId="1861"/>
      <sheetData sheetId="1862"/>
      <sheetData sheetId="1863"/>
      <sheetData sheetId="1864"/>
      <sheetData sheetId="1865"/>
      <sheetData sheetId="1866"/>
      <sheetData sheetId="1867"/>
      <sheetData sheetId="1868"/>
      <sheetData sheetId="1869"/>
      <sheetData sheetId="1870"/>
      <sheetData sheetId="1871"/>
      <sheetData sheetId="1872"/>
      <sheetData sheetId="1873"/>
      <sheetData sheetId="1874"/>
      <sheetData sheetId="1875"/>
      <sheetData sheetId="1876"/>
      <sheetData sheetId="1877"/>
      <sheetData sheetId="1878"/>
      <sheetData sheetId="1879"/>
      <sheetData sheetId="1880"/>
      <sheetData sheetId="1881"/>
      <sheetData sheetId="1882"/>
      <sheetData sheetId="1883"/>
      <sheetData sheetId="1884"/>
      <sheetData sheetId="1885"/>
      <sheetData sheetId="1886"/>
      <sheetData sheetId="1887"/>
      <sheetData sheetId="1888"/>
      <sheetData sheetId="1889"/>
      <sheetData sheetId="1890"/>
      <sheetData sheetId="1891"/>
      <sheetData sheetId="1892"/>
      <sheetData sheetId="1893"/>
      <sheetData sheetId="1894"/>
      <sheetData sheetId="1895"/>
      <sheetData sheetId="1896"/>
      <sheetData sheetId="1897"/>
      <sheetData sheetId="1898"/>
      <sheetData sheetId="1899"/>
      <sheetData sheetId="1900"/>
      <sheetData sheetId="1901"/>
      <sheetData sheetId="1902"/>
      <sheetData sheetId="1903"/>
      <sheetData sheetId="1904"/>
      <sheetData sheetId="1905"/>
      <sheetData sheetId="1906"/>
      <sheetData sheetId="1907"/>
      <sheetData sheetId="1908"/>
      <sheetData sheetId="1909"/>
      <sheetData sheetId="1910"/>
      <sheetData sheetId="1911"/>
      <sheetData sheetId="1912"/>
      <sheetData sheetId="1913"/>
      <sheetData sheetId="1914"/>
      <sheetData sheetId="1915"/>
      <sheetData sheetId="1916"/>
      <sheetData sheetId="1917"/>
      <sheetData sheetId="1918"/>
      <sheetData sheetId="1919"/>
      <sheetData sheetId="1920"/>
      <sheetData sheetId="1921"/>
      <sheetData sheetId="1922"/>
      <sheetData sheetId="1923"/>
      <sheetData sheetId="1924"/>
      <sheetData sheetId="1925"/>
      <sheetData sheetId="1926"/>
      <sheetData sheetId="1927"/>
      <sheetData sheetId="1928"/>
      <sheetData sheetId="1929"/>
      <sheetData sheetId="1930"/>
      <sheetData sheetId="1931"/>
      <sheetData sheetId="1932"/>
      <sheetData sheetId="1933"/>
      <sheetData sheetId="1934"/>
      <sheetData sheetId="1935"/>
      <sheetData sheetId="1936"/>
      <sheetData sheetId="1937"/>
      <sheetData sheetId="1938"/>
      <sheetData sheetId="1939"/>
      <sheetData sheetId="1940"/>
      <sheetData sheetId="1941"/>
      <sheetData sheetId="1942"/>
      <sheetData sheetId="1943"/>
      <sheetData sheetId="1944"/>
      <sheetData sheetId="1945"/>
      <sheetData sheetId="1946"/>
      <sheetData sheetId="1947"/>
      <sheetData sheetId="1948"/>
      <sheetData sheetId="1949"/>
      <sheetData sheetId="1950"/>
      <sheetData sheetId="1951"/>
      <sheetData sheetId="1952"/>
      <sheetData sheetId="1953"/>
      <sheetData sheetId="1954"/>
      <sheetData sheetId="1955"/>
      <sheetData sheetId="1956"/>
      <sheetData sheetId="1957"/>
      <sheetData sheetId="1958"/>
      <sheetData sheetId="1959"/>
      <sheetData sheetId="1960"/>
      <sheetData sheetId="1961"/>
      <sheetData sheetId="1962"/>
      <sheetData sheetId="1963"/>
      <sheetData sheetId="1964"/>
      <sheetData sheetId="1965"/>
      <sheetData sheetId="1966"/>
      <sheetData sheetId="1967"/>
      <sheetData sheetId="1968"/>
      <sheetData sheetId="1969"/>
      <sheetData sheetId="1970"/>
      <sheetData sheetId="1971"/>
      <sheetData sheetId="1972"/>
      <sheetData sheetId="1973"/>
      <sheetData sheetId="1974"/>
      <sheetData sheetId="1975"/>
      <sheetData sheetId="1976"/>
      <sheetData sheetId="1977"/>
      <sheetData sheetId="1978"/>
      <sheetData sheetId="1979"/>
      <sheetData sheetId="1980"/>
      <sheetData sheetId="1981"/>
      <sheetData sheetId="1982"/>
      <sheetData sheetId="1983"/>
      <sheetData sheetId="1984"/>
      <sheetData sheetId="1985"/>
      <sheetData sheetId="1986"/>
      <sheetData sheetId="1987"/>
      <sheetData sheetId="1988"/>
      <sheetData sheetId="1989"/>
      <sheetData sheetId="1990"/>
      <sheetData sheetId="1991"/>
      <sheetData sheetId="1992"/>
      <sheetData sheetId="1993"/>
      <sheetData sheetId="1994"/>
      <sheetData sheetId="1995"/>
      <sheetData sheetId="1996"/>
      <sheetData sheetId="1997"/>
      <sheetData sheetId="1998"/>
      <sheetData sheetId="1999"/>
      <sheetData sheetId="2000"/>
      <sheetData sheetId="2001"/>
      <sheetData sheetId="2002"/>
      <sheetData sheetId="2003"/>
      <sheetData sheetId="2004"/>
      <sheetData sheetId="2005"/>
      <sheetData sheetId="2006"/>
      <sheetData sheetId="2007"/>
      <sheetData sheetId="2008"/>
      <sheetData sheetId="2009"/>
      <sheetData sheetId="2010"/>
      <sheetData sheetId="2011"/>
      <sheetData sheetId="2012"/>
      <sheetData sheetId="2013"/>
      <sheetData sheetId="2014"/>
      <sheetData sheetId="2015"/>
      <sheetData sheetId="2016"/>
      <sheetData sheetId="2017"/>
      <sheetData sheetId="2018"/>
      <sheetData sheetId="2019"/>
      <sheetData sheetId="2020"/>
      <sheetData sheetId="2021"/>
      <sheetData sheetId="2022"/>
      <sheetData sheetId="2023"/>
      <sheetData sheetId="2024"/>
      <sheetData sheetId="2025"/>
      <sheetData sheetId="2026"/>
      <sheetData sheetId="2027"/>
      <sheetData sheetId="2028"/>
      <sheetData sheetId="2029"/>
      <sheetData sheetId="2030"/>
      <sheetData sheetId="2031"/>
      <sheetData sheetId="2032"/>
      <sheetData sheetId="2033"/>
      <sheetData sheetId="2034"/>
      <sheetData sheetId="2035"/>
      <sheetData sheetId="2036"/>
      <sheetData sheetId="2037"/>
      <sheetData sheetId="2038"/>
      <sheetData sheetId="2039"/>
      <sheetData sheetId="2040"/>
      <sheetData sheetId="2041"/>
      <sheetData sheetId="2042"/>
      <sheetData sheetId="2043"/>
      <sheetData sheetId="2044"/>
      <sheetData sheetId="2045"/>
      <sheetData sheetId="2046"/>
      <sheetData sheetId="2047"/>
      <sheetData sheetId="2048"/>
      <sheetData sheetId="2049"/>
      <sheetData sheetId="2050"/>
      <sheetData sheetId="2051"/>
      <sheetData sheetId="2052"/>
      <sheetData sheetId="2053"/>
      <sheetData sheetId="2054"/>
      <sheetData sheetId="2055"/>
      <sheetData sheetId="2056"/>
      <sheetData sheetId="2057"/>
      <sheetData sheetId="2058"/>
      <sheetData sheetId="2059"/>
      <sheetData sheetId="2060"/>
      <sheetData sheetId="2061"/>
      <sheetData sheetId="2062"/>
      <sheetData sheetId="2063"/>
      <sheetData sheetId="2064"/>
      <sheetData sheetId="2065"/>
      <sheetData sheetId="2066"/>
      <sheetData sheetId="2067"/>
      <sheetData sheetId="2068"/>
      <sheetData sheetId="2069"/>
      <sheetData sheetId="2070"/>
      <sheetData sheetId="2071"/>
      <sheetData sheetId="2072"/>
      <sheetData sheetId="2073"/>
      <sheetData sheetId="2074"/>
      <sheetData sheetId="2075"/>
      <sheetData sheetId="2076"/>
      <sheetData sheetId="2077"/>
      <sheetData sheetId="2078"/>
      <sheetData sheetId="2079"/>
      <sheetData sheetId="2080"/>
      <sheetData sheetId="2081"/>
      <sheetData sheetId="2082"/>
      <sheetData sheetId="2083"/>
      <sheetData sheetId="2084"/>
      <sheetData sheetId="2085"/>
      <sheetData sheetId="2086"/>
      <sheetData sheetId="2087"/>
      <sheetData sheetId="2088"/>
      <sheetData sheetId="2089"/>
      <sheetData sheetId="2090"/>
      <sheetData sheetId="2091"/>
      <sheetData sheetId="2092"/>
      <sheetData sheetId="2093"/>
      <sheetData sheetId="2094"/>
      <sheetData sheetId="2095"/>
      <sheetData sheetId="2096"/>
      <sheetData sheetId="2097"/>
      <sheetData sheetId="2098"/>
      <sheetData sheetId="2099"/>
      <sheetData sheetId="2100"/>
      <sheetData sheetId="2101"/>
      <sheetData sheetId="2102"/>
      <sheetData sheetId="2103"/>
      <sheetData sheetId="2104"/>
      <sheetData sheetId="2105"/>
      <sheetData sheetId="2106"/>
      <sheetData sheetId="2107"/>
      <sheetData sheetId="2108"/>
      <sheetData sheetId="2109"/>
      <sheetData sheetId="2110"/>
      <sheetData sheetId="2111"/>
      <sheetData sheetId="2112"/>
      <sheetData sheetId="2113"/>
      <sheetData sheetId="2114"/>
      <sheetData sheetId="2115"/>
      <sheetData sheetId="2116"/>
      <sheetData sheetId="2117"/>
      <sheetData sheetId="2118"/>
      <sheetData sheetId="2119"/>
      <sheetData sheetId="2120"/>
      <sheetData sheetId="2121"/>
      <sheetData sheetId="2122"/>
      <sheetData sheetId="2123"/>
      <sheetData sheetId="2124"/>
      <sheetData sheetId="2125"/>
      <sheetData sheetId="2126"/>
      <sheetData sheetId="2127"/>
      <sheetData sheetId="2128"/>
      <sheetData sheetId="2129"/>
      <sheetData sheetId="2130"/>
      <sheetData sheetId="2131"/>
      <sheetData sheetId="2132"/>
      <sheetData sheetId="2133"/>
      <sheetData sheetId="2134"/>
      <sheetData sheetId="2135"/>
      <sheetData sheetId="2136"/>
      <sheetData sheetId="2137"/>
      <sheetData sheetId="2138"/>
      <sheetData sheetId="2139"/>
      <sheetData sheetId="2140"/>
      <sheetData sheetId="2141"/>
      <sheetData sheetId="2142"/>
      <sheetData sheetId="2143"/>
      <sheetData sheetId="2144"/>
      <sheetData sheetId="2145"/>
      <sheetData sheetId="2146"/>
      <sheetData sheetId="2147"/>
      <sheetData sheetId="2148"/>
      <sheetData sheetId="2149"/>
      <sheetData sheetId="2150"/>
      <sheetData sheetId="2151"/>
      <sheetData sheetId="2152"/>
      <sheetData sheetId="2153"/>
      <sheetData sheetId="2154"/>
      <sheetData sheetId="2155"/>
      <sheetData sheetId="2156"/>
      <sheetData sheetId="2157"/>
      <sheetData sheetId="2158"/>
      <sheetData sheetId="2159"/>
      <sheetData sheetId="2160"/>
      <sheetData sheetId="2161"/>
      <sheetData sheetId="2162"/>
      <sheetData sheetId="2163"/>
      <sheetData sheetId="2164"/>
      <sheetData sheetId="2165"/>
      <sheetData sheetId="2166"/>
      <sheetData sheetId="2167"/>
      <sheetData sheetId="2168"/>
      <sheetData sheetId="2169"/>
      <sheetData sheetId="2170"/>
      <sheetData sheetId="2171"/>
      <sheetData sheetId="2172"/>
      <sheetData sheetId="2173"/>
      <sheetData sheetId="2174"/>
      <sheetData sheetId="2175"/>
      <sheetData sheetId="2176"/>
      <sheetData sheetId="2177"/>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sheetData sheetId="2205"/>
      <sheetData sheetId="2206"/>
      <sheetData sheetId="2207"/>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sheetData sheetId="2238"/>
      <sheetData sheetId="2239"/>
      <sheetData sheetId="2240"/>
      <sheetData sheetId="2241"/>
      <sheetData sheetId="2242"/>
      <sheetData sheetId="2243"/>
      <sheetData sheetId="2244"/>
      <sheetData sheetId="2245"/>
      <sheetData sheetId="2246"/>
      <sheetData sheetId="2247"/>
      <sheetData sheetId="2248"/>
      <sheetData sheetId="2249"/>
      <sheetData sheetId="2250"/>
      <sheetData sheetId="2251"/>
      <sheetData sheetId="2252"/>
      <sheetData sheetId="2253"/>
      <sheetData sheetId="2254"/>
      <sheetData sheetId="2255"/>
      <sheetData sheetId="2256"/>
      <sheetData sheetId="2257"/>
      <sheetData sheetId="2258"/>
      <sheetData sheetId="2259"/>
      <sheetData sheetId="2260"/>
      <sheetData sheetId="2261"/>
      <sheetData sheetId="2262"/>
      <sheetData sheetId="2263"/>
      <sheetData sheetId="2264"/>
      <sheetData sheetId="2265"/>
      <sheetData sheetId="2266"/>
      <sheetData sheetId="2267"/>
      <sheetData sheetId="2268"/>
      <sheetData sheetId="2269"/>
      <sheetData sheetId="2270"/>
      <sheetData sheetId="2271"/>
      <sheetData sheetId="2272"/>
      <sheetData sheetId="2273"/>
      <sheetData sheetId="2274"/>
      <sheetData sheetId="2275"/>
      <sheetData sheetId="2276"/>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sheetData sheetId="2325"/>
      <sheetData sheetId="2326"/>
      <sheetData sheetId="2327"/>
      <sheetData sheetId="2328"/>
      <sheetData sheetId="2329"/>
      <sheetData sheetId="2330"/>
      <sheetData sheetId="2331"/>
      <sheetData sheetId="2332"/>
      <sheetData sheetId="2333"/>
      <sheetData sheetId="2334"/>
      <sheetData sheetId="2335"/>
      <sheetData sheetId="2336"/>
      <sheetData sheetId="2337"/>
      <sheetData sheetId="2338"/>
      <sheetData sheetId="2339"/>
      <sheetData sheetId="2340"/>
      <sheetData sheetId="2341"/>
      <sheetData sheetId="2342"/>
      <sheetData sheetId="2343"/>
      <sheetData sheetId="2344"/>
      <sheetData sheetId="2345"/>
      <sheetData sheetId="2346"/>
      <sheetData sheetId="2347"/>
      <sheetData sheetId="2348"/>
      <sheetData sheetId="2349"/>
      <sheetData sheetId="2350"/>
      <sheetData sheetId="2351"/>
      <sheetData sheetId="2352"/>
      <sheetData sheetId="2353"/>
      <sheetData sheetId="2354"/>
      <sheetData sheetId="2355"/>
      <sheetData sheetId="2356"/>
      <sheetData sheetId="2357"/>
      <sheetData sheetId="2358"/>
      <sheetData sheetId="2359"/>
      <sheetData sheetId="2360"/>
      <sheetData sheetId="2361"/>
      <sheetData sheetId="2362"/>
      <sheetData sheetId="2363"/>
      <sheetData sheetId="2364"/>
      <sheetData sheetId="2365"/>
      <sheetData sheetId="2366"/>
      <sheetData sheetId="2367"/>
      <sheetData sheetId="2368"/>
      <sheetData sheetId="2369"/>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sheetData sheetId="2445"/>
      <sheetData sheetId="2446"/>
      <sheetData sheetId="2447"/>
      <sheetData sheetId="2448"/>
      <sheetData sheetId="2449"/>
      <sheetData sheetId="2450"/>
      <sheetData sheetId="2451"/>
      <sheetData sheetId="2452"/>
      <sheetData sheetId="2453"/>
      <sheetData sheetId="2454"/>
      <sheetData sheetId="2455"/>
      <sheetData sheetId="2456"/>
      <sheetData sheetId="2457"/>
      <sheetData sheetId="2458"/>
      <sheetData sheetId="2459"/>
      <sheetData sheetId="2460"/>
      <sheetData sheetId="2461"/>
      <sheetData sheetId="2462"/>
      <sheetData sheetId="2463"/>
      <sheetData sheetId="2464"/>
      <sheetData sheetId="2465"/>
      <sheetData sheetId="2466"/>
      <sheetData sheetId="2467"/>
      <sheetData sheetId="2468"/>
      <sheetData sheetId="2469"/>
      <sheetData sheetId="2470"/>
      <sheetData sheetId="2471"/>
      <sheetData sheetId="2472"/>
      <sheetData sheetId="2473"/>
      <sheetData sheetId="2474"/>
      <sheetData sheetId="2475"/>
      <sheetData sheetId="2476"/>
      <sheetData sheetId="2477"/>
      <sheetData sheetId="2478"/>
      <sheetData sheetId="2479"/>
      <sheetData sheetId="2480"/>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sheetData sheetId="2498"/>
      <sheetData sheetId="2499"/>
      <sheetData sheetId="2500"/>
      <sheetData sheetId="2501"/>
      <sheetData sheetId="2502"/>
      <sheetData sheetId="2503"/>
      <sheetData sheetId="2504"/>
      <sheetData sheetId="2505"/>
      <sheetData sheetId="2506"/>
      <sheetData sheetId="2507"/>
      <sheetData sheetId="2508"/>
      <sheetData sheetId="2509"/>
      <sheetData sheetId="2510"/>
      <sheetData sheetId="2511"/>
      <sheetData sheetId="2512"/>
      <sheetData sheetId="2513"/>
      <sheetData sheetId="2514"/>
      <sheetData sheetId="2515"/>
      <sheetData sheetId="2516"/>
      <sheetData sheetId="2517"/>
      <sheetData sheetId="2518"/>
      <sheetData sheetId="2519"/>
      <sheetData sheetId="2520"/>
      <sheetData sheetId="2521"/>
      <sheetData sheetId="2522"/>
      <sheetData sheetId="2523"/>
      <sheetData sheetId="2524"/>
      <sheetData sheetId="2525"/>
      <sheetData sheetId="2526"/>
      <sheetData sheetId="2527"/>
      <sheetData sheetId="2528"/>
      <sheetData sheetId="2529"/>
      <sheetData sheetId="2530"/>
      <sheetData sheetId="2531"/>
      <sheetData sheetId="2532"/>
      <sheetData sheetId="2533"/>
      <sheetData sheetId="2534"/>
      <sheetData sheetId="2535"/>
      <sheetData sheetId="2536"/>
      <sheetData sheetId="2537"/>
      <sheetData sheetId="2538"/>
      <sheetData sheetId="2539"/>
      <sheetData sheetId="2540"/>
      <sheetData sheetId="2541"/>
      <sheetData sheetId="2542"/>
      <sheetData sheetId="2543"/>
      <sheetData sheetId="2544"/>
      <sheetData sheetId="2545"/>
      <sheetData sheetId="2546"/>
      <sheetData sheetId="2547"/>
      <sheetData sheetId="2548"/>
      <sheetData sheetId="2549"/>
      <sheetData sheetId="2550"/>
      <sheetData sheetId="2551"/>
      <sheetData sheetId="2552"/>
      <sheetData sheetId="2553"/>
      <sheetData sheetId="2554"/>
      <sheetData sheetId="2555"/>
      <sheetData sheetId="2556"/>
      <sheetData sheetId="2557"/>
      <sheetData sheetId="2558"/>
      <sheetData sheetId="2559"/>
      <sheetData sheetId="2560"/>
      <sheetData sheetId="2561"/>
      <sheetData sheetId="2562"/>
      <sheetData sheetId="2563"/>
      <sheetData sheetId="2564"/>
      <sheetData sheetId="2565"/>
      <sheetData sheetId="2566"/>
      <sheetData sheetId="2567"/>
      <sheetData sheetId="2568"/>
      <sheetData sheetId="2569"/>
      <sheetData sheetId="2570"/>
      <sheetData sheetId="2571"/>
      <sheetData sheetId="2572"/>
      <sheetData sheetId="2573"/>
      <sheetData sheetId="2574"/>
      <sheetData sheetId="2575"/>
      <sheetData sheetId="2576"/>
      <sheetData sheetId="2577"/>
      <sheetData sheetId="2578"/>
      <sheetData sheetId="2579"/>
      <sheetData sheetId="2580"/>
      <sheetData sheetId="2581"/>
      <sheetData sheetId="2582"/>
      <sheetData sheetId="2583"/>
      <sheetData sheetId="2584"/>
      <sheetData sheetId="2585"/>
      <sheetData sheetId="2586"/>
      <sheetData sheetId="2587"/>
      <sheetData sheetId="2588"/>
      <sheetData sheetId="2589"/>
      <sheetData sheetId="2590"/>
      <sheetData sheetId="2591"/>
      <sheetData sheetId="2592"/>
      <sheetData sheetId="2593"/>
      <sheetData sheetId="2594"/>
      <sheetData sheetId="2595"/>
      <sheetData sheetId="2596"/>
      <sheetData sheetId="2597"/>
      <sheetData sheetId="2598"/>
      <sheetData sheetId="2599"/>
      <sheetData sheetId="2600"/>
      <sheetData sheetId="2601"/>
      <sheetData sheetId="2602"/>
      <sheetData sheetId="2603"/>
      <sheetData sheetId="2604"/>
      <sheetData sheetId="2605"/>
      <sheetData sheetId="2606"/>
      <sheetData sheetId="2607"/>
      <sheetData sheetId="2608"/>
      <sheetData sheetId="2609"/>
      <sheetData sheetId="2610"/>
      <sheetData sheetId="2611"/>
      <sheetData sheetId="2612"/>
      <sheetData sheetId="2613"/>
      <sheetData sheetId="2614"/>
      <sheetData sheetId="2615"/>
      <sheetData sheetId="2616"/>
      <sheetData sheetId="2617"/>
      <sheetData sheetId="2618"/>
      <sheetData sheetId="2619"/>
      <sheetData sheetId="2620"/>
      <sheetData sheetId="2621"/>
      <sheetData sheetId="2622"/>
      <sheetData sheetId="2623"/>
      <sheetData sheetId="2624"/>
      <sheetData sheetId="2625"/>
      <sheetData sheetId="2626"/>
      <sheetData sheetId="2627"/>
      <sheetData sheetId="2628"/>
      <sheetData sheetId="2629"/>
      <sheetData sheetId="2630"/>
      <sheetData sheetId="2631"/>
      <sheetData sheetId="2632"/>
      <sheetData sheetId="2633"/>
      <sheetData sheetId="2634"/>
      <sheetData sheetId="2635"/>
      <sheetData sheetId="2636"/>
      <sheetData sheetId="2637"/>
      <sheetData sheetId="2638"/>
      <sheetData sheetId="2639"/>
      <sheetData sheetId="2640"/>
      <sheetData sheetId="2641"/>
      <sheetData sheetId="2642"/>
      <sheetData sheetId="2643"/>
      <sheetData sheetId="2644"/>
      <sheetData sheetId="2645"/>
      <sheetData sheetId="2646"/>
      <sheetData sheetId="2647"/>
      <sheetData sheetId="2648"/>
      <sheetData sheetId="2649"/>
      <sheetData sheetId="2650"/>
      <sheetData sheetId="2651"/>
      <sheetData sheetId="2652"/>
      <sheetData sheetId="2653"/>
      <sheetData sheetId="2654"/>
      <sheetData sheetId="2655"/>
      <sheetData sheetId="2656"/>
      <sheetData sheetId="2657"/>
      <sheetData sheetId="2658"/>
      <sheetData sheetId="2659"/>
      <sheetData sheetId="2660"/>
      <sheetData sheetId="2661"/>
      <sheetData sheetId="2662"/>
      <sheetData sheetId="2663"/>
      <sheetData sheetId="2664"/>
      <sheetData sheetId="2665"/>
      <sheetData sheetId="2666"/>
      <sheetData sheetId="2667"/>
      <sheetData sheetId="2668"/>
      <sheetData sheetId="2669"/>
      <sheetData sheetId="2670"/>
      <sheetData sheetId="2671"/>
      <sheetData sheetId="2672"/>
      <sheetData sheetId="2673"/>
      <sheetData sheetId="2674"/>
      <sheetData sheetId="2675"/>
      <sheetData sheetId="2676"/>
      <sheetData sheetId="2677"/>
      <sheetData sheetId="2678"/>
      <sheetData sheetId="2679"/>
      <sheetData sheetId="2680"/>
      <sheetData sheetId="2681"/>
      <sheetData sheetId="2682"/>
      <sheetData sheetId="2683"/>
      <sheetData sheetId="2684"/>
      <sheetData sheetId="2685"/>
      <sheetData sheetId="2686"/>
      <sheetData sheetId="2687"/>
      <sheetData sheetId="2688"/>
      <sheetData sheetId="2689"/>
      <sheetData sheetId="2690"/>
      <sheetData sheetId="2691"/>
      <sheetData sheetId="2692"/>
      <sheetData sheetId="2693"/>
      <sheetData sheetId="2694"/>
      <sheetData sheetId="2695"/>
      <sheetData sheetId="2696"/>
      <sheetData sheetId="2697"/>
      <sheetData sheetId="2698"/>
      <sheetData sheetId="2699"/>
      <sheetData sheetId="2700"/>
      <sheetData sheetId="2701"/>
      <sheetData sheetId="2702"/>
      <sheetData sheetId="2703"/>
      <sheetData sheetId="2704"/>
      <sheetData sheetId="2705"/>
      <sheetData sheetId="2706"/>
      <sheetData sheetId="2707"/>
      <sheetData sheetId="2708"/>
      <sheetData sheetId="2709"/>
      <sheetData sheetId="2710"/>
      <sheetData sheetId="2711"/>
      <sheetData sheetId="2712"/>
      <sheetData sheetId="2713"/>
      <sheetData sheetId="2714"/>
      <sheetData sheetId="2715"/>
      <sheetData sheetId="2716"/>
      <sheetData sheetId="2717"/>
      <sheetData sheetId="2718"/>
      <sheetData sheetId="2719"/>
      <sheetData sheetId="2720"/>
      <sheetData sheetId="2721"/>
      <sheetData sheetId="2722"/>
      <sheetData sheetId="2723"/>
      <sheetData sheetId="2724"/>
      <sheetData sheetId="2725"/>
      <sheetData sheetId="2726"/>
      <sheetData sheetId="2727"/>
      <sheetData sheetId="2728"/>
      <sheetData sheetId="2729"/>
      <sheetData sheetId="2730"/>
      <sheetData sheetId="2731"/>
      <sheetData sheetId="2732"/>
      <sheetData sheetId="2733"/>
      <sheetData sheetId="2734"/>
      <sheetData sheetId="2735"/>
      <sheetData sheetId="2736"/>
      <sheetData sheetId="2737"/>
      <sheetData sheetId="2738"/>
      <sheetData sheetId="2739"/>
      <sheetData sheetId="2740"/>
      <sheetData sheetId="2741"/>
      <sheetData sheetId="2742"/>
      <sheetData sheetId="2743"/>
      <sheetData sheetId="2744"/>
      <sheetData sheetId="2745"/>
      <sheetData sheetId="2746"/>
      <sheetData sheetId="2747"/>
      <sheetData sheetId="2748"/>
      <sheetData sheetId="2749"/>
      <sheetData sheetId="2750"/>
      <sheetData sheetId="2751"/>
      <sheetData sheetId="2752"/>
      <sheetData sheetId="2753"/>
      <sheetData sheetId="2754"/>
      <sheetData sheetId="2755"/>
      <sheetData sheetId="2756"/>
      <sheetData sheetId="2757"/>
      <sheetData sheetId="2758"/>
      <sheetData sheetId="2759"/>
      <sheetData sheetId="2760"/>
      <sheetData sheetId="2761"/>
      <sheetData sheetId="2762"/>
      <sheetData sheetId="2763"/>
      <sheetData sheetId="2764"/>
      <sheetData sheetId="2765"/>
      <sheetData sheetId="2766"/>
      <sheetData sheetId="2767"/>
      <sheetData sheetId="2768"/>
      <sheetData sheetId="2769"/>
      <sheetData sheetId="2770"/>
      <sheetData sheetId="2771"/>
      <sheetData sheetId="2772"/>
      <sheetData sheetId="2773"/>
      <sheetData sheetId="2774"/>
      <sheetData sheetId="2775"/>
      <sheetData sheetId="2776"/>
      <sheetData sheetId="2777"/>
      <sheetData sheetId="2778"/>
      <sheetData sheetId="2779"/>
      <sheetData sheetId="2780"/>
      <sheetData sheetId="2781"/>
      <sheetData sheetId="2782"/>
      <sheetData sheetId="2783"/>
      <sheetData sheetId="2784"/>
      <sheetData sheetId="2785"/>
      <sheetData sheetId="2786"/>
      <sheetData sheetId="2787"/>
      <sheetData sheetId="2788"/>
      <sheetData sheetId="2789"/>
      <sheetData sheetId="2790"/>
      <sheetData sheetId="2791"/>
      <sheetData sheetId="2792"/>
      <sheetData sheetId="2793"/>
      <sheetData sheetId="2794"/>
      <sheetData sheetId="2795"/>
      <sheetData sheetId="2796"/>
      <sheetData sheetId="2797"/>
      <sheetData sheetId="2798"/>
      <sheetData sheetId="2799"/>
      <sheetData sheetId="2800"/>
      <sheetData sheetId="2801"/>
      <sheetData sheetId="2802"/>
      <sheetData sheetId="2803"/>
      <sheetData sheetId="2804"/>
      <sheetData sheetId="2805"/>
      <sheetData sheetId="2806"/>
      <sheetData sheetId="2807"/>
      <sheetData sheetId="2808"/>
      <sheetData sheetId="2809"/>
      <sheetData sheetId="2810"/>
      <sheetData sheetId="2811"/>
      <sheetData sheetId="2812"/>
      <sheetData sheetId="2813"/>
      <sheetData sheetId="2814"/>
      <sheetData sheetId="2815"/>
      <sheetData sheetId="2816"/>
      <sheetData sheetId="2817"/>
      <sheetData sheetId="2818"/>
      <sheetData sheetId="2819"/>
      <sheetData sheetId="2820"/>
      <sheetData sheetId="2821"/>
      <sheetData sheetId="2822"/>
      <sheetData sheetId="2823"/>
      <sheetData sheetId="2824"/>
      <sheetData sheetId="2825"/>
      <sheetData sheetId="2826"/>
      <sheetData sheetId="2827"/>
      <sheetData sheetId="2828"/>
      <sheetData sheetId="2829"/>
      <sheetData sheetId="2830"/>
      <sheetData sheetId="2831"/>
      <sheetData sheetId="2832"/>
      <sheetData sheetId="2833"/>
      <sheetData sheetId="2834"/>
      <sheetData sheetId="2835"/>
      <sheetData sheetId="2836"/>
      <sheetData sheetId="2837"/>
      <sheetData sheetId="2838"/>
      <sheetData sheetId="2839"/>
      <sheetData sheetId="2840"/>
      <sheetData sheetId="2841"/>
      <sheetData sheetId="2842"/>
      <sheetData sheetId="2843"/>
      <sheetData sheetId="2844"/>
      <sheetData sheetId="2845"/>
      <sheetData sheetId="2846"/>
      <sheetData sheetId="2847"/>
      <sheetData sheetId="2848"/>
      <sheetData sheetId="2849"/>
      <sheetData sheetId="2850"/>
      <sheetData sheetId="2851"/>
      <sheetData sheetId="2852"/>
      <sheetData sheetId="2853"/>
      <sheetData sheetId="2854"/>
      <sheetData sheetId="2855"/>
      <sheetData sheetId="2856"/>
      <sheetData sheetId="2857"/>
      <sheetData sheetId="2858"/>
      <sheetData sheetId="2859"/>
      <sheetData sheetId="2860"/>
      <sheetData sheetId="2861"/>
      <sheetData sheetId="2862"/>
      <sheetData sheetId="2863"/>
      <sheetData sheetId="2864"/>
      <sheetData sheetId="2865"/>
      <sheetData sheetId="2866"/>
      <sheetData sheetId="2867"/>
      <sheetData sheetId="2868"/>
      <sheetData sheetId="2869"/>
      <sheetData sheetId="2870"/>
      <sheetData sheetId="2871"/>
      <sheetData sheetId="2872"/>
      <sheetData sheetId="2873"/>
      <sheetData sheetId="2874"/>
      <sheetData sheetId="2875"/>
      <sheetData sheetId="2876"/>
      <sheetData sheetId="2877"/>
      <sheetData sheetId="2878"/>
      <sheetData sheetId="2879"/>
      <sheetData sheetId="2880"/>
      <sheetData sheetId="2881"/>
      <sheetData sheetId="2882"/>
      <sheetData sheetId="2883"/>
      <sheetData sheetId="2884"/>
      <sheetData sheetId="2885"/>
      <sheetData sheetId="2886"/>
      <sheetData sheetId="2887"/>
      <sheetData sheetId="2888"/>
      <sheetData sheetId="2889"/>
      <sheetData sheetId="2890"/>
      <sheetData sheetId="2891"/>
      <sheetData sheetId="2892"/>
      <sheetData sheetId="2893"/>
      <sheetData sheetId="2894"/>
      <sheetData sheetId="2895"/>
      <sheetData sheetId="2896"/>
      <sheetData sheetId="2897"/>
      <sheetData sheetId="2898"/>
      <sheetData sheetId="2899"/>
      <sheetData sheetId="2900"/>
      <sheetData sheetId="2901"/>
      <sheetData sheetId="2902"/>
      <sheetData sheetId="2903"/>
      <sheetData sheetId="2904"/>
      <sheetData sheetId="2905"/>
      <sheetData sheetId="2906"/>
      <sheetData sheetId="2907"/>
      <sheetData sheetId="2908"/>
      <sheetData sheetId="2909"/>
      <sheetData sheetId="2910"/>
      <sheetData sheetId="2911"/>
      <sheetData sheetId="2912"/>
      <sheetData sheetId="2913"/>
      <sheetData sheetId="2914"/>
      <sheetData sheetId="2915"/>
      <sheetData sheetId="2916"/>
      <sheetData sheetId="2917"/>
      <sheetData sheetId="2918"/>
      <sheetData sheetId="2919"/>
      <sheetData sheetId="2920"/>
      <sheetData sheetId="2921"/>
      <sheetData sheetId="2922"/>
      <sheetData sheetId="2923"/>
      <sheetData sheetId="2924"/>
      <sheetData sheetId="2925"/>
      <sheetData sheetId="2926"/>
      <sheetData sheetId="2927"/>
      <sheetData sheetId="2928"/>
      <sheetData sheetId="2929"/>
      <sheetData sheetId="2930"/>
      <sheetData sheetId="2931"/>
      <sheetData sheetId="2932"/>
      <sheetData sheetId="2933"/>
      <sheetData sheetId="2934"/>
      <sheetData sheetId="2935"/>
      <sheetData sheetId="2936"/>
      <sheetData sheetId="2937"/>
      <sheetData sheetId="2938"/>
      <sheetData sheetId="2939"/>
      <sheetData sheetId="2940"/>
      <sheetData sheetId="2941"/>
      <sheetData sheetId="2942"/>
      <sheetData sheetId="2943"/>
      <sheetData sheetId="2944"/>
      <sheetData sheetId="2945"/>
      <sheetData sheetId="2946"/>
      <sheetData sheetId="2947"/>
      <sheetData sheetId="2948"/>
      <sheetData sheetId="2949"/>
      <sheetData sheetId="2950"/>
      <sheetData sheetId="2951"/>
      <sheetData sheetId="2952"/>
      <sheetData sheetId="2953"/>
      <sheetData sheetId="2954"/>
      <sheetData sheetId="2955"/>
      <sheetData sheetId="2956"/>
      <sheetData sheetId="2957"/>
      <sheetData sheetId="2958"/>
      <sheetData sheetId="2959"/>
      <sheetData sheetId="2960"/>
      <sheetData sheetId="2961"/>
      <sheetData sheetId="2962"/>
      <sheetData sheetId="2963"/>
      <sheetData sheetId="2964"/>
      <sheetData sheetId="2965"/>
      <sheetData sheetId="2966">
        <row r="1">
          <cell r="A1"/>
        </row>
      </sheetData>
      <sheetData sheetId="2967"/>
      <sheetData sheetId="2968"/>
      <sheetData sheetId="2969">
        <row r="1">
          <cell r="B1" t="str">
            <v>1</v>
          </cell>
        </row>
      </sheetData>
      <sheetData sheetId="2970">
        <row r="1">
          <cell r="B1" t="str">
            <v>文章管理番号</v>
          </cell>
        </row>
      </sheetData>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ow r="1">
          <cell r="B1" t="str">
            <v>1</v>
          </cell>
        </row>
      </sheetData>
      <sheetData sheetId="2990">
        <row r="1">
          <cell r="B1" t="str">
            <v>1</v>
          </cell>
        </row>
      </sheetData>
      <sheetData sheetId="2991">
        <row r="1">
          <cell r="B1" t="str">
            <v>1</v>
          </cell>
        </row>
      </sheetData>
      <sheetData sheetId="2992">
        <row r="3">
          <cell r="B3" t="str">
            <v>TOYOTA   TSUSHO  PHILIPPINES CORPORATION</v>
          </cell>
        </row>
      </sheetData>
      <sheetData sheetId="2993">
        <row r="3">
          <cell r="B3" t="str">
            <v>TOYOTA   TSUSHO  PHILIPPINES CORPORATION</v>
          </cell>
        </row>
      </sheetData>
      <sheetData sheetId="2994">
        <row r="1">
          <cell r="B1" t="str">
            <v>1</v>
          </cell>
        </row>
      </sheetData>
      <sheetData sheetId="2995">
        <row r="1">
          <cell r="B1" t="str">
            <v>1</v>
          </cell>
        </row>
      </sheetData>
      <sheetData sheetId="2996">
        <row r="1">
          <cell r="B1" t="str">
            <v>1</v>
          </cell>
        </row>
      </sheetData>
      <sheetData sheetId="2997">
        <row r="1">
          <cell r="B1" t="str">
            <v>1</v>
          </cell>
        </row>
      </sheetData>
      <sheetData sheetId="2998">
        <row r="1">
          <cell r="B1" t="str">
            <v>1</v>
          </cell>
        </row>
      </sheetData>
      <sheetData sheetId="2999">
        <row r="1">
          <cell r="B1" t="str">
            <v>1</v>
          </cell>
        </row>
      </sheetData>
      <sheetData sheetId="3000">
        <row r="1">
          <cell r="B1" t="str">
            <v>1</v>
          </cell>
        </row>
      </sheetData>
      <sheetData sheetId="3001">
        <row r="1">
          <cell r="B1" t="str">
            <v>1</v>
          </cell>
        </row>
      </sheetData>
      <sheetData sheetId="3002">
        <row r="1">
          <cell r="B1" t="str">
            <v>1</v>
          </cell>
        </row>
      </sheetData>
      <sheetData sheetId="3003">
        <row r="1">
          <cell r="B1" t="str">
            <v>1</v>
          </cell>
        </row>
      </sheetData>
      <sheetData sheetId="3004">
        <row r="1">
          <cell r="B1" t="str">
            <v>1</v>
          </cell>
        </row>
      </sheetData>
      <sheetData sheetId="3005">
        <row r="1">
          <cell r="B1" t="str">
            <v>1</v>
          </cell>
        </row>
      </sheetData>
      <sheetData sheetId="3006">
        <row r="1">
          <cell r="B1" t="str">
            <v>1</v>
          </cell>
        </row>
      </sheetData>
      <sheetData sheetId="3007">
        <row r="1">
          <cell r="B1" t="str">
            <v>1</v>
          </cell>
        </row>
      </sheetData>
      <sheetData sheetId="3008">
        <row r="1">
          <cell r="B1" t="str">
            <v>1</v>
          </cell>
        </row>
      </sheetData>
      <sheetData sheetId="3009">
        <row r="1">
          <cell r="B1" t="str">
            <v>1</v>
          </cell>
        </row>
      </sheetData>
      <sheetData sheetId="3010">
        <row r="1">
          <cell r="B1" t="str">
            <v>1</v>
          </cell>
        </row>
      </sheetData>
      <sheetData sheetId="3011">
        <row r="1">
          <cell r="B1" t="str">
            <v>1</v>
          </cell>
        </row>
      </sheetData>
      <sheetData sheetId="3012">
        <row r="1">
          <cell r="B1" t="str">
            <v>1</v>
          </cell>
        </row>
      </sheetData>
      <sheetData sheetId="3013">
        <row r="1">
          <cell r="B1" t="str">
            <v>1</v>
          </cell>
        </row>
      </sheetData>
      <sheetData sheetId="3014">
        <row r="1">
          <cell r="B1" t="str">
            <v>1</v>
          </cell>
        </row>
      </sheetData>
      <sheetData sheetId="3015">
        <row r="1">
          <cell r="B1" t="str">
            <v>1</v>
          </cell>
        </row>
      </sheetData>
      <sheetData sheetId="3016">
        <row r="1">
          <cell r="B1" t="str">
            <v>1</v>
          </cell>
        </row>
      </sheetData>
      <sheetData sheetId="3017">
        <row r="1">
          <cell r="B1" t="str">
            <v>1</v>
          </cell>
        </row>
      </sheetData>
      <sheetData sheetId="3018">
        <row r="1">
          <cell r="B1" t="str">
            <v>1</v>
          </cell>
        </row>
      </sheetData>
      <sheetData sheetId="3019">
        <row r="1">
          <cell r="B1" t="str">
            <v>1</v>
          </cell>
        </row>
      </sheetData>
      <sheetData sheetId="3020">
        <row r="1">
          <cell r="B1" t="str">
            <v>1</v>
          </cell>
        </row>
      </sheetData>
      <sheetData sheetId="3021">
        <row r="1">
          <cell r="B1" t="str">
            <v>1</v>
          </cell>
        </row>
      </sheetData>
      <sheetData sheetId="3022">
        <row r="1">
          <cell r="B1" t="str">
            <v>1</v>
          </cell>
        </row>
      </sheetData>
      <sheetData sheetId="3023">
        <row r="1">
          <cell r="B1" t="str">
            <v>1</v>
          </cell>
        </row>
      </sheetData>
      <sheetData sheetId="3024">
        <row r="1">
          <cell r="B1" t="str">
            <v>1</v>
          </cell>
        </row>
      </sheetData>
      <sheetData sheetId="3025">
        <row r="1">
          <cell r="B1" t="str">
            <v>1</v>
          </cell>
        </row>
      </sheetData>
      <sheetData sheetId="3026">
        <row r="1">
          <cell r="B1" t="str">
            <v>1</v>
          </cell>
        </row>
      </sheetData>
      <sheetData sheetId="3027">
        <row r="1">
          <cell r="B1" t="str">
            <v>1</v>
          </cell>
        </row>
      </sheetData>
      <sheetData sheetId="3028">
        <row r="1">
          <cell r="B1" t="str">
            <v>1</v>
          </cell>
        </row>
      </sheetData>
      <sheetData sheetId="3029">
        <row r="1">
          <cell r="B1" t="str">
            <v>1</v>
          </cell>
        </row>
      </sheetData>
      <sheetData sheetId="3030">
        <row r="1">
          <cell r="B1" t="str">
            <v>1</v>
          </cell>
        </row>
      </sheetData>
      <sheetData sheetId="3031">
        <row r="1">
          <cell r="B1" t="str">
            <v>1</v>
          </cell>
        </row>
      </sheetData>
      <sheetData sheetId="3032">
        <row r="1">
          <cell r="B1" t="str">
            <v>1</v>
          </cell>
        </row>
      </sheetData>
      <sheetData sheetId="3033">
        <row r="1">
          <cell r="B1" t="str">
            <v>1</v>
          </cell>
        </row>
      </sheetData>
      <sheetData sheetId="3034">
        <row r="1">
          <cell r="B1" t="str">
            <v>1</v>
          </cell>
        </row>
      </sheetData>
      <sheetData sheetId="3035">
        <row r="1">
          <cell r="B1" t="str">
            <v>1</v>
          </cell>
        </row>
      </sheetData>
      <sheetData sheetId="3036">
        <row r="1">
          <cell r="B1" t="str">
            <v>1</v>
          </cell>
        </row>
      </sheetData>
      <sheetData sheetId="3037">
        <row r="1">
          <cell r="B1" t="str">
            <v>1</v>
          </cell>
        </row>
      </sheetData>
      <sheetData sheetId="3038">
        <row r="1">
          <cell r="B1" t="str">
            <v>1</v>
          </cell>
        </row>
      </sheetData>
      <sheetData sheetId="3039">
        <row r="1">
          <cell r="B1" t="str">
            <v>1</v>
          </cell>
        </row>
      </sheetData>
      <sheetData sheetId="3040">
        <row r="1">
          <cell r="B1" t="str">
            <v>1</v>
          </cell>
        </row>
      </sheetData>
      <sheetData sheetId="3041">
        <row r="1">
          <cell r="B1" t="str">
            <v>1</v>
          </cell>
        </row>
      </sheetData>
      <sheetData sheetId="3042">
        <row r="1">
          <cell r="B1" t="str">
            <v>1</v>
          </cell>
        </row>
      </sheetData>
      <sheetData sheetId="3043">
        <row r="1">
          <cell r="B1" t="str">
            <v>1</v>
          </cell>
        </row>
      </sheetData>
      <sheetData sheetId="3044">
        <row r="1">
          <cell r="B1" t="str">
            <v>1</v>
          </cell>
        </row>
      </sheetData>
      <sheetData sheetId="3045">
        <row r="1">
          <cell r="B1" t="str">
            <v>1</v>
          </cell>
        </row>
      </sheetData>
      <sheetData sheetId="3046">
        <row r="1">
          <cell r="B1" t="str">
            <v>1</v>
          </cell>
        </row>
      </sheetData>
      <sheetData sheetId="3047">
        <row r="1">
          <cell r="B1" t="str">
            <v>1</v>
          </cell>
        </row>
      </sheetData>
      <sheetData sheetId="3048">
        <row r="1">
          <cell r="B1" t="str">
            <v>1</v>
          </cell>
        </row>
      </sheetData>
      <sheetData sheetId="3049">
        <row r="1">
          <cell r="B1" t="str">
            <v>1</v>
          </cell>
        </row>
      </sheetData>
      <sheetData sheetId="3050">
        <row r="1">
          <cell r="B1" t="str">
            <v>1</v>
          </cell>
        </row>
      </sheetData>
      <sheetData sheetId="3051">
        <row r="1">
          <cell r="B1" t="str">
            <v>1</v>
          </cell>
        </row>
      </sheetData>
      <sheetData sheetId="3052">
        <row r="1">
          <cell r="B1" t="str">
            <v>1</v>
          </cell>
        </row>
      </sheetData>
      <sheetData sheetId="3053">
        <row r="1">
          <cell r="B1" t="str">
            <v>1</v>
          </cell>
        </row>
      </sheetData>
      <sheetData sheetId="3054">
        <row r="1">
          <cell r="B1" t="str">
            <v>1</v>
          </cell>
        </row>
      </sheetData>
      <sheetData sheetId="3055">
        <row r="1">
          <cell r="B1" t="str">
            <v>1</v>
          </cell>
        </row>
      </sheetData>
      <sheetData sheetId="3056">
        <row r="3">
          <cell r="B3" t="str">
            <v>TOYOTA   TSUSHO  PHILIPPINES CORPORATION</v>
          </cell>
        </row>
      </sheetData>
      <sheetData sheetId="3057">
        <row r="3">
          <cell r="B3" t="str">
            <v>TOYOTA   TSUSHO  PHILIPPINES CORPORATION</v>
          </cell>
        </row>
      </sheetData>
      <sheetData sheetId="3058">
        <row r="3">
          <cell r="B3" t="str">
            <v>TOYOTA   TSUSHO  PHILIPPINES CORPORATION</v>
          </cell>
        </row>
      </sheetData>
      <sheetData sheetId="3059">
        <row r="3">
          <cell r="B3" t="str">
            <v>TOYOTA   TSUSHO  PHILIPPINES CORPORATION</v>
          </cell>
        </row>
      </sheetData>
      <sheetData sheetId="3060">
        <row r="3">
          <cell r="B3" t="str">
            <v>TOYOTA   TSUSHO  PHILIPPINES CORPORATION</v>
          </cell>
        </row>
      </sheetData>
      <sheetData sheetId="3061">
        <row r="3">
          <cell r="B3" t="str">
            <v>TOYOTA   TSUSHO  PHILIPPINES CORPORATION</v>
          </cell>
        </row>
      </sheetData>
      <sheetData sheetId="3062">
        <row r="3">
          <cell r="B3" t="str">
            <v>TOYOTA   TSUSHO  PHILIPPINES CORPORATION</v>
          </cell>
        </row>
      </sheetData>
      <sheetData sheetId="3063">
        <row r="3">
          <cell r="B3" t="str">
            <v>TOYOTA   TSUSHO  PHILIPPINES CORPORATION</v>
          </cell>
        </row>
      </sheetData>
      <sheetData sheetId="3064">
        <row r="3">
          <cell r="B3" t="str">
            <v>TOYOTA   TSUSHO  PHILIPPINES CORPORATION</v>
          </cell>
        </row>
      </sheetData>
      <sheetData sheetId="3065">
        <row r="3">
          <cell r="B3" t="str">
            <v>TOYOTA   TSUSHO  PHILIPPINES CORPORATION</v>
          </cell>
        </row>
      </sheetData>
      <sheetData sheetId="3066">
        <row r="3">
          <cell r="B3" t="str">
            <v>TOYOTA   TSUSHO  PHILIPPINES CORPORATION</v>
          </cell>
        </row>
      </sheetData>
      <sheetData sheetId="3067">
        <row r="3">
          <cell r="B3" t="str">
            <v>TOYOTA   TSUSHO  PHILIPPINES CORPORATION</v>
          </cell>
        </row>
      </sheetData>
      <sheetData sheetId="3068">
        <row r="3">
          <cell r="B3" t="str">
            <v>TOYOTA   TSUSHO  PHILIPPINES CORPORATION</v>
          </cell>
        </row>
      </sheetData>
      <sheetData sheetId="3069">
        <row r="3">
          <cell r="B3" t="str">
            <v>TOYOTA   TSUSHO  PHILIPPINES CORPORATION</v>
          </cell>
        </row>
      </sheetData>
      <sheetData sheetId="3070">
        <row r="3">
          <cell r="B3" t="str">
            <v>TOYOTA   TSUSHO  PHILIPPINES CORPORATION</v>
          </cell>
        </row>
      </sheetData>
      <sheetData sheetId="3071">
        <row r="3">
          <cell r="B3" t="str">
            <v>TOYOTA   TSUSHO  PHILIPPINES CORPORATION</v>
          </cell>
        </row>
      </sheetData>
      <sheetData sheetId="3072">
        <row r="3">
          <cell r="B3" t="str">
            <v>TOYOTA   TSUSHO  PHILIPPINES CORPORATION</v>
          </cell>
        </row>
      </sheetData>
      <sheetData sheetId="3073">
        <row r="3">
          <cell r="B3" t="str">
            <v>TOYOTA   TSUSHO  PHILIPPINES CORPORATION</v>
          </cell>
        </row>
      </sheetData>
      <sheetData sheetId="3074">
        <row r="3">
          <cell r="B3" t="str">
            <v>TOYOTA   TSUSHO  PHILIPPINES CORPORATION</v>
          </cell>
        </row>
      </sheetData>
      <sheetData sheetId="3075">
        <row r="3">
          <cell r="B3" t="str">
            <v>TOYOTA   TSUSHO  PHILIPPINES CORPORATION</v>
          </cell>
        </row>
      </sheetData>
      <sheetData sheetId="3076">
        <row r="1">
          <cell r="B1" t="str">
            <v>1</v>
          </cell>
        </row>
      </sheetData>
      <sheetData sheetId="3077">
        <row r="1">
          <cell r="B1" t="str">
            <v>1</v>
          </cell>
        </row>
      </sheetData>
      <sheetData sheetId="3078">
        <row r="3">
          <cell r="B3" t="str">
            <v>TOYOTA   TSUSHO  PHILIPPINES CORPORATION</v>
          </cell>
        </row>
      </sheetData>
      <sheetData sheetId="3079">
        <row r="1">
          <cell r="B1" t="str">
            <v>1</v>
          </cell>
        </row>
      </sheetData>
      <sheetData sheetId="3080">
        <row r="1">
          <cell r="B1" t="str">
            <v>1</v>
          </cell>
        </row>
      </sheetData>
      <sheetData sheetId="3081">
        <row r="1">
          <cell r="B1" t="str">
            <v>1</v>
          </cell>
        </row>
      </sheetData>
      <sheetData sheetId="3082">
        <row r="1">
          <cell r="B1" t="str">
            <v>1</v>
          </cell>
        </row>
      </sheetData>
      <sheetData sheetId="3083">
        <row r="1">
          <cell r="B1" t="str">
            <v>1</v>
          </cell>
        </row>
      </sheetData>
      <sheetData sheetId="3084">
        <row r="1">
          <cell r="B1" t="str">
            <v>1</v>
          </cell>
        </row>
      </sheetData>
      <sheetData sheetId="3085">
        <row r="1">
          <cell r="B1" t="str">
            <v>1</v>
          </cell>
        </row>
      </sheetData>
      <sheetData sheetId="3086">
        <row r="3">
          <cell r="B3" t="str">
            <v>TOYOTA   TSUSHO  PHILIPPINES CORPORATION</v>
          </cell>
        </row>
      </sheetData>
      <sheetData sheetId="3087">
        <row r="3">
          <cell r="B3" t="str">
            <v>TOYOTA   TSUSHO  PHILIPPINES CORPORATION</v>
          </cell>
        </row>
      </sheetData>
      <sheetData sheetId="3088">
        <row r="3">
          <cell r="B3" t="str">
            <v>TOYOTA   TSUSHO  PHILIPPINES CORPORATION</v>
          </cell>
        </row>
      </sheetData>
      <sheetData sheetId="3089">
        <row r="3">
          <cell r="B3" t="str">
            <v>TOYOTA   TSUSHO  PHILIPPINES CORPORATION</v>
          </cell>
        </row>
      </sheetData>
      <sheetData sheetId="3090">
        <row r="3">
          <cell r="B3" t="str">
            <v>TOYOTA   TSUSHO  PHILIPPINES CORPORATION</v>
          </cell>
        </row>
      </sheetData>
      <sheetData sheetId="3091">
        <row r="3">
          <cell r="B3" t="str">
            <v>TOYOTA   TSUSHO  PHILIPPINES CORPORATION</v>
          </cell>
        </row>
      </sheetData>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sheetData sheetId="3116" refreshError="1"/>
      <sheetData sheetId="3117" refreshError="1"/>
      <sheetData sheetId="3118" refreshError="1"/>
      <sheetData sheetId="3119" refreshError="1"/>
      <sheetData sheetId="3120" refreshError="1"/>
      <sheetData sheetId="3121" refreshError="1"/>
      <sheetData sheetId="3122" refreshError="1"/>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sheetData sheetId="3216"/>
      <sheetData sheetId="3217"/>
      <sheetData sheetId="3218"/>
      <sheetData sheetId="3219"/>
      <sheetData sheetId="3220"/>
      <sheetData sheetId="3221"/>
      <sheetData sheetId="3222"/>
      <sheetData sheetId="3223"/>
      <sheetData sheetId="3224"/>
      <sheetData sheetId="3225"/>
      <sheetData sheetId="3226"/>
      <sheetData sheetId="3227"/>
      <sheetData sheetId="3228"/>
      <sheetData sheetId="3229"/>
      <sheetData sheetId="3230"/>
      <sheetData sheetId="3231"/>
      <sheetData sheetId="3232"/>
      <sheetData sheetId="3233"/>
      <sheetData sheetId="3234"/>
      <sheetData sheetId="3235"/>
      <sheetData sheetId="3236"/>
      <sheetData sheetId="3237"/>
      <sheetData sheetId="3238"/>
      <sheetData sheetId="3239"/>
      <sheetData sheetId="3240"/>
      <sheetData sheetId="3241"/>
      <sheetData sheetId="3242"/>
      <sheetData sheetId="3243"/>
      <sheetData sheetId="3244"/>
      <sheetData sheetId="3245"/>
      <sheetData sheetId="3246"/>
      <sheetData sheetId="3247"/>
      <sheetData sheetId="3248"/>
      <sheetData sheetId="3249"/>
      <sheetData sheetId="3250"/>
      <sheetData sheetId="3251"/>
      <sheetData sheetId="3252"/>
      <sheetData sheetId="3253"/>
      <sheetData sheetId="3254"/>
      <sheetData sheetId="3255"/>
      <sheetData sheetId="3256"/>
      <sheetData sheetId="3257"/>
      <sheetData sheetId="3258"/>
      <sheetData sheetId="3259"/>
      <sheetData sheetId="3260"/>
      <sheetData sheetId="3261"/>
      <sheetData sheetId="3262"/>
      <sheetData sheetId="3263"/>
      <sheetData sheetId="3264"/>
      <sheetData sheetId="3265"/>
      <sheetData sheetId="3266"/>
      <sheetData sheetId="3267"/>
      <sheetData sheetId="3268"/>
      <sheetData sheetId="3269"/>
      <sheetData sheetId="3270"/>
      <sheetData sheetId="3271"/>
      <sheetData sheetId="3272"/>
      <sheetData sheetId="3273"/>
      <sheetData sheetId="3274"/>
      <sheetData sheetId="3275"/>
      <sheetData sheetId="3276"/>
      <sheetData sheetId="3277"/>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sheetData sheetId="3293"/>
      <sheetData sheetId="3294"/>
      <sheetData sheetId="3295"/>
      <sheetData sheetId="3296"/>
      <sheetData sheetId="3297"/>
      <sheetData sheetId="3298"/>
      <sheetData sheetId="3299"/>
      <sheetData sheetId="3300"/>
      <sheetData sheetId="3301"/>
      <sheetData sheetId="3302"/>
      <sheetData sheetId="3303"/>
      <sheetData sheetId="3304"/>
      <sheetData sheetId="3305"/>
      <sheetData sheetId="3306"/>
      <sheetData sheetId="3307"/>
      <sheetData sheetId="3308"/>
      <sheetData sheetId="3309"/>
      <sheetData sheetId="3310"/>
      <sheetData sheetId="3311"/>
      <sheetData sheetId="3312"/>
      <sheetData sheetId="3313"/>
      <sheetData sheetId="3314"/>
      <sheetData sheetId="3315"/>
      <sheetData sheetId="3316"/>
      <sheetData sheetId="3317"/>
      <sheetData sheetId="3318"/>
      <sheetData sheetId="3319"/>
      <sheetData sheetId="3320"/>
      <sheetData sheetId="3321"/>
      <sheetData sheetId="3322"/>
      <sheetData sheetId="3323"/>
      <sheetData sheetId="3324"/>
      <sheetData sheetId="3325"/>
      <sheetData sheetId="3326"/>
      <sheetData sheetId="3327"/>
      <sheetData sheetId="3328"/>
      <sheetData sheetId="3329"/>
      <sheetData sheetId="3330"/>
      <sheetData sheetId="3331"/>
      <sheetData sheetId="3332"/>
      <sheetData sheetId="3333"/>
      <sheetData sheetId="3334"/>
      <sheetData sheetId="3335"/>
      <sheetData sheetId="3336"/>
      <sheetData sheetId="3337"/>
      <sheetData sheetId="3338"/>
      <sheetData sheetId="3339"/>
      <sheetData sheetId="3340"/>
      <sheetData sheetId="3341"/>
      <sheetData sheetId="3342"/>
      <sheetData sheetId="3343"/>
      <sheetData sheetId="3344"/>
      <sheetData sheetId="3345"/>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sheetData sheetId="3395"/>
      <sheetData sheetId="3396"/>
      <sheetData sheetId="3397"/>
      <sheetData sheetId="3398"/>
      <sheetData sheetId="3399"/>
      <sheetData sheetId="3400"/>
      <sheetData sheetId="3401"/>
      <sheetData sheetId="3402"/>
      <sheetData sheetId="3403"/>
      <sheetData sheetId="3404"/>
      <sheetData sheetId="3405"/>
      <sheetData sheetId="3406"/>
      <sheetData sheetId="3407" refreshError="1"/>
      <sheetData sheetId="3408"/>
      <sheetData sheetId="3409"/>
      <sheetData sheetId="3410">
        <row r="1">
          <cell r="A1">
            <v>0</v>
          </cell>
        </row>
      </sheetData>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sheetData sheetId="3472"/>
      <sheetData sheetId="3473"/>
      <sheetData sheetId="3474"/>
      <sheetData sheetId="3475"/>
      <sheetData sheetId="3476"/>
      <sheetData sheetId="3477"/>
      <sheetData sheetId="3478"/>
      <sheetData sheetId="3479"/>
      <sheetData sheetId="3480"/>
      <sheetData sheetId="3481"/>
      <sheetData sheetId="3482"/>
      <sheetData sheetId="3483"/>
      <sheetData sheetId="3484"/>
      <sheetData sheetId="3485"/>
      <sheetData sheetId="3486"/>
      <sheetData sheetId="3487"/>
      <sheetData sheetId="3488"/>
      <sheetData sheetId="3489"/>
      <sheetData sheetId="3490"/>
      <sheetData sheetId="3491"/>
      <sheetData sheetId="3492"/>
      <sheetData sheetId="3493"/>
      <sheetData sheetId="3494"/>
      <sheetData sheetId="3495"/>
      <sheetData sheetId="3496"/>
      <sheetData sheetId="3497"/>
      <sheetData sheetId="3498"/>
      <sheetData sheetId="3499"/>
      <sheetData sheetId="3500"/>
      <sheetData sheetId="3501"/>
      <sheetData sheetId="3502"/>
      <sheetData sheetId="3503"/>
      <sheetData sheetId="3504"/>
      <sheetData sheetId="3505"/>
      <sheetData sheetId="3506"/>
      <sheetData sheetId="3507"/>
      <sheetData sheetId="3508"/>
      <sheetData sheetId="3509"/>
      <sheetData sheetId="3510"/>
      <sheetData sheetId="3511"/>
      <sheetData sheetId="3512"/>
      <sheetData sheetId="3513"/>
      <sheetData sheetId="3514"/>
      <sheetData sheetId="3515"/>
      <sheetData sheetId="3516"/>
      <sheetData sheetId="3517"/>
      <sheetData sheetId="3518"/>
      <sheetData sheetId="3519"/>
      <sheetData sheetId="3520"/>
      <sheetData sheetId="3521"/>
      <sheetData sheetId="3522"/>
      <sheetData sheetId="3523"/>
      <sheetData sheetId="3524"/>
      <sheetData sheetId="3525"/>
      <sheetData sheetId="3526"/>
      <sheetData sheetId="3527"/>
      <sheetData sheetId="3528"/>
      <sheetData sheetId="3529"/>
      <sheetData sheetId="3530"/>
      <sheetData sheetId="3531"/>
      <sheetData sheetId="3532"/>
      <sheetData sheetId="3533"/>
      <sheetData sheetId="3534"/>
      <sheetData sheetId="3535"/>
      <sheetData sheetId="3536"/>
      <sheetData sheetId="3537"/>
      <sheetData sheetId="3538"/>
      <sheetData sheetId="3539"/>
      <sheetData sheetId="3540"/>
      <sheetData sheetId="3541"/>
      <sheetData sheetId="3542"/>
      <sheetData sheetId="3543"/>
      <sheetData sheetId="3544"/>
      <sheetData sheetId="3545"/>
      <sheetData sheetId="3546"/>
      <sheetData sheetId="3547"/>
      <sheetData sheetId="3548"/>
      <sheetData sheetId="3549"/>
      <sheetData sheetId="3550"/>
      <sheetData sheetId="3551"/>
      <sheetData sheetId="3552"/>
      <sheetData sheetId="3553"/>
      <sheetData sheetId="3554"/>
      <sheetData sheetId="3555"/>
      <sheetData sheetId="3556"/>
      <sheetData sheetId="3557"/>
      <sheetData sheetId="3558"/>
      <sheetData sheetId="3559"/>
      <sheetData sheetId="3560"/>
      <sheetData sheetId="3561"/>
      <sheetData sheetId="3562"/>
      <sheetData sheetId="3563"/>
      <sheetData sheetId="3564"/>
      <sheetData sheetId="3565"/>
      <sheetData sheetId="3566"/>
      <sheetData sheetId="3567"/>
      <sheetData sheetId="3568">
        <row r="1">
          <cell r="A1">
            <v>0</v>
          </cell>
        </row>
      </sheetData>
      <sheetData sheetId="3569"/>
      <sheetData sheetId="3570"/>
      <sheetData sheetId="3571"/>
      <sheetData sheetId="3572"/>
      <sheetData sheetId="3573"/>
      <sheetData sheetId="3574"/>
      <sheetData sheetId="3575"/>
      <sheetData sheetId="3576"/>
      <sheetData sheetId="3577">
        <row r="1">
          <cell r="B1" t="str">
            <v>1</v>
          </cell>
        </row>
      </sheetData>
      <sheetData sheetId="3578"/>
      <sheetData sheetId="3579"/>
      <sheetData sheetId="3580">
        <row r="1">
          <cell r="A1">
            <v>0</v>
          </cell>
        </row>
      </sheetData>
      <sheetData sheetId="3581"/>
      <sheetData sheetId="3582"/>
      <sheetData sheetId="3583"/>
      <sheetData sheetId="3584"/>
      <sheetData sheetId="3585"/>
      <sheetData sheetId="3586"/>
      <sheetData sheetId="3587"/>
      <sheetData sheetId="3588"/>
      <sheetData sheetId="3589"/>
      <sheetData sheetId="3590"/>
      <sheetData sheetId="3591"/>
      <sheetData sheetId="3592"/>
      <sheetData sheetId="3593"/>
      <sheetData sheetId="3594"/>
      <sheetData sheetId="3595"/>
      <sheetData sheetId="3596"/>
      <sheetData sheetId="3597"/>
      <sheetData sheetId="3598"/>
      <sheetData sheetId="3599"/>
      <sheetData sheetId="3600"/>
      <sheetData sheetId="3601"/>
      <sheetData sheetId="3602"/>
      <sheetData sheetId="3603"/>
      <sheetData sheetId="3604"/>
      <sheetData sheetId="3605"/>
      <sheetData sheetId="3606"/>
      <sheetData sheetId="3607"/>
      <sheetData sheetId="3608"/>
      <sheetData sheetId="3609"/>
      <sheetData sheetId="3610"/>
      <sheetData sheetId="3611"/>
      <sheetData sheetId="3612"/>
      <sheetData sheetId="3613"/>
      <sheetData sheetId="3614"/>
      <sheetData sheetId="3615"/>
      <sheetData sheetId="3616"/>
      <sheetData sheetId="3617"/>
      <sheetData sheetId="3618"/>
      <sheetData sheetId="3619"/>
      <sheetData sheetId="3620"/>
      <sheetData sheetId="3621"/>
      <sheetData sheetId="3622"/>
      <sheetData sheetId="3623"/>
      <sheetData sheetId="3624"/>
      <sheetData sheetId="3625"/>
      <sheetData sheetId="3626"/>
      <sheetData sheetId="3627"/>
      <sheetData sheetId="3628"/>
      <sheetData sheetId="3629"/>
      <sheetData sheetId="3630"/>
      <sheetData sheetId="3631"/>
      <sheetData sheetId="3632"/>
      <sheetData sheetId="3633"/>
      <sheetData sheetId="3634"/>
      <sheetData sheetId="3635"/>
      <sheetData sheetId="3636"/>
      <sheetData sheetId="3637"/>
      <sheetData sheetId="3638"/>
      <sheetData sheetId="3639"/>
      <sheetData sheetId="3640"/>
      <sheetData sheetId="3641"/>
      <sheetData sheetId="3642"/>
      <sheetData sheetId="3643"/>
      <sheetData sheetId="3644"/>
      <sheetData sheetId="3645"/>
      <sheetData sheetId="3646"/>
      <sheetData sheetId="3647"/>
      <sheetData sheetId="3648"/>
      <sheetData sheetId="3649"/>
      <sheetData sheetId="3650"/>
      <sheetData sheetId="3651"/>
      <sheetData sheetId="3652"/>
      <sheetData sheetId="3653"/>
      <sheetData sheetId="3654"/>
      <sheetData sheetId="3655"/>
      <sheetData sheetId="3656"/>
      <sheetData sheetId="3657"/>
      <sheetData sheetId="3658"/>
      <sheetData sheetId="3659"/>
      <sheetData sheetId="3660"/>
      <sheetData sheetId="3661"/>
      <sheetData sheetId="3662"/>
      <sheetData sheetId="3663"/>
      <sheetData sheetId="3664"/>
      <sheetData sheetId="3665"/>
      <sheetData sheetId="3666"/>
      <sheetData sheetId="3667"/>
      <sheetData sheetId="3668"/>
      <sheetData sheetId="3669"/>
      <sheetData sheetId="3670"/>
      <sheetData sheetId="3671"/>
      <sheetData sheetId="3672"/>
      <sheetData sheetId="3673"/>
      <sheetData sheetId="3674"/>
      <sheetData sheetId="3675"/>
      <sheetData sheetId="3676"/>
      <sheetData sheetId="3677"/>
      <sheetData sheetId="3678"/>
      <sheetData sheetId="3679"/>
      <sheetData sheetId="3680"/>
      <sheetData sheetId="3681"/>
      <sheetData sheetId="3682"/>
      <sheetData sheetId="3683"/>
      <sheetData sheetId="3684"/>
      <sheetData sheetId="3685"/>
      <sheetData sheetId="3686"/>
      <sheetData sheetId="3687"/>
      <sheetData sheetId="3688"/>
      <sheetData sheetId="3689"/>
      <sheetData sheetId="3690"/>
      <sheetData sheetId="3691"/>
      <sheetData sheetId="3692"/>
      <sheetData sheetId="3693"/>
      <sheetData sheetId="3694"/>
      <sheetData sheetId="3695"/>
      <sheetData sheetId="3696"/>
      <sheetData sheetId="3697"/>
      <sheetData sheetId="3698"/>
      <sheetData sheetId="3699"/>
      <sheetData sheetId="3700"/>
      <sheetData sheetId="3701"/>
      <sheetData sheetId="3702"/>
      <sheetData sheetId="3703"/>
      <sheetData sheetId="3704"/>
      <sheetData sheetId="3705"/>
      <sheetData sheetId="3706"/>
      <sheetData sheetId="3707"/>
      <sheetData sheetId="3708">
        <row r="1">
          <cell r="A1">
            <v>0</v>
          </cell>
        </row>
      </sheetData>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row r="1">
          <cell r="A1">
            <v>0</v>
          </cell>
        </row>
      </sheetData>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sheetData sheetId="4019"/>
      <sheetData sheetId="4020"/>
      <sheetData sheetId="4021"/>
      <sheetData sheetId="4022"/>
      <sheetData sheetId="4023"/>
      <sheetData sheetId="4024"/>
      <sheetData sheetId="4025"/>
      <sheetData sheetId="4026"/>
      <sheetData sheetId="4027"/>
      <sheetData sheetId="4028"/>
      <sheetData sheetId="4029"/>
      <sheetData sheetId="4030"/>
      <sheetData sheetId="4031"/>
      <sheetData sheetId="4032"/>
      <sheetData sheetId="4033"/>
      <sheetData sheetId="4034"/>
      <sheetData sheetId="4035"/>
      <sheetData sheetId="4036"/>
      <sheetData sheetId="4037"/>
      <sheetData sheetId="4038"/>
      <sheetData sheetId="4039"/>
      <sheetData sheetId="4040"/>
      <sheetData sheetId="4041"/>
      <sheetData sheetId="4042"/>
      <sheetData sheetId="4043"/>
      <sheetData sheetId="4044"/>
      <sheetData sheetId="4045"/>
      <sheetData sheetId="4046"/>
      <sheetData sheetId="4047"/>
      <sheetData sheetId="4048"/>
      <sheetData sheetId="4049"/>
      <sheetData sheetId="4050"/>
      <sheetData sheetId="4051"/>
      <sheetData sheetId="4052"/>
      <sheetData sheetId="4053"/>
      <sheetData sheetId="4054"/>
      <sheetData sheetId="4055"/>
      <sheetData sheetId="4056"/>
      <sheetData sheetId="4057"/>
      <sheetData sheetId="4058"/>
      <sheetData sheetId="4059"/>
      <sheetData sheetId="4060"/>
      <sheetData sheetId="4061"/>
      <sheetData sheetId="4062"/>
      <sheetData sheetId="4063"/>
      <sheetData sheetId="4064"/>
      <sheetData sheetId="4065"/>
      <sheetData sheetId="4066"/>
      <sheetData sheetId="4067"/>
      <sheetData sheetId="4068"/>
      <sheetData sheetId="4069"/>
      <sheetData sheetId="4070"/>
      <sheetData sheetId="4071"/>
      <sheetData sheetId="4072"/>
      <sheetData sheetId="4073"/>
      <sheetData sheetId="4074"/>
      <sheetData sheetId="4075"/>
      <sheetData sheetId="4076"/>
      <sheetData sheetId="4077"/>
      <sheetData sheetId="4078"/>
      <sheetData sheetId="4079"/>
      <sheetData sheetId="4080"/>
      <sheetData sheetId="4081"/>
      <sheetData sheetId="4082"/>
      <sheetData sheetId="4083"/>
      <sheetData sheetId="4084"/>
      <sheetData sheetId="4085"/>
      <sheetData sheetId="4086"/>
      <sheetData sheetId="4087"/>
      <sheetData sheetId="4088"/>
      <sheetData sheetId="4089"/>
      <sheetData sheetId="4090"/>
      <sheetData sheetId="4091"/>
      <sheetData sheetId="4092"/>
      <sheetData sheetId="4093"/>
      <sheetData sheetId="4094"/>
      <sheetData sheetId="4095"/>
      <sheetData sheetId="4096"/>
      <sheetData sheetId="4097"/>
      <sheetData sheetId="4098"/>
      <sheetData sheetId="4099"/>
      <sheetData sheetId="4100"/>
      <sheetData sheetId="4101"/>
      <sheetData sheetId="4102"/>
      <sheetData sheetId="4103"/>
      <sheetData sheetId="4104"/>
      <sheetData sheetId="4105"/>
      <sheetData sheetId="4106"/>
      <sheetData sheetId="4107"/>
      <sheetData sheetId="4108"/>
      <sheetData sheetId="4109"/>
      <sheetData sheetId="4110"/>
      <sheetData sheetId="4111"/>
      <sheetData sheetId="4112"/>
      <sheetData sheetId="4113"/>
      <sheetData sheetId="4114"/>
      <sheetData sheetId="4115"/>
      <sheetData sheetId="4116"/>
      <sheetData sheetId="4117"/>
      <sheetData sheetId="4118"/>
      <sheetData sheetId="4119"/>
      <sheetData sheetId="4120"/>
      <sheetData sheetId="4121"/>
      <sheetData sheetId="4122"/>
      <sheetData sheetId="4123"/>
      <sheetData sheetId="4124"/>
      <sheetData sheetId="4125"/>
      <sheetData sheetId="4126"/>
      <sheetData sheetId="4127"/>
      <sheetData sheetId="4128"/>
      <sheetData sheetId="4129"/>
      <sheetData sheetId="4130"/>
      <sheetData sheetId="4131"/>
      <sheetData sheetId="4132"/>
      <sheetData sheetId="4133"/>
      <sheetData sheetId="4134"/>
      <sheetData sheetId="4135"/>
      <sheetData sheetId="4136"/>
      <sheetData sheetId="4137"/>
      <sheetData sheetId="4138"/>
      <sheetData sheetId="4139"/>
      <sheetData sheetId="4140"/>
      <sheetData sheetId="4141"/>
      <sheetData sheetId="4142"/>
      <sheetData sheetId="4143"/>
      <sheetData sheetId="4144"/>
      <sheetData sheetId="4145"/>
      <sheetData sheetId="4146"/>
      <sheetData sheetId="4147"/>
      <sheetData sheetId="4148"/>
      <sheetData sheetId="4149"/>
      <sheetData sheetId="4150"/>
      <sheetData sheetId="4151"/>
      <sheetData sheetId="4152"/>
      <sheetData sheetId="4153"/>
      <sheetData sheetId="4154"/>
      <sheetData sheetId="4155"/>
      <sheetData sheetId="4156"/>
      <sheetData sheetId="4157"/>
      <sheetData sheetId="4158"/>
      <sheetData sheetId="4159"/>
      <sheetData sheetId="4160"/>
      <sheetData sheetId="4161"/>
      <sheetData sheetId="4162"/>
      <sheetData sheetId="4163"/>
      <sheetData sheetId="4164"/>
      <sheetData sheetId="4165"/>
      <sheetData sheetId="4166"/>
      <sheetData sheetId="4167"/>
      <sheetData sheetId="4168"/>
      <sheetData sheetId="4169"/>
      <sheetData sheetId="4170"/>
      <sheetData sheetId="4171"/>
      <sheetData sheetId="4172"/>
      <sheetData sheetId="4173"/>
      <sheetData sheetId="4174"/>
      <sheetData sheetId="4175"/>
      <sheetData sheetId="4176"/>
      <sheetData sheetId="4177"/>
      <sheetData sheetId="4178"/>
      <sheetData sheetId="4179"/>
      <sheetData sheetId="4180"/>
      <sheetData sheetId="4181"/>
      <sheetData sheetId="4182"/>
      <sheetData sheetId="4183"/>
      <sheetData sheetId="4184"/>
      <sheetData sheetId="4185"/>
      <sheetData sheetId="4186"/>
      <sheetData sheetId="4187"/>
      <sheetData sheetId="4188"/>
      <sheetData sheetId="4189"/>
      <sheetData sheetId="4190"/>
      <sheetData sheetId="4191"/>
      <sheetData sheetId="4192"/>
      <sheetData sheetId="4193"/>
      <sheetData sheetId="4194"/>
      <sheetData sheetId="4195"/>
      <sheetData sheetId="4196"/>
      <sheetData sheetId="4197"/>
      <sheetData sheetId="4198"/>
      <sheetData sheetId="4199"/>
      <sheetData sheetId="4200"/>
      <sheetData sheetId="4201"/>
      <sheetData sheetId="4202"/>
      <sheetData sheetId="4203"/>
      <sheetData sheetId="4204"/>
      <sheetData sheetId="4205"/>
      <sheetData sheetId="4206"/>
      <sheetData sheetId="4207"/>
      <sheetData sheetId="4208"/>
      <sheetData sheetId="4209"/>
      <sheetData sheetId="4210"/>
      <sheetData sheetId="4211"/>
      <sheetData sheetId="4212"/>
      <sheetData sheetId="4213"/>
      <sheetData sheetId="4214"/>
      <sheetData sheetId="4215"/>
      <sheetData sheetId="4216"/>
      <sheetData sheetId="4217"/>
      <sheetData sheetId="4218"/>
      <sheetData sheetId="4219"/>
      <sheetData sheetId="4220"/>
      <sheetData sheetId="4221"/>
      <sheetData sheetId="4222"/>
      <sheetData sheetId="4223"/>
      <sheetData sheetId="4224"/>
      <sheetData sheetId="4225"/>
      <sheetData sheetId="4226"/>
      <sheetData sheetId="4227"/>
      <sheetData sheetId="4228"/>
      <sheetData sheetId="4229"/>
      <sheetData sheetId="4230"/>
      <sheetData sheetId="4231"/>
      <sheetData sheetId="4232"/>
      <sheetData sheetId="4233"/>
      <sheetData sheetId="4234"/>
      <sheetData sheetId="4235"/>
      <sheetData sheetId="4236"/>
      <sheetData sheetId="4237"/>
      <sheetData sheetId="4238"/>
      <sheetData sheetId="4239"/>
      <sheetData sheetId="4240"/>
      <sheetData sheetId="4241"/>
      <sheetData sheetId="4242"/>
      <sheetData sheetId="4243"/>
      <sheetData sheetId="4244"/>
      <sheetData sheetId="4245"/>
      <sheetData sheetId="4246"/>
      <sheetData sheetId="4247"/>
      <sheetData sheetId="4248"/>
      <sheetData sheetId="4249"/>
      <sheetData sheetId="4250"/>
      <sheetData sheetId="4251"/>
      <sheetData sheetId="4252"/>
      <sheetData sheetId="4253"/>
      <sheetData sheetId="4254"/>
      <sheetData sheetId="4255"/>
      <sheetData sheetId="4256"/>
      <sheetData sheetId="4257"/>
      <sheetData sheetId="4258"/>
      <sheetData sheetId="4259"/>
      <sheetData sheetId="4260"/>
      <sheetData sheetId="4261"/>
      <sheetData sheetId="4262"/>
      <sheetData sheetId="4263"/>
      <sheetData sheetId="4264"/>
      <sheetData sheetId="4265"/>
      <sheetData sheetId="4266"/>
      <sheetData sheetId="4267"/>
      <sheetData sheetId="4268"/>
      <sheetData sheetId="4269"/>
      <sheetData sheetId="4270"/>
      <sheetData sheetId="4271"/>
      <sheetData sheetId="4272"/>
      <sheetData sheetId="4273"/>
      <sheetData sheetId="4274"/>
      <sheetData sheetId="4275"/>
      <sheetData sheetId="4276"/>
      <sheetData sheetId="4277"/>
      <sheetData sheetId="4278"/>
      <sheetData sheetId="4279"/>
      <sheetData sheetId="4280"/>
      <sheetData sheetId="4281"/>
      <sheetData sheetId="4282"/>
      <sheetData sheetId="4283"/>
      <sheetData sheetId="4284"/>
      <sheetData sheetId="4285"/>
      <sheetData sheetId="4286"/>
      <sheetData sheetId="4287"/>
      <sheetData sheetId="4288"/>
      <sheetData sheetId="4289"/>
      <sheetData sheetId="4290"/>
      <sheetData sheetId="4291"/>
      <sheetData sheetId="4292"/>
      <sheetData sheetId="4293"/>
      <sheetData sheetId="4294"/>
      <sheetData sheetId="4295"/>
      <sheetData sheetId="4296"/>
      <sheetData sheetId="4297"/>
      <sheetData sheetId="4298"/>
      <sheetData sheetId="4299"/>
      <sheetData sheetId="4300"/>
      <sheetData sheetId="4301"/>
      <sheetData sheetId="4302"/>
      <sheetData sheetId="4303"/>
      <sheetData sheetId="4304"/>
      <sheetData sheetId="4305"/>
      <sheetData sheetId="4306"/>
      <sheetData sheetId="4307"/>
      <sheetData sheetId="4308"/>
      <sheetData sheetId="4309"/>
      <sheetData sheetId="4310"/>
      <sheetData sheetId="4311"/>
      <sheetData sheetId="4312"/>
      <sheetData sheetId="4313"/>
      <sheetData sheetId="4314"/>
      <sheetData sheetId="4315"/>
      <sheetData sheetId="4316"/>
      <sheetData sheetId="4317"/>
      <sheetData sheetId="4318"/>
      <sheetData sheetId="4319"/>
      <sheetData sheetId="4320"/>
      <sheetData sheetId="4321"/>
      <sheetData sheetId="4322"/>
      <sheetData sheetId="4323"/>
      <sheetData sheetId="4324"/>
      <sheetData sheetId="4325"/>
      <sheetData sheetId="4326"/>
      <sheetData sheetId="4327"/>
      <sheetData sheetId="4328"/>
      <sheetData sheetId="4329"/>
      <sheetData sheetId="4330"/>
      <sheetData sheetId="4331"/>
      <sheetData sheetId="4332"/>
      <sheetData sheetId="4333"/>
      <sheetData sheetId="4334"/>
      <sheetData sheetId="4335"/>
      <sheetData sheetId="4336"/>
      <sheetData sheetId="4337"/>
      <sheetData sheetId="4338"/>
      <sheetData sheetId="4339"/>
      <sheetData sheetId="4340"/>
      <sheetData sheetId="4341"/>
      <sheetData sheetId="4342"/>
      <sheetData sheetId="4343"/>
      <sheetData sheetId="4344"/>
      <sheetData sheetId="4345"/>
      <sheetData sheetId="4346"/>
      <sheetData sheetId="4347"/>
      <sheetData sheetId="4348"/>
      <sheetData sheetId="4349"/>
      <sheetData sheetId="4350"/>
      <sheetData sheetId="4351"/>
      <sheetData sheetId="4352"/>
      <sheetData sheetId="4353"/>
      <sheetData sheetId="4354"/>
      <sheetData sheetId="4355"/>
      <sheetData sheetId="4356"/>
      <sheetData sheetId="4357"/>
      <sheetData sheetId="4358"/>
      <sheetData sheetId="4359"/>
      <sheetData sheetId="4360"/>
      <sheetData sheetId="4361"/>
      <sheetData sheetId="4362"/>
      <sheetData sheetId="4363"/>
      <sheetData sheetId="4364"/>
      <sheetData sheetId="4365"/>
      <sheetData sheetId="4366"/>
      <sheetData sheetId="4367"/>
      <sheetData sheetId="4368"/>
      <sheetData sheetId="4369"/>
      <sheetData sheetId="4370"/>
      <sheetData sheetId="4371"/>
      <sheetData sheetId="4372"/>
      <sheetData sheetId="4373"/>
      <sheetData sheetId="4374"/>
      <sheetData sheetId="4375"/>
      <sheetData sheetId="4376"/>
      <sheetData sheetId="4377"/>
      <sheetData sheetId="4378"/>
      <sheetData sheetId="4379"/>
      <sheetData sheetId="4380"/>
      <sheetData sheetId="4381"/>
      <sheetData sheetId="4382"/>
      <sheetData sheetId="4383"/>
      <sheetData sheetId="4384"/>
      <sheetData sheetId="4385"/>
      <sheetData sheetId="4386"/>
      <sheetData sheetId="4387"/>
      <sheetData sheetId="4388"/>
      <sheetData sheetId="4389"/>
      <sheetData sheetId="4390"/>
      <sheetData sheetId="4391"/>
      <sheetData sheetId="4392"/>
      <sheetData sheetId="4393"/>
      <sheetData sheetId="4394"/>
      <sheetData sheetId="4395"/>
      <sheetData sheetId="4396"/>
      <sheetData sheetId="4397"/>
      <sheetData sheetId="4398"/>
      <sheetData sheetId="4399"/>
      <sheetData sheetId="4400"/>
      <sheetData sheetId="4401"/>
      <sheetData sheetId="4402"/>
      <sheetData sheetId="4403"/>
      <sheetData sheetId="4404"/>
      <sheetData sheetId="4405"/>
      <sheetData sheetId="4406"/>
      <sheetData sheetId="4407"/>
      <sheetData sheetId="4408"/>
      <sheetData sheetId="4409"/>
      <sheetData sheetId="4410"/>
      <sheetData sheetId="4411"/>
      <sheetData sheetId="4412"/>
      <sheetData sheetId="4413"/>
      <sheetData sheetId="4414"/>
      <sheetData sheetId="4415"/>
      <sheetData sheetId="4416"/>
      <sheetData sheetId="4417"/>
      <sheetData sheetId="4418"/>
      <sheetData sheetId="4419"/>
      <sheetData sheetId="4420"/>
      <sheetData sheetId="4421"/>
      <sheetData sheetId="4422"/>
      <sheetData sheetId="4423"/>
      <sheetData sheetId="4424"/>
      <sheetData sheetId="4425"/>
      <sheetData sheetId="4426"/>
      <sheetData sheetId="4427"/>
      <sheetData sheetId="4428"/>
      <sheetData sheetId="4429"/>
      <sheetData sheetId="4430"/>
      <sheetData sheetId="4431"/>
      <sheetData sheetId="4432"/>
      <sheetData sheetId="4433"/>
      <sheetData sheetId="4434"/>
      <sheetData sheetId="4435"/>
      <sheetData sheetId="4436"/>
      <sheetData sheetId="4437"/>
      <sheetData sheetId="4438"/>
      <sheetData sheetId="4439"/>
      <sheetData sheetId="4440"/>
      <sheetData sheetId="4441"/>
      <sheetData sheetId="4442"/>
      <sheetData sheetId="4443"/>
      <sheetData sheetId="4444"/>
      <sheetData sheetId="4445"/>
      <sheetData sheetId="4446"/>
      <sheetData sheetId="4447"/>
      <sheetData sheetId="4448"/>
      <sheetData sheetId="4449"/>
      <sheetData sheetId="4450"/>
      <sheetData sheetId="4451"/>
      <sheetData sheetId="4452"/>
      <sheetData sheetId="4453"/>
      <sheetData sheetId="4454"/>
      <sheetData sheetId="4455"/>
      <sheetData sheetId="4456"/>
      <sheetData sheetId="4457"/>
      <sheetData sheetId="4458"/>
      <sheetData sheetId="4459"/>
      <sheetData sheetId="4460"/>
      <sheetData sheetId="4461"/>
      <sheetData sheetId="4462"/>
      <sheetData sheetId="4463"/>
      <sheetData sheetId="4464"/>
      <sheetData sheetId="4465"/>
      <sheetData sheetId="4466"/>
      <sheetData sheetId="4467"/>
      <sheetData sheetId="4468"/>
      <sheetData sheetId="4469"/>
      <sheetData sheetId="4470"/>
      <sheetData sheetId="4471"/>
      <sheetData sheetId="4472"/>
      <sheetData sheetId="4473"/>
      <sheetData sheetId="4474"/>
      <sheetData sheetId="4475"/>
      <sheetData sheetId="4476"/>
      <sheetData sheetId="4477"/>
      <sheetData sheetId="4478"/>
      <sheetData sheetId="4479"/>
      <sheetData sheetId="4480"/>
      <sheetData sheetId="4481"/>
      <sheetData sheetId="4482"/>
      <sheetData sheetId="4483"/>
      <sheetData sheetId="4484"/>
      <sheetData sheetId="4485"/>
      <sheetData sheetId="4486"/>
      <sheetData sheetId="4487"/>
      <sheetData sheetId="4488"/>
      <sheetData sheetId="4489"/>
      <sheetData sheetId="4490"/>
      <sheetData sheetId="4491"/>
      <sheetData sheetId="4492"/>
      <sheetData sheetId="4493"/>
      <sheetData sheetId="4494"/>
      <sheetData sheetId="4495"/>
      <sheetData sheetId="4496"/>
      <sheetData sheetId="4497"/>
      <sheetData sheetId="4498"/>
      <sheetData sheetId="4499"/>
      <sheetData sheetId="4500"/>
      <sheetData sheetId="4501"/>
      <sheetData sheetId="4502"/>
      <sheetData sheetId="4503"/>
      <sheetData sheetId="4504"/>
      <sheetData sheetId="4505"/>
      <sheetData sheetId="4506"/>
      <sheetData sheetId="4507"/>
      <sheetData sheetId="4508"/>
      <sheetData sheetId="4509"/>
      <sheetData sheetId="4510"/>
      <sheetData sheetId="4511"/>
      <sheetData sheetId="4512"/>
      <sheetData sheetId="4513"/>
      <sheetData sheetId="4514"/>
      <sheetData sheetId="4515"/>
      <sheetData sheetId="4516"/>
      <sheetData sheetId="4517"/>
      <sheetData sheetId="4518"/>
      <sheetData sheetId="4519"/>
      <sheetData sheetId="4520"/>
      <sheetData sheetId="4521"/>
      <sheetData sheetId="4522"/>
      <sheetData sheetId="4523"/>
      <sheetData sheetId="4524"/>
      <sheetData sheetId="4525"/>
      <sheetData sheetId="4526"/>
      <sheetData sheetId="4527"/>
      <sheetData sheetId="4528"/>
      <sheetData sheetId="4529"/>
      <sheetData sheetId="4530"/>
      <sheetData sheetId="4531"/>
      <sheetData sheetId="4532"/>
      <sheetData sheetId="4533"/>
      <sheetData sheetId="4534"/>
      <sheetData sheetId="4535"/>
      <sheetData sheetId="4536"/>
      <sheetData sheetId="4537"/>
      <sheetData sheetId="4538"/>
      <sheetData sheetId="4539"/>
      <sheetData sheetId="4540"/>
      <sheetData sheetId="4541"/>
      <sheetData sheetId="4542"/>
      <sheetData sheetId="4543"/>
      <sheetData sheetId="4544"/>
      <sheetData sheetId="4545"/>
      <sheetData sheetId="4546"/>
      <sheetData sheetId="4547"/>
      <sheetData sheetId="4548"/>
      <sheetData sheetId="4549"/>
      <sheetData sheetId="4550"/>
      <sheetData sheetId="4551"/>
      <sheetData sheetId="4552"/>
      <sheetData sheetId="4553"/>
      <sheetData sheetId="4554"/>
      <sheetData sheetId="4555"/>
      <sheetData sheetId="4556"/>
      <sheetData sheetId="4557"/>
      <sheetData sheetId="4558"/>
      <sheetData sheetId="4559"/>
      <sheetData sheetId="4560"/>
      <sheetData sheetId="4561"/>
      <sheetData sheetId="4562"/>
      <sheetData sheetId="4563"/>
      <sheetData sheetId="4564"/>
      <sheetData sheetId="4565"/>
      <sheetData sheetId="4566"/>
      <sheetData sheetId="4567"/>
      <sheetData sheetId="4568"/>
      <sheetData sheetId="4569"/>
      <sheetData sheetId="4570"/>
      <sheetData sheetId="4571"/>
      <sheetData sheetId="4572"/>
      <sheetData sheetId="4573"/>
      <sheetData sheetId="4574"/>
      <sheetData sheetId="4575"/>
      <sheetData sheetId="4576"/>
      <sheetData sheetId="4577"/>
      <sheetData sheetId="4578"/>
      <sheetData sheetId="4579"/>
      <sheetData sheetId="4580"/>
      <sheetData sheetId="4581"/>
      <sheetData sheetId="4582"/>
      <sheetData sheetId="4583"/>
      <sheetData sheetId="4584"/>
      <sheetData sheetId="4585"/>
      <sheetData sheetId="4586"/>
      <sheetData sheetId="4587"/>
      <sheetData sheetId="4588"/>
      <sheetData sheetId="4589"/>
      <sheetData sheetId="4590"/>
      <sheetData sheetId="4591"/>
      <sheetData sheetId="4592"/>
      <sheetData sheetId="4593"/>
      <sheetData sheetId="4594"/>
      <sheetData sheetId="4595"/>
      <sheetData sheetId="4596"/>
      <sheetData sheetId="4597"/>
      <sheetData sheetId="4598"/>
      <sheetData sheetId="4599"/>
      <sheetData sheetId="4600"/>
      <sheetData sheetId="4601"/>
      <sheetData sheetId="4602"/>
      <sheetData sheetId="4603"/>
      <sheetData sheetId="4604"/>
      <sheetData sheetId="4605"/>
      <sheetData sheetId="4606"/>
      <sheetData sheetId="4607"/>
      <sheetData sheetId="4608"/>
      <sheetData sheetId="4609"/>
      <sheetData sheetId="4610"/>
      <sheetData sheetId="4611"/>
      <sheetData sheetId="4612"/>
      <sheetData sheetId="4613"/>
      <sheetData sheetId="4614"/>
      <sheetData sheetId="4615"/>
      <sheetData sheetId="4616"/>
      <sheetData sheetId="4617"/>
      <sheetData sheetId="4618"/>
      <sheetData sheetId="4619"/>
      <sheetData sheetId="4620"/>
      <sheetData sheetId="4621"/>
      <sheetData sheetId="4622"/>
      <sheetData sheetId="4623"/>
      <sheetData sheetId="4624"/>
      <sheetData sheetId="4625"/>
      <sheetData sheetId="4626"/>
      <sheetData sheetId="4627"/>
      <sheetData sheetId="4628"/>
      <sheetData sheetId="4629"/>
      <sheetData sheetId="4630"/>
      <sheetData sheetId="4631"/>
      <sheetData sheetId="4632"/>
      <sheetData sheetId="4633"/>
      <sheetData sheetId="4634"/>
      <sheetData sheetId="4635"/>
      <sheetData sheetId="4636"/>
      <sheetData sheetId="4637"/>
      <sheetData sheetId="4638"/>
      <sheetData sheetId="4639"/>
      <sheetData sheetId="4640"/>
      <sheetData sheetId="4641"/>
      <sheetData sheetId="4642"/>
      <sheetData sheetId="4643"/>
      <sheetData sheetId="4644"/>
      <sheetData sheetId="4645"/>
      <sheetData sheetId="4646"/>
      <sheetData sheetId="4647"/>
      <sheetData sheetId="4648"/>
      <sheetData sheetId="4649"/>
      <sheetData sheetId="4650"/>
      <sheetData sheetId="4651"/>
      <sheetData sheetId="4652"/>
      <sheetData sheetId="4653"/>
      <sheetData sheetId="4654"/>
      <sheetData sheetId="4655"/>
      <sheetData sheetId="4656"/>
      <sheetData sheetId="4657"/>
      <sheetData sheetId="4658"/>
      <sheetData sheetId="4659"/>
      <sheetData sheetId="4660"/>
      <sheetData sheetId="4661"/>
      <sheetData sheetId="4662"/>
      <sheetData sheetId="4663"/>
      <sheetData sheetId="4664"/>
      <sheetData sheetId="4665"/>
      <sheetData sheetId="4666"/>
      <sheetData sheetId="4667"/>
      <sheetData sheetId="4668"/>
      <sheetData sheetId="4669"/>
      <sheetData sheetId="4670"/>
      <sheetData sheetId="4671"/>
      <sheetData sheetId="4672"/>
      <sheetData sheetId="4673"/>
      <sheetData sheetId="4674"/>
      <sheetData sheetId="4675"/>
      <sheetData sheetId="4676"/>
      <sheetData sheetId="4677"/>
      <sheetData sheetId="4678"/>
      <sheetData sheetId="4679"/>
      <sheetData sheetId="4680"/>
      <sheetData sheetId="4681"/>
      <sheetData sheetId="4682"/>
      <sheetData sheetId="4683"/>
      <sheetData sheetId="4684"/>
      <sheetData sheetId="4685"/>
      <sheetData sheetId="4686"/>
      <sheetData sheetId="4687"/>
      <sheetData sheetId="4688"/>
      <sheetData sheetId="4689"/>
      <sheetData sheetId="4690"/>
      <sheetData sheetId="4691"/>
      <sheetData sheetId="4692"/>
      <sheetData sheetId="4693"/>
      <sheetData sheetId="4694"/>
      <sheetData sheetId="4695"/>
      <sheetData sheetId="4696"/>
      <sheetData sheetId="4697"/>
      <sheetData sheetId="4698"/>
      <sheetData sheetId="4699"/>
      <sheetData sheetId="4700"/>
      <sheetData sheetId="4701"/>
      <sheetData sheetId="4702"/>
      <sheetData sheetId="4703"/>
      <sheetData sheetId="4704"/>
      <sheetData sheetId="4705"/>
      <sheetData sheetId="4706"/>
      <sheetData sheetId="4707"/>
      <sheetData sheetId="4708"/>
      <sheetData sheetId="4709"/>
      <sheetData sheetId="4710"/>
      <sheetData sheetId="4711"/>
      <sheetData sheetId="4712"/>
      <sheetData sheetId="4713"/>
      <sheetData sheetId="4714"/>
      <sheetData sheetId="4715"/>
      <sheetData sheetId="4716"/>
      <sheetData sheetId="4717"/>
      <sheetData sheetId="4718"/>
      <sheetData sheetId="4719"/>
      <sheetData sheetId="4720"/>
      <sheetData sheetId="4721"/>
      <sheetData sheetId="4722"/>
      <sheetData sheetId="4723"/>
      <sheetData sheetId="4724"/>
      <sheetData sheetId="4725"/>
      <sheetData sheetId="4726"/>
      <sheetData sheetId="4727"/>
      <sheetData sheetId="4728"/>
      <sheetData sheetId="4729"/>
      <sheetData sheetId="4730"/>
      <sheetData sheetId="4731"/>
      <sheetData sheetId="4732"/>
      <sheetData sheetId="4733"/>
      <sheetData sheetId="4734"/>
      <sheetData sheetId="4735"/>
      <sheetData sheetId="4736"/>
      <sheetData sheetId="4737"/>
      <sheetData sheetId="4738"/>
      <sheetData sheetId="4739"/>
      <sheetData sheetId="4740"/>
      <sheetData sheetId="4741"/>
      <sheetData sheetId="4742"/>
      <sheetData sheetId="4743"/>
      <sheetData sheetId="4744"/>
      <sheetData sheetId="4745"/>
      <sheetData sheetId="4746"/>
      <sheetData sheetId="4747"/>
      <sheetData sheetId="4748"/>
      <sheetData sheetId="4749"/>
      <sheetData sheetId="4750"/>
      <sheetData sheetId="4751"/>
      <sheetData sheetId="4752"/>
      <sheetData sheetId="4753"/>
      <sheetData sheetId="4754"/>
      <sheetData sheetId="4755"/>
      <sheetData sheetId="4756"/>
      <sheetData sheetId="4757"/>
      <sheetData sheetId="4758"/>
      <sheetData sheetId="4759"/>
      <sheetData sheetId="4760"/>
      <sheetData sheetId="4761"/>
      <sheetData sheetId="4762"/>
      <sheetData sheetId="4763"/>
      <sheetData sheetId="4764"/>
      <sheetData sheetId="4765"/>
      <sheetData sheetId="4766"/>
      <sheetData sheetId="4767"/>
      <sheetData sheetId="4768"/>
      <sheetData sheetId="4769"/>
      <sheetData sheetId="4770"/>
      <sheetData sheetId="4771"/>
      <sheetData sheetId="4772"/>
      <sheetData sheetId="4773"/>
      <sheetData sheetId="4774"/>
      <sheetData sheetId="4775"/>
      <sheetData sheetId="4776"/>
      <sheetData sheetId="4777"/>
      <sheetData sheetId="4778"/>
      <sheetData sheetId="4779"/>
      <sheetData sheetId="4780"/>
      <sheetData sheetId="4781"/>
      <sheetData sheetId="4782"/>
      <sheetData sheetId="4783"/>
      <sheetData sheetId="4784"/>
      <sheetData sheetId="4785"/>
      <sheetData sheetId="4786"/>
      <sheetData sheetId="4787"/>
      <sheetData sheetId="4788"/>
      <sheetData sheetId="4789"/>
      <sheetData sheetId="4790"/>
      <sheetData sheetId="4791"/>
      <sheetData sheetId="4792"/>
      <sheetData sheetId="4793"/>
      <sheetData sheetId="4794"/>
      <sheetData sheetId="4795"/>
      <sheetData sheetId="4796"/>
      <sheetData sheetId="4797"/>
      <sheetData sheetId="4798"/>
      <sheetData sheetId="4799"/>
      <sheetData sheetId="4800"/>
      <sheetData sheetId="4801"/>
      <sheetData sheetId="4802"/>
      <sheetData sheetId="4803"/>
      <sheetData sheetId="4804"/>
      <sheetData sheetId="4805"/>
      <sheetData sheetId="4806"/>
      <sheetData sheetId="4807"/>
      <sheetData sheetId="4808"/>
      <sheetData sheetId="4809"/>
      <sheetData sheetId="4810"/>
      <sheetData sheetId="4811"/>
      <sheetData sheetId="4812"/>
      <sheetData sheetId="4813"/>
      <sheetData sheetId="4814"/>
      <sheetData sheetId="4815"/>
      <sheetData sheetId="4816"/>
      <sheetData sheetId="4817"/>
      <sheetData sheetId="4818"/>
      <sheetData sheetId="4819"/>
      <sheetData sheetId="4820"/>
      <sheetData sheetId="4821"/>
      <sheetData sheetId="4822"/>
      <sheetData sheetId="4823"/>
      <sheetData sheetId="4824"/>
      <sheetData sheetId="4825"/>
      <sheetData sheetId="4826"/>
      <sheetData sheetId="4827"/>
      <sheetData sheetId="4828"/>
      <sheetData sheetId="4829"/>
      <sheetData sheetId="4830"/>
      <sheetData sheetId="4831"/>
      <sheetData sheetId="4832"/>
      <sheetData sheetId="4833"/>
      <sheetData sheetId="4834"/>
      <sheetData sheetId="4835"/>
      <sheetData sheetId="4836"/>
      <sheetData sheetId="4837"/>
      <sheetData sheetId="4838"/>
      <sheetData sheetId="4839"/>
      <sheetData sheetId="4840"/>
      <sheetData sheetId="4841"/>
      <sheetData sheetId="4842"/>
      <sheetData sheetId="4843"/>
      <sheetData sheetId="4844"/>
      <sheetData sheetId="4845"/>
      <sheetData sheetId="4846"/>
      <sheetData sheetId="4847"/>
      <sheetData sheetId="4848"/>
      <sheetData sheetId="4849"/>
      <sheetData sheetId="4850"/>
      <sheetData sheetId="4851"/>
      <sheetData sheetId="4852"/>
      <sheetData sheetId="4853"/>
      <sheetData sheetId="4854"/>
      <sheetData sheetId="4855"/>
      <sheetData sheetId="4856"/>
      <sheetData sheetId="4857"/>
      <sheetData sheetId="4858"/>
      <sheetData sheetId="4859"/>
      <sheetData sheetId="4860"/>
      <sheetData sheetId="4861"/>
      <sheetData sheetId="4862"/>
      <sheetData sheetId="4863"/>
      <sheetData sheetId="4864"/>
      <sheetData sheetId="4865"/>
      <sheetData sheetId="4866"/>
      <sheetData sheetId="4867"/>
      <sheetData sheetId="4868"/>
      <sheetData sheetId="4869"/>
      <sheetData sheetId="4870"/>
      <sheetData sheetId="4871"/>
      <sheetData sheetId="4872"/>
      <sheetData sheetId="4873"/>
      <sheetData sheetId="4874"/>
      <sheetData sheetId="4875"/>
      <sheetData sheetId="4876"/>
      <sheetData sheetId="4877"/>
      <sheetData sheetId="4878"/>
      <sheetData sheetId="4879"/>
      <sheetData sheetId="4880"/>
      <sheetData sheetId="4881"/>
      <sheetData sheetId="4882"/>
      <sheetData sheetId="4883"/>
      <sheetData sheetId="4884"/>
      <sheetData sheetId="4885"/>
      <sheetData sheetId="4886"/>
      <sheetData sheetId="4887"/>
      <sheetData sheetId="4888"/>
      <sheetData sheetId="4889"/>
      <sheetData sheetId="4890"/>
      <sheetData sheetId="4891"/>
      <sheetData sheetId="4892"/>
      <sheetData sheetId="4893"/>
      <sheetData sheetId="4894"/>
      <sheetData sheetId="4895"/>
      <sheetData sheetId="4896"/>
      <sheetData sheetId="4897"/>
      <sheetData sheetId="4898"/>
      <sheetData sheetId="4899"/>
      <sheetData sheetId="4900"/>
      <sheetData sheetId="4901"/>
      <sheetData sheetId="4902"/>
      <sheetData sheetId="4903"/>
      <sheetData sheetId="4904"/>
      <sheetData sheetId="4905"/>
      <sheetData sheetId="4906"/>
      <sheetData sheetId="4907"/>
      <sheetData sheetId="4908"/>
      <sheetData sheetId="4909"/>
      <sheetData sheetId="4910"/>
      <sheetData sheetId="4911"/>
      <sheetData sheetId="4912"/>
      <sheetData sheetId="4913"/>
      <sheetData sheetId="4914"/>
      <sheetData sheetId="4915"/>
      <sheetData sheetId="4916"/>
      <sheetData sheetId="4917"/>
      <sheetData sheetId="4918"/>
      <sheetData sheetId="4919"/>
      <sheetData sheetId="4920"/>
      <sheetData sheetId="4921"/>
      <sheetData sheetId="4922"/>
      <sheetData sheetId="4923"/>
      <sheetData sheetId="4924"/>
      <sheetData sheetId="4925"/>
      <sheetData sheetId="4926"/>
      <sheetData sheetId="4927"/>
      <sheetData sheetId="4928"/>
      <sheetData sheetId="4929"/>
      <sheetData sheetId="4930"/>
      <sheetData sheetId="4931"/>
      <sheetData sheetId="4932"/>
      <sheetData sheetId="4933"/>
      <sheetData sheetId="4934"/>
      <sheetData sheetId="4935"/>
      <sheetData sheetId="4936"/>
      <sheetData sheetId="4937"/>
      <sheetData sheetId="4938"/>
      <sheetData sheetId="4939"/>
      <sheetData sheetId="4940"/>
      <sheetData sheetId="4941"/>
      <sheetData sheetId="4942"/>
      <sheetData sheetId="4943"/>
      <sheetData sheetId="4944"/>
      <sheetData sheetId="4945"/>
      <sheetData sheetId="4946"/>
      <sheetData sheetId="4947"/>
      <sheetData sheetId="4948"/>
      <sheetData sheetId="4949"/>
      <sheetData sheetId="4950"/>
      <sheetData sheetId="4951"/>
      <sheetData sheetId="4952"/>
      <sheetData sheetId="4953"/>
      <sheetData sheetId="4954"/>
      <sheetData sheetId="4955"/>
      <sheetData sheetId="4956"/>
      <sheetData sheetId="4957"/>
      <sheetData sheetId="4958"/>
      <sheetData sheetId="4959"/>
      <sheetData sheetId="4960"/>
      <sheetData sheetId="4961"/>
      <sheetData sheetId="4962"/>
      <sheetData sheetId="4963"/>
      <sheetData sheetId="4964"/>
      <sheetData sheetId="4965"/>
      <sheetData sheetId="4966"/>
      <sheetData sheetId="4967"/>
      <sheetData sheetId="4968"/>
      <sheetData sheetId="4969"/>
      <sheetData sheetId="4970"/>
      <sheetData sheetId="4971"/>
      <sheetData sheetId="4972"/>
      <sheetData sheetId="4973"/>
      <sheetData sheetId="4974"/>
      <sheetData sheetId="4975"/>
      <sheetData sheetId="4976"/>
      <sheetData sheetId="4977"/>
      <sheetData sheetId="4978"/>
      <sheetData sheetId="4979"/>
      <sheetData sheetId="4980"/>
      <sheetData sheetId="4981"/>
      <sheetData sheetId="4982"/>
      <sheetData sheetId="4983"/>
      <sheetData sheetId="4984"/>
      <sheetData sheetId="4985"/>
      <sheetData sheetId="4986"/>
      <sheetData sheetId="4987"/>
      <sheetData sheetId="4988"/>
      <sheetData sheetId="4989"/>
      <sheetData sheetId="4990"/>
      <sheetData sheetId="4991"/>
      <sheetData sheetId="4992"/>
      <sheetData sheetId="4993"/>
      <sheetData sheetId="4994"/>
      <sheetData sheetId="4995"/>
      <sheetData sheetId="4996"/>
      <sheetData sheetId="4997"/>
      <sheetData sheetId="4998"/>
      <sheetData sheetId="4999"/>
      <sheetData sheetId="5000"/>
      <sheetData sheetId="5001"/>
      <sheetData sheetId="5002"/>
      <sheetData sheetId="5003"/>
      <sheetData sheetId="5004"/>
      <sheetData sheetId="5005"/>
      <sheetData sheetId="5006"/>
      <sheetData sheetId="5007"/>
      <sheetData sheetId="5008"/>
      <sheetData sheetId="5009"/>
      <sheetData sheetId="5010"/>
      <sheetData sheetId="5011"/>
      <sheetData sheetId="5012"/>
      <sheetData sheetId="5013"/>
      <sheetData sheetId="5014"/>
      <sheetData sheetId="5015"/>
      <sheetData sheetId="5016"/>
      <sheetData sheetId="5017"/>
      <sheetData sheetId="5018"/>
      <sheetData sheetId="5019"/>
      <sheetData sheetId="5020"/>
      <sheetData sheetId="5021"/>
      <sheetData sheetId="5022"/>
      <sheetData sheetId="5023"/>
      <sheetData sheetId="5024"/>
      <sheetData sheetId="5025"/>
      <sheetData sheetId="5026"/>
      <sheetData sheetId="5027"/>
      <sheetData sheetId="5028"/>
      <sheetData sheetId="5029"/>
      <sheetData sheetId="5030"/>
      <sheetData sheetId="5031"/>
      <sheetData sheetId="5032"/>
      <sheetData sheetId="5033"/>
      <sheetData sheetId="5034"/>
      <sheetData sheetId="5035"/>
      <sheetData sheetId="5036"/>
      <sheetData sheetId="5037"/>
      <sheetData sheetId="5038"/>
      <sheetData sheetId="5039"/>
      <sheetData sheetId="5040"/>
      <sheetData sheetId="5041"/>
      <sheetData sheetId="5042"/>
      <sheetData sheetId="5043"/>
      <sheetData sheetId="5044"/>
      <sheetData sheetId="5045"/>
      <sheetData sheetId="5046"/>
      <sheetData sheetId="5047"/>
      <sheetData sheetId="5048"/>
      <sheetData sheetId="5049"/>
      <sheetData sheetId="5050"/>
      <sheetData sheetId="5051"/>
      <sheetData sheetId="5052"/>
      <sheetData sheetId="5053"/>
      <sheetData sheetId="5054"/>
      <sheetData sheetId="5055"/>
      <sheetData sheetId="5056"/>
      <sheetData sheetId="5057"/>
      <sheetData sheetId="5058"/>
      <sheetData sheetId="5059"/>
      <sheetData sheetId="5060"/>
      <sheetData sheetId="5061"/>
      <sheetData sheetId="5062"/>
      <sheetData sheetId="5063"/>
      <sheetData sheetId="5064"/>
      <sheetData sheetId="5065"/>
      <sheetData sheetId="5066"/>
      <sheetData sheetId="5067"/>
      <sheetData sheetId="5068"/>
      <sheetData sheetId="5069"/>
      <sheetData sheetId="5070"/>
      <sheetData sheetId="5071"/>
      <sheetData sheetId="5072"/>
      <sheetData sheetId="5073"/>
      <sheetData sheetId="5074"/>
      <sheetData sheetId="5075"/>
      <sheetData sheetId="5076"/>
      <sheetData sheetId="5077"/>
      <sheetData sheetId="5078"/>
      <sheetData sheetId="5079"/>
      <sheetData sheetId="5080"/>
      <sheetData sheetId="5081"/>
      <sheetData sheetId="5082"/>
      <sheetData sheetId="5083"/>
      <sheetData sheetId="5084"/>
      <sheetData sheetId="5085"/>
      <sheetData sheetId="5086"/>
      <sheetData sheetId="5087"/>
      <sheetData sheetId="5088"/>
      <sheetData sheetId="5089"/>
      <sheetData sheetId="5090"/>
      <sheetData sheetId="5091"/>
      <sheetData sheetId="5092"/>
      <sheetData sheetId="5093"/>
      <sheetData sheetId="5094"/>
      <sheetData sheetId="5095"/>
      <sheetData sheetId="5096"/>
      <sheetData sheetId="5097"/>
      <sheetData sheetId="5098"/>
      <sheetData sheetId="5099"/>
      <sheetData sheetId="5100"/>
      <sheetData sheetId="5101"/>
      <sheetData sheetId="5102"/>
      <sheetData sheetId="5103"/>
      <sheetData sheetId="5104"/>
      <sheetData sheetId="5105"/>
      <sheetData sheetId="5106"/>
      <sheetData sheetId="5107"/>
      <sheetData sheetId="5108"/>
      <sheetData sheetId="5109"/>
      <sheetData sheetId="5110"/>
      <sheetData sheetId="5111"/>
      <sheetData sheetId="5112"/>
      <sheetData sheetId="5113"/>
      <sheetData sheetId="5114"/>
      <sheetData sheetId="5115"/>
      <sheetData sheetId="5116"/>
      <sheetData sheetId="5117"/>
      <sheetData sheetId="5118"/>
      <sheetData sheetId="5119"/>
      <sheetData sheetId="5120"/>
      <sheetData sheetId="5121"/>
      <sheetData sheetId="5122"/>
      <sheetData sheetId="5123"/>
      <sheetData sheetId="5124"/>
      <sheetData sheetId="5125"/>
      <sheetData sheetId="5126"/>
      <sheetData sheetId="5127"/>
      <sheetData sheetId="5128"/>
      <sheetData sheetId="5129"/>
      <sheetData sheetId="5130"/>
      <sheetData sheetId="5131"/>
      <sheetData sheetId="5132"/>
      <sheetData sheetId="5133"/>
      <sheetData sheetId="5134"/>
      <sheetData sheetId="5135"/>
      <sheetData sheetId="5136"/>
      <sheetData sheetId="5137"/>
      <sheetData sheetId="5138"/>
      <sheetData sheetId="5139"/>
      <sheetData sheetId="5140"/>
      <sheetData sheetId="5141"/>
      <sheetData sheetId="5142"/>
      <sheetData sheetId="5143"/>
      <sheetData sheetId="5144"/>
      <sheetData sheetId="5145"/>
      <sheetData sheetId="5146"/>
      <sheetData sheetId="5147"/>
      <sheetData sheetId="5148"/>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refreshError="1"/>
      <sheetData sheetId="5167"/>
      <sheetData sheetId="5168"/>
      <sheetData sheetId="5169"/>
      <sheetData sheetId="5170"/>
      <sheetData sheetId="5171"/>
      <sheetData sheetId="5172"/>
      <sheetData sheetId="5173"/>
      <sheetData sheetId="5174"/>
      <sheetData sheetId="5175" refreshError="1"/>
      <sheetData sheetId="5176" refreshError="1"/>
      <sheetData sheetId="5177" refreshError="1"/>
      <sheetData sheetId="5178" refreshError="1"/>
      <sheetData sheetId="5179" refreshError="1"/>
      <sheetData sheetId="5180" refreshError="1"/>
      <sheetData sheetId="5181"/>
      <sheetData sheetId="5182"/>
      <sheetData sheetId="5183"/>
      <sheetData sheetId="5184"/>
      <sheetData sheetId="5185"/>
      <sheetData sheetId="5186"/>
      <sheetData sheetId="5187"/>
      <sheetData sheetId="5188"/>
      <sheetData sheetId="5189"/>
      <sheetData sheetId="5190"/>
      <sheetData sheetId="5191"/>
      <sheetData sheetId="5192"/>
      <sheetData sheetId="5193"/>
      <sheetData sheetId="5194"/>
      <sheetData sheetId="5195"/>
      <sheetData sheetId="5196"/>
      <sheetData sheetId="5197"/>
      <sheetData sheetId="5198"/>
      <sheetData sheetId="5199"/>
      <sheetData sheetId="5200" refreshError="1"/>
      <sheetData sheetId="5201" refreshError="1"/>
      <sheetData sheetId="5202"/>
      <sheetData sheetId="5203"/>
      <sheetData sheetId="5204"/>
      <sheetData sheetId="5205"/>
      <sheetData sheetId="5206"/>
      <sheetData sheetId="5207"/>
      <sheetData sheetId="5208"/>
      <sheetData sheetId="5209"/>
      <sheetData sheetId="5210"/>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sheetData sheetId="5278" refreshError="1"/>
      <sheetData sheetId="5279" refreshError="1"/>
      <sheetData sheetId="5280" refreshError="1"/>
      <sheetData sheetId="5281" refreshError="1"/>
      <sheetData sheetId="5282" refreshError="1"/>
      <sheetData sheetId="5283" refreshError="1"/>
      <sheetData sheetId="5284" refreshError="1"/>
      <sheetData sheetId="5285" refreshError="1"/>
      <sheetData sheetId="5286" refreshError="1"/>
      <sheetData sheetId="5287"/>
      <sheetData sheetId="5288" refreshError="1"/>
      <sheetData sheetId="5289" refreshError="1"/>
      <sheetData sheetId="5290" refreshError="1"/>
      <sheetData sheetId="5291" refreshError="1"/>
      <sheetData sheetId="5292" refreshError="1"/>
      <sheetData sheetId="5293" refreshError="1"/>
      <sheetData sheetId="5294" refreshError="1"/>
      <sheetData sheetId="5295" refreshError="1"/>
      <sheetData sheetId="5296" refreshError="1"/>
      <sheetData sheetId="5297" refreshError="1"/>
      <sheetData sheetId="5298" refreshError="1"/>
      <sheetData sheetId="5299" refreshError="1"/>
      <sheetData sheetId="5300" refreshError="1"/>
      <sheetData sheetId="5301" refreshError="1"/>
      <sheetData sheetId="5302" refreshError="1"/>
      <sheetData sheetId="5303" refreshError="1"/>
      <sheetData sheetId="5304" refreshError="1"/>
      <sheetData sheetId="5305" refreshError="1"/>
      <sheetData sheetId="5306" refreshError="1"/>
      <sheetData sheetId="5307" refreshError="1"/>
      <sheetData sheetId="5308" refreshError="1"/>
      <sheetData sheetId="5309" refreshError="1"/>
      <sheetData sheetId="5310" refreshError="1"/>
      <sheetData sheetId="5311" refreshError="1"/>
      <sheetData sheetId="5312" refreshError="1"/>
      <sheetData sheetId="5313" refreshError="1"/>
      <sheetData sheetId="5314" refreshError="1"/>
      <sheetData sheetId="5315"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目次"/>
      <sheetName val="お願い"/>
      <sheetName val="ユーザーカスタマイズ手順"/>
      <sheetName val="基礎知識"/>
      <sheetName val="Config - dspmgr"/>
      <sheetName val="【非表示】Work"/>
      <sheetName val="【非表示】Core"/>
      <sheetName val="Config - swdtctr"/>
      <sheetName val="Config - dspmainctl"/>
      <sheetName val="dspmaincfg"/>
      <sheetName val="【作成中】dspmaincfg_form"/>
      <sheetName val="Mainscrl"/>
      <sheetName val="Welcome"/>
      <sheetName val="OdoTrip (1SW)"/>
      <sheetName val="OdoTrip (2SW)"/>
      <sheetName val="Diagdsp"/>
      <sheetName val="Blank"/>
      <sheetName val="Opening"/>
      <sheetName val="Ending"/>
      <sheetName val="STM"/>
      <sheetName val="担当者"/>
      <sheetName val="用語"/>
      <sheetName val="変更履歴"/>
      <sheetName val="【旧2】dspmgr"/>
      <sheetName val="【参考】Core (14xL)"/>
      <sheetName val="※参考1"/>
      <sheetName val="※参考2"/>
      <sheetName val="【旧】dspmgr"/>
      <sheetName val="XSSマイコン依存部 (基本設定)"/>
      <sheetName val="設定値定義"/>
      <sheetName val="階層一覧"/>
      <sheetName val="車両仕様"/>
      <sheetName val="2003S_CR込み"/>
      <sheetName val="パラメータ一覧(AXSS.AXCS)"/>
      <sheetName val="ドメインリスト"/>
      <sheetName val="入力パラメータ"/>
      <sheetName val="多言語翻訳リスト"/>
      <sheetName val="リストデータ"/>
      <sheetName val="議事・勧告一覧"/>
      <sheetName val="課題管理"/>
      <sheetName val="集計"/>
      <sheetName val="検査シート"/>
      <sheetName val="エンジン型式"/>
      <sheetName val="Guide(Approach）"/>
      <sheetName val="Data Definition"/>
      <sheetName val="信息定义"/>
      <sheetName val="表紙"/>
      <sheetName val="調査シート"/>
      <sheetName val="PullDown"/>
      <sheetName val="发行控制"/>
      <sheetName val="1.概述"/>
      <sheetName val="分类数据"/>
      <sheetName val="rom map"/>
      <sheetName val="100万未満"/>
      <sheetName val="RAM_FMEA_CS（FMEA記載方法）"/>
      <sheetName val="選択肢定義"/>
      <sheetName val="集計(1)"/>
      <sheetName val="FBtbl"/>
      <sheetName val="同行评审"/>
      <sheetName val="引言"/>
      <sheetName val="ｲﾝﾊﾟｸﾄ影響台数集計表"/>
      <sheetName val="実勢(売上)台数表"/>
      <sheetName val="月別企画台数表"/>
      <sheetName val="プロジェクト一覧表(現行)"/>
      <sheetName val="限界利益表(半期別)"/>
      <sheetName val="機種マスタ"/>
      <sheetName val="機種ﾏｽﾀ（他車）"/>
      <sheetName val="売上高表(半期別)"/>
      <sheetName val="Inf"/>
      <sheetName val="#REF!"/>
      <sheetName val="Q&amp;A確認"/>
      <sheetName val="MDL製造仕様書"/>
      <sheetName val="字段定义"/>
      <sheetName val="#改訂履歴_"/>
      <sheetName val="選定一覧"/>
      <sheetName val="集計表"/>
      <sheetName val="リソーセス算出"/>
      <sheetName val="定義"/>
      <sheetName val="STEP1-Definition"/>
      <sheetName val="DataTable"/>
      <sheetName val="Sheet1"/>
      <sheetName val="5. 項目一覧"/>
      <sheetName val="_UnderConst_Analysis"/>
      <sheetName val="アップロード系(2)"/>
      <sheetName val="List"/>
      <sheetName val="パラメータ設定表"/>
      <sheetName val="別紙7_操作系イベント発生時_"/>
      <sheetName val="別紙11_各競合条件における起動可否_"/>
      <sheetName val="index"/>
      <sheetName val="入力"/>
      <sheetName val="415T戟L"/>
      <sheetName val="No.31"/>
      <sheetName val="改訂履歴"/>
      <sheetName val="リスト"/>
      <sheetName val="ドメイン"/>
      <sheetName val="format"/>
      <sheetName val="Navigation"/>
      <sheetName val="Cover"/>
      <sheetName val="DataList"/>
      <sheetName val="変更要件"/>
      <sheetName val="【石倉編集中】DisplayStateTransitionTa"/>
      <sheetName val="DetailSequence"/>
      <sheetName val="R0-10表紙"/>
      <sheetName val="Calcul"/>
      <sheetName val="Data"/>
      <sheetName val="★VarUsed"/>
      <sheetName val="輝度計算(直線用)"/>
      <sheetName val="コード_dimautocon"/>
      <sheetName val="パラメータ_dimautocon"/>
      <sheetName val="パラメータ_dimcalprcnt"/>
      <sheetName val="パラメータ_dimmanualstep"/>
      <sheetName val="パラメータ_dimmgr"/>
      <sheetName val="XX-0080"/>
      <sheetName val="メッセージ定義"/>
      <sheetName val="XX-0180"/>
      <sheetName val="lock"/>
      <sheetName val="level"/>
      <sheetName val="cominf"/>
      <sheetName val="disconnect"/>
      <sheetName val="９ｘ"/>
      <sheetName val="Ｂｘ"/>
      <sheetName val="Ｃｘ"/>
      <sheetName val="Ｅｘ"/>
      <sheetName val="休日"/>
      <sheetName val="HMI-004_Screen（old）"/>
      <sheetName val="ﾊﾟｲﾌﾟ"/>
      <sheetName val="冷延鋼板"/>
      <sheetName val="熱延鋼板"/>
      <sheetName val="他材料費"/>
      <sheetName val="MOTO"/>
      <sheetName val="前提書情報"/>
      <sheetName val="②P071中計　工数パターン1312更新"/>
      <sheetName val="module"/>
      <sheetName val="選択肢"/>
      <sheetName val="vocabulary"/>
      <sheetName val="メニュー"/>
      <sheetName val="Calibration"/>
      <sheetName val="R0-10表紙MIC"/>
      <sheetName val="CVBS"/>
      <sheetName val="修正ﾌｧｲﾙ一覧"/>
      <sheetName val="RGB"/>
      <sheetName val="415T原"/>
      <sheetName val="工数ｺｰﾄﾞﾘｽﾄ"/>
      <sheetName val="Setting_Check"/>
      <sheetName val="用語集"/>
      <sheetName val="工数ｺｰﾄﾞﾌﾟﾙﾀﾞｳﾝﾘｽﾄ"/>
      <sheetName val="NAVI"/>
      <sheetName val="入力規則"/>
      <sheetName val="macro1"/>
      <sheetName val="発見した問題点"/>
      <sheetName val="★EngType"/>
      <sheetName val="★rom map_DevelopVarSel"/>
      <sheetName val="★rom map_EngType"/>
      <sheetName val="基本情報"/>
      <sheetName val="グラフデータ"/>
      <sheetName val="ﾕｰｻﾞｰ設定"/>
      <sheetName val="work"/>
      <sheetName val="Geely_KC-1_M"/>
      <sheetName val="CSpreadSheetBackup"/>
      <sheetName val="ROUTE"/>
      <sheetName val="【資料】パルス出力検討"/>
      <sheetName val="概要"/>
      <sheetName val="$work(rack)"/>
      <sheetName val="IP-BUS関連"/>
      <sheetName val="SQL Server（既定のインスタンス）"/>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image" Target="../media/image1.emf"/><Relationship Id="rId4" Type="http://schemas.openxmlformats.org/officeDocument/2006/relationships/oleObject" Target="../embeddings/oleObject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bitbucket/scm/aip_tp/tmcapp_ict1_alert.git" TargetMode="Externa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https://aip01.dndev.net/wiki/display/MET631B/D1L1+and+R-Car+Local+Communication+Specification" TargetMode="External"/><Relationship Id="rId1" Type="http://schemas.openxmlformats.org/officeDocument/2006/relationships/hyperlink" Target="https://aip01.dndev.net/svn/aip/tmcapp/sd/evidence/trunk/02_Design/01_Vom/Alert/03_Component/v5xx/alert_design.pptx" TargetMode="External"/></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2.vml"/><Relationship Id="rId1" Type="http://schemas.openxmlformats.org/officeDocument/2006/relationships/hyperlink" Target="https://top.dndev.net/svn/met/" TargetMode="Externa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3.vml"/><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4.v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9.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5.vml"/><Relationship Id="rId1" Type="http://schemas.openxmlformats.org/officeDocument/2006/relationships/drawing" Target="../drawings/drawing4.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DE6395-C7FC-4890-9BE4-DDE7AAB91B0F}">
  <sheetPr>
    <tabColor theme="5"/>
  </sheetPr>
  <dimension ref="C1:AM57"/>
  <sheetViews>
    <sheetView showGridLines="0" tabSelected="1" view="pageBreakPreview" zoomScaleNormal="100" zoomScaleSheetLayoutView="100" workbookViewId="0"/>
  </sheetViews>
  <sheetFormatPr defaultColWidth="8.125" defaultRowHeight="14.95"/>
  <cols>
    <col min="1" max="52" width="2.125" style="214" customWidth="1"/>
    <col min="53" max="16384" width="8.125" style="214"/>
  </cols>
  <sheetData>
    <row r="1" spans="6:20" ht="13.1" customHeight="1"/>
    <row r="2" spans="6:20" ht="13.1" customHeight="1"/>
    <row r="3" spans="6:20" ht="13.1" customHeight="1"/>
    <row r="4" spans="6:20" ht="13.1" customHeight="1"/>
    <row r="5" spans="6:20" ht="13.1" customHeight="1"/>
    <row r="6" spans="6:20" ht="13.1" customHeight="1"/>
    <row r="7" spans="6:20" ht="13.1" customHeight="1"/>
    <row r="8" spans="6:20" ht="13.1" customHeight="1"/>
    <row r="9" spans="6:20" ht="13.1" customHeight="1"/>
    <row r="10" spans="6:20" ht="13.1" customHeight="1">
      <c r="F10" s="215"/>
    </row>
    <row r="11" spans="6:20" ht="13.1" customHeight="1"/>
    <row r="12" spans="6:20" ht="13.1" customHeight="1"/>
    <row r="13" spans="6:20" ht="13.1" customHeight="1">
      <c r="T13" s="216" t="str">
        <f ca="1">MID(CELL("filename",A1),FIND("[",CELL("filename",A1))+1,FIND("]",CELL("filename",A1))-FIND("[",CELL("filename",A1))-1)</f>
        <v>alert_C_ABS-CSTD-0-01-A-C0.xlsx</v>
      </c>
    </row>
    <row r="14" spans="6:20" ht="13.1" customHeight="1"/>
    <row r="15" spans="6:20" ht="13.1" customHeight="1"/>
    <row r="16" spans="6:20" ht="13.1" customHeight="1"/>
    <row r="17" spans="3:22" ht="13.1" customHeight="1"/>
    <row r="18" spans="3:22" ht="13.1" customHeight="1"/>
    <row r="19" spans="3:22" ht="13.1" customHeight="1"/>
    <row r="20" spans="3:22" ht="13.1" customHeight="1"/>
    <row r="21" spans="3:22" ht="13.1" customHeight="1"/>
    <row r="22" spans="3:22" ht="13.1" customHeight="1"/>
    <row r="23" spans="3:22" ht="13.1" customHeight="1"/>
    <row r="24" spans="3:22" ht="13.1" customHeight="1"/>
    <row r="25" spans="3:22" ht="13.1" customHeight="1"/>
    <row r="26" spans="3:22" ht="13.1" customHeight="1"/>
    <row r="27" spans="3:22" ht="13.1" customHeight="1"/>
    <row r="28" spans="3:22" ht="13.1" customHeight="1"/>
    <row r="29" spans="3:22" ht="13.1" customHeight="1"/>
    <row r="30" spans="3:22" ht="13.1" customHeight="1"/>
    <row r="31" spans="3:22" ht="13.1" customHeight="1"/>
    <row r="32" spans="3:22" ht="13.1" customHeight="1">
      <c r="C32" s="217"/>
      <c r="V32" s="217"/>
    </row>
    <row r="33" spans="3:39" ht="13.1" customHeight="1">
      <c r="M33" s="218"/>
      <c r="N33" s="218"/>
      <c r="O33" s="218"/>
      <c r="P33" s="218"/>
      <c r="Q33" s="218"/>
      <c r="AF33" s="218"/>
      <c r="AG33" s="218"/>
      <c r="AH33" s="218"/>
      <c r="AI33" s="218"/>
      <c r="AJ33" s="218"/>
    </row>
    <row r="34" spans="3:39" ht="13.1" customHeight="1">
      <c r="Y34" s="217" t="s">
        <v>326</v>
      </c>
    </row>
    <row r="35" spans="3:39" ht="13.1" customHeight="1">
      <c r="Y35" s="250" t="s">
        <v>305</v>
      </c>
      <c r="Z35" s="251"/>
      <c r="AA35" s="251"/>
      <c r="AB35" s="251"/>
      <c r="AC35" s="252"/>
      <c r="AD35" s="250" t="s">
        <v>306</v>
      </c>
      <c r="AE35" s="251"/>
      <c r="AF35" s="251"/>
      <c r="AG35" s="251"/>
      <c r="AH35" s="252"/>
      <c r="AI35" s="250" t="s">
        <v>307</v>
      </c>
      <c r="AJ35" s="251"/>
      <c r="AK35" s="251"/>
      <c r="AL35" s="251"/>
      <c r="AM35" s="252"/>
    </row>
    <row r="36" spans="3:39" ht="13.1" customHeight="1">
      <c r="D36" s="218"/>
      <c r="E36" s="219"/>
      <c r="F36" s="218"/>
      <c r="G36" s="218"/>
      <c r="I36" s="218"/>
      <c r="J36" s="219"/>
      <c r="K36" s="218"/>
      <c r="L36" s="218"/>
      <c r="M36" s="218"/>
      <c r="N36" s="218"/>
      <c r="O36" s="219"/>
      <c r="P36" s="218"/>
      <c r="Q36" s="218"/>
      <c r="W36" s="218"/>
      <c r="X36" s="219"/>
      <c r="Y36" s="220"/>
      <c r="Z36" s="221"/>
      <c r="AA36" s="221"/>
      <c r="AB36" s="221"/>
      <c r="AC36" s="222"/>
      <c r="AD36" s="220"/>
      <c r="AE36" s="221"/>
      <c r="AF36" s="221"/>
      <c r="AG36" s="221"/>
      <c r="AH36" s="222"/>
      <c r="AI36" s="220"/>
      <c r="AJ36" s="221"/>
      <c r="AK36" s="221"/>
      <c r="AL36" s="221"/>
      <c r="AM36" s="222"/>
    </row>
    <row r="37" spans="3:39" ht="13.1" customHeight="1">
      <c r="Y37" s="223"/>
      <c r="AC37" s="224"/>
      <c r="AD37" s="223"/>
      <c r="AH37" s="224"/>
      <c r="AI37" s="223"/>
      <c r="AM37" s="224"/>
    </row>
    <row r="38" spans="3:39" ht="13.1" customHeight="1">
      <c r="Y38" s="223"/>
      <c r="Z38" s="218"/>
      <c r="AA38" s="219" t="s">
        <v>308</v>
      </c>
      <c r="AB38" s="218"/>
      <c r="AC38" s="225"/>
      <c r="AD38" s="223"/>
      <c r="AE38" s="218"/>
      <c r="AF38" s="219" t="s">
        <v>309</v>
      </c>
      <c r="AG38" s="218"/>
      <c r="AH38" s="225"/>
      <c r="AI38" s="226"/>
      <c r="AJ38" s="218"/>
      <c r="AK38" s="219" t="s">
        <v>310</v>
      </c>
      <c r="AL38" s="218"/>
      <c r="AM38" s="225"/>
    </row>
    <row r="39" spans="3:39" ht="13.1" customHeight="1">
      <c r="Y39" s="223"/>
      <c r="AC39" s="224"/>
      <c r="AD39" s="223"/>
      <c r="AH39" s="224"/>
      <c r="AI39" s="223"/>
      <c r="AM39" s="224"/>
    </row>
    <row r="40" spans="3:39" ht="13.1" customHeight="1">
      <c r="C40" s="217"/>
      <c r="V40" s="217"/>
      <c r="Y40" s="227"/>
      <c r="Z40" s="228"/>
      <c r="AA40" s="228"/>
      <c r="AB40" s="228"/>
      <c r="AC40" s="229"/>
      <c r="AD40" s="227"/>
      <c r="AE40" s="228"/>
      <c r="AF40" s="228"/>
      <c r="AG40" s="228"/>
      <c r="AH40" s="229"/>
      <c r="AI40" s="227"/>
      <c r="AJ40" s="228"/>
      <c r="AK40" s="228"/>
      <c r="AL40" s="228"/>
      <c r="AM40" s="229"/>
    </row>
    <row r="41" spans="3:39" ht="13.1" customHeight="1"/>
    <row r="42" spans="3:39" ht="13.1" customHeight="1">
      <c r="Y42" s="217" t="s">
        <v>311</v>
      </c>
    </row>
    <row r="43" spans="3:39" ht="13.1" customHeight="1">
      <c r="Y43" s="250" t="s">
        <v>305</v>
      </c>
      <c r="Z43" s="251"/>
      <c r="AA43" s="251"/>
      <c r="AB43" s="251"/>
      <c r="AC43" s="252"/>
      <c r="AD43" s="250" t="s">
        <v>306</v>
      </c>
      <c r="AE43" s="251"/>
      <c r="AF43" s="251"/>
      <c r="AG43" s="251"/>
      <c r="AH43" s="252"/>
      <c r="AI43" s="250" t="s">
        <v>307</v>
      </c>
      <c r="AJ43" s="251"/>
      <c r="AK43" s="251"/>
      <c r="AL43" s="251"/>
      <c r="AM43" s="252"/>
    </row>
    <row r="44" spans="3:39" ht="13.1" customHeight="1">
      <c r="D44" s="218"/>
      <c r="E44" s="219"/>
      <c r="F44" s="218"/>
      <c r="G44" s="218"/>
      <c r="H44" s="218"/>
      <c r="I44" s="218"/>
      <c r="J44" s="219"/>
      <c r="K44" s="218"/>
      <c r="L44" s="218"/>
      <c r="M44" s="218"/>
      <c r="N44" s="218"/>
      <c r="O44" s="219"/>
      <c r="P44" s="218"/>
      <c r="Q44" s="218"/>
      <c r="W44" s="218"/>
      <c r="X44" s="219"/>
      <c r="Y44" s="220"/>
      <c r="Z44" s="221"/>
      <c r="AA44" s="221"/>
      <c r="AB44" s="221"/>
      <c r="AC44" s="222"/>
      <c r="AD44" s="221"/>
      <c r="AE44" s="221"/>
      <c r="AF44" s="221"/>
      <c r="AG44" s="221"/>
      <c r="AH44" s="222"/>
      <c r="AI44" s="220"/>
      <c r="AJ44" s="221"/>
      <c r="AK44" s="221"/>
      <c r="AL44" s="221"/>
      <c r="AM44" s="222"/>
    </row>
    <row r="45" spans="3:39" ht="13.1" customHeight="1">
      <c r="Y45" s="223"/>
      <c r="AC45" s="224"/>
      <c r="AH45" s="224"/>
      <c r="AI45" s="223"/>
      <c r="AM45" s="224"/>
    </row>
    <row r="46" spans="3:39" ht="13.1" customHeight="1">
      <c r="Y46" s="223"/>
      <c r="Z46" s="218"/>
      <c r="AA46" s="219" t="s">
        <v>312</v>
      </c>
      <c r="AB46" s="218"/>
      <c r="AC46" s="225"/>
      <c r="AD46" s="218"/>
      <c r="AE46" s="218"/>
      <c r="AF46" s="219" t="s">
        <v>313</v>
      </c>
      <c r="AG46" s="218"/>
      <c r="AH46" s="225"/>
      <c r="AI46" s="226"/>
      <c r="AJ46" s="218"/>
      <c r="AK46" s="219" t="s">
        <v>314</v>
      </c>
      <c r="AL46" s="218"/>
      <c r="AM46" s="225"/>
    </row>
    <row r="47" spans="3:39" ht="13.1" customHeight="1">
      <c r="Y47" s="223"/>
      <c r="AC47" s="224"/>
      <c r="AH47" s="224"/>
      <c r="AI47" s="223"/>
      <c r="AM47" s="224"/>
    </row>
    <row r="48" spans="3:39" ht="13.1" customHeight="1">
      <c r="C48" s="217"/>
      <c r="V48" s="217"/>
      <c r="Y48" s="227"/>
      <c r="Z48" s="228"/>
      <c r="AA48" s="228"/>
      <c r="AB48" s="228"/>
      <c r="AC48" s="229"/>
      <c r="AD48" s="228"/>
      <c r="AE48" s="228"/>
      <c r="AF48" s="228"/>
      <c r="AG48" s="228"/>
      <c r="AH48" s="229"/>
      <c r="AI48" s="227"/>
      <c r="AJ48" s="228"/>
      <c r="AK48" s="228"/>
      <c r="AL48" s="228"/>
      <c r="AM48" s="229"/>
    </row>
    <row r="49" spans="4:39" ht="13.1" customHeight="1"/>
    <row r="50" spans="4:39" ht="13.1" customHeight="1">
      <c r="H50" s="248" t="s">
        <v>340</v>
      </c>
      <c r="Y50" s="217" t="s">
        <v>315</v>
      </c>
    </row>
    <row r="51" spans="4:39" ht="13.1" customHeight="1">
      <c r="H51" s="250" t="s">
        <v>305</v>
      </c>
      <c r="I51" s="251"/>
      <c r="J51" s="251"/>
      <c r="K51" s="251"/>
      <c r="L51" s="252"/>
      <c r="M51" s="250" t="s">
        <v>306</v>
      </c>
      <c r="N51" s="251"/>
      <c r="O51" s="251"/>
      <c r="P51" s="251"/>
      <c r="Q51" s="252"/>
      <c r="R51" s="250" t="s">
        <v>307</v>
      </c>
      <c r="S51" s="251"/>
      <c r="T51" s="251"/>
      <c r="U51" s="251"/>
      <c r="V51" s="252"/>
      <c r="Y51" s="250" t="s">
        <v>305</v>
      </c>
      <c r="Z51" s="251"/>
      <c r="AA51" s="251"/>
      <c r="AB51" s="251"/>
      <c r="AC51" s="252"/>
      <c r="AD51" s="250" t="s">
        <v>306</v>
      </c>
      <c r="AE51" s="251"/>
      <c r="AF51" s="251"/>
      <c r="AG51" s="251"/>
      <c r="AH51" s="252"/>
      <c r="AI51" s="250" t="s">
        <v>307</v>
      </c>
      <c r="AJ51" s="251"/>
      <c r="AK51" s="251"/>
      <c r="AL51" s="251"/>
      <c r="AM51" s="252"/>
    </row>
    <row r="52" spans="4:39" ht="13.1" customHeight="1">
      <c r="D52" s="218"/>
      <c r="E52" s="219"/>
      <c r="F52" s="218"/>
      <c r="G52" s="218"/>
      <c r="H52" s="220"/>
      <c r="I52" s="221"/>
      <c r="J52" s="221"/>
      <c r="K52" s="221"/>
      <c r="L52" s="222"/>
      <c r="M52" s="221"/>
      <c r="N52" s="221"/>
      <c r="O52" s="221"/>
      <c r="P52" s="221"/>
      <c r="Q52" s="222"/>
      <c r="R52" s="220"/>
      <c r="S52" s="221"/>
      <c r="T52" s="221"/>
      <c r="U52" s="221"/>
      <c r="V52" s="222"/>
      <c r="W52" s="218"/>
      <c r="X52" s="219"/>
      <c r="Y52" s="220"/>
      <c r="Z52" s="221"/>
      <c r="AA52" s="221"/>
      <c r="AB52" s="221"/>
      <c r="AC52" s="222"/>
      <c r="AD52" s="221"/>
      <c r="AE52" s="221"/>
      <c r="AF52" s="221"/>
      <c r="AG52" s="221"/>
      <c r="AH52" s="222"/>
      <c r="AI52" s="220"/>
      <c r="AJ52" s="221"/>
      <c r="AK52" s="221"/>
      <c r="AL52" s="221"/>
      <c r="AM52" s="222"/>
    </row>
    <row r="53" spans="4:39" ht="13.1" customHeight="1">
      <c r="H53" s="223"/>
      <c r="L53" s="224"/>
      <c r="Q53" s="224"/>
      <c r="R53" s="223"/>
      <c r="V53" s="224"/>
      <c r="Y53" s="223"/>
      <c r="AC53" s="224"/>
      <c r="AH53" s="224"/>
      <c r="AI53" s="223"/>
      <c r="AM53" s="224"/>
    </row>
    <row r="54" spans="4:39" ht="13.1" customHeight="1">
      <c r="H54" s="223"/>
      <c r="I54" s="218"/>
      <c r="J54" s="219" t="s">
        <v>316</v>
      </c>
      <c r="K54" s="218"/>
      <c r="L54" s="225"/>
      <c r="M54" s="218"/>
      <c r="N54" s="218"/>
      <c r="O54" s="219" t="s">
        <v>317</v>
      </c>
      <c r="P54" s="218"/>
      <c r="Q54" s="225"/>
      <c r="R54" s="226"/>
      <c r="S54" s="218"/>
      <c r="T54" s="219" t="s">
        <v>310</v>
      </c>
      <c r="U54" s="218"/>
      <c r="V54" s="225"/>
      <c r="Y54" s="223"/>
      <c r="Z54" s="218"/>
      <c r="AA54" s="219" t="s">
        <v>316</v>
      </c>
      <c r="AB54" s="218"/>
      <c r="AC54" s="225"/>
      <c r="AD54" s="218"/>
      <c r="AE54" s="218"/>
      <c r="AF54" s="219" t="s">
        <v>317</v>
      </c>
      <c r="AG54" s="218"/>
      <c r="AH54" s="225"/>
      <c r="AI54" s="226"/>
      <c r="AJ54" s="218"/>
      <c r="AK54" s="219" t="s">
        <v>310</v>
      </c>
      <c r="AL54" s="218"/>
      <c r="AM54" s="225"/>
    </row>
    <row r="55" spans="4:39" ht="13.1" customHeight="1">
      <c r="H55" s="223"/>
      <c r="L55" s="224"/>
      <c r="Q55" s="224"/>
      <c r="R55" s="223"/>
      <c r="V55" s="224"/>
      <c r="Y55" s="223"/>
      <c r="AC55" s="224"/>
      <c r="AH55" s="224"/>
      <c r="AI55" s="223"/>
      <c r="AM55" s="224"/>
    </row>
    <row r="56" spans="4:39" ht="13.1" customHeight="1">
      <c r="H56" s="227"/>
      <c r="I56" s="228"/>
      <c r="J56" s="228"/>
      <c r="K56" s="228"/>
      <c r="L56" s="229"/>
      <c r="M56" s="228"/>
      <c r="N56" s="228"/>
      <c r="O56" s="228"/>
      <c r="P56" s="228"/>
      <c r="Q56" s="229"/>
      <c r="R56" s="227"/>
      <c r="S56" s="228"/>
      <c r="T56" s="228"/>
      <c r="U56" s="228"/>
      <c r="V56" s="229"/>
      <c r="Y56" s="227"/>
      <c r="Z56" s="228"/>
      <c r="AA56" s="228"/>
      <c r="AB56" s="228"/>
      <c r="AC56" s="229"/>
      <c r="AD56" s="228"/>
      <c r="AE56" s="228"/>
      <c r="AF56" s="228"/>
      <c r="AG56" s="228"/>
      <c r="AH56" s="229"/>
      <c r="AI56" s="227"/>
      <c r="AJ56" s="228"/>
      <c r="AK56" s="228"/>
      <c r="AL56" s="228"/>
      <c r="AM56" s="229"/>
    </row>
    <row r="57" spans="4:39" ht="13.1" customHeight="1">
      <c r="AK57" s="214" t="s">
        <v>318</v>
      </c>
    </row>
  </sheetData>
  <mergeCells count="12">
    <mergeCell ref="H51:L51"/>
    <mergeCell ref="M51:Q51"/>
    <mergeCell ref="R51:V51"/>
    <mergeCell ref="Y51:AC51"/>
    <mergeCell ref="AD51:AH51"/>
    <mergeCell ref="AI51:AM51"/>
    <mergeCell ref="Y35:AC35"/>
    <mergeCell ref="AD35:AH35"/>
    <mergeCell ref="AI35:AM35"/>
    <mergeCell ref="Y43:AC43"/>
    <mergeCell ref="AD43:AH43"/>
    <mergeCell ref="AI43:AM43"/>
  </mergeCells>
  <phoneticPr fontId="2"/>
  <pageMargins left="0.7" right="0.7" top="0.75" bottom="0.75" header="0.3" footer="0.3"/>
  <pageSetup paperSize="9" scale="78" orientation="portrait" r:id="rId1"/>
  <headerFooter>
    <oddHeader>&amp;C&amp;"Calibri"&amp;10&amp;KFF0000 CONFIDENTIAL&amp;1#_x000D_</oddHeader>
  </headerFooter>
  <drawing r:id="rId2"/>
  <legacyDrawing r:id="rId3"/>
  <oleObjects>
    <mc:AlternateContent xmlns:mc="http://schemas.openxmlformats.org/markup-compatibility/2006">
      <mc:Choice Requires="x14">
        <oleObject progId="Dstmp.StampObject.7" shapeId="1025" r:id="rId4">
          <objectPr defaultSize="0" autoPict="0" r:id="rId5">
            <anchor>
              <from>
                <xdr:col>33</xdr:col>
                <xdr:colOff>129396</xdr:colOff>
                <xdr:row>43</xdr:row>
                <xdr:rowOff>86264</xdr:rowOff>
              </from>
              <to>
                <xdr:col>38</xdr:col>
                <xdr:colOff>94891</xdr:colOff>
                <xdr:row>47</xdr:row>
                <xdr:rowOff>129396</xdr:rowOff>
              </to>
            </anchor>
          </objectPr>
        </oleObject>
      </mc:Choice>
      <mc:Fallback>
        <oleObject progId="Dstmp.StampObject.7" shapeId="1025" r:id="rId4"/>
      </mc:Fallback>
    </mc:AlternateContent>
  </oleObjec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X16"/>
  <sheetViews>
    <sheetView showGridLines="0" topLeftCell="A10" zoomScaleNormal="100" workbookViewId="0">
      <selection activeCell="X15" sqref="X15"/>
    </sheetView>
  </sheetViews>
  <sheetFormatPr defaultRowHeight="12.9"/>
  <cols>
    <col min="1" max="1" width="4.5" customWidth="1"/>
    <col min="2" max="2" width="9" style="9" hidden="1" customWidth="1"/>
    <col min="4" max="4" width="69.5" customWidth="1"/>
    <col min="5" max="6" width="12.75" customWidth="1"/>
    <col min="7" max="22" width="13.125" hidden="1" customWidth="1"/>
    <col min="23" max="24" width="13.125" customWidth="1"/>
  </cols>
  <sheetData>
    <row r="2" spans="2:24" ht="25.5" customHeight="1">
      <c r="C2" s="6"/>
      <c r="D2" s="6"/>
      <c r="E2" s="6"/>
      <c r="F2" s="6"/>
      <c r="H2" s="7" t="s">
        <v>13</v>
      </c>
      <c r="I2" s="253" t="s">
        <v>14</v>
      </c>
      <c r="J2" s="253"/>
      <c r="K2" s="253"/>
      <c r="L2" s="253"/>
      <c r="M2" s="253"/>
      <c r="N2" s="253"/>
      <c r="O2" s="253"/>
      <c r="P2" s="253"/>
      <c r="Q2" s="253"/>
      <c r="R2" s="253"/>
    </row>
    <row r="3" spans="2:24" ht="25.5" customHeight="1">
      <c r="C3" s="6"/>
      <c r="D3" s="10" t="str">
        <f ca="1">REPLACE(LEFT(CELL("filename",$B$1),FIND(".xls",CELL("filename",$B$1))-1),1,FIND("[",CELL("filename",$B$1)),)</f>
        <v>alert_C_ABS-CSTD-0-01-A-C0</v>
      </c>
      <c r="E3" s="6"/>
      <c r="F3" s="6"/>
      <c r="H3" s="8" t="s">
        <v>185</v>
      </c>
      <c r="I3" s="254" t="s">
        <v>184</v>
      </c>
      <c r="J3" s="255"/>
      <c r="K3" s="255"/>
      <c r="L3" s="255"/>
      <c r="M3" s="255"/>
      <c r="N3" s="255"/>
      <c r="O3" s="255"/>
      <c r="P3" s="255"/>
      <c r="Q3" s="255"/>
      <c r="R3" s="255"/>
    </row>
    <row r="4" spans="2:24" ht="25.5" customHeight="1">
      <c r="C4" s="6"/>
      <c r="D4" s="6"/>
      <c r="E4" s="21" t="str">
        <f>DGET(B8:C17,"Ver.",H4:H5)</f>
        <v>1.1.2</v>
      </c>
      <c r="F4" s="6"/>
      <c r="H4" s="9" t="s">
        <v>15</v>
      </c>
    </row>
    <row r="5" spans="2:24" ht="25.5" customHeight="1">
      <c r="C5" s="6"/>
      <c r="D5" s="6"/>
      <c r="E5" s="6"/>
      <c r="F5" s="6"/>
      <c r="H5" s="11">
        <f>MAX(B9:B17)</f>
        <v>4</v>
      </c>
    </row>
    <row r="6" spans="2:24" ht="13.6" thickBot="1"/>
    <row r="7" spans="2:24">
      <c r="C7" s="258" t="s">
        <v>0</v>
      </c>
      <c r="D7" s="259"/>
      <c r="E7" s="260" t="s">
        <v>2</v>
      </c>
      <c r="F7" s="260"/>
      <c r="G7" s="261" t="s">
        <v>5</v>
      </c>
      <c r="H7" s="261"/>
      <c r="I7" s="261"/>
      <c r="J7" s="261"/>
      <c r="K7" s="261"/>
      <c r="L7" s="261"/>
      <c r="M7" s="262" t="s">
        <v>12</v>
      </c>
      <c r="N7" s="262"/>
      <c r="O7" s="262"/>
      <c r="P7" s="262"/>
      <c r="Q7" s="262"/>
      <c r="R7" s="263"/>
      <c r="S7" s="256" t="s">
        <v>319</v>
      </c>
      <c r="T7" s="256"/>
      <c r="U7" s="256"/>
      <c r="V7" s="256"/>
      <c r="W7" s="256"/>
      <c r="X7" s="257"/>
    </row>
    <row r="8" spans="2:24" ht="26.5" thickBot="1">
      <c r="B8" s="9" t="s">
        <v>15</v>
      </c>
      <c r="C8" s="14" t="s">
        <v>16</v>
      </c>
      <c r="D8" s="15" t="s">
        <v>1</v>
      </c>
      <c r="E8" s="16" t="s">
        <v>3</v>
      </c>
      <c r="F8" s="17" t="s">
        <v>4</v>
      </c>
      <c r="G8" s="18" t="s">
        <v>6</v>
      </c>
      <c r="H8" s="18" t="s">
        <v>7</v>
      </c>
      <c r="I8" s="18" t="s">
        <v>8</v>
      </c>
      <c r="J8" s="18" t="s">
        <v>9</v>
      </c>
      <c r="K8" s="18" t="s">
        <v>10</v>
      </c>
      <c r="L8" s="18" t="s">
        <v>11</v>
      </c>
      <c r="M8" s="19" t="s">
        <v>6</v>
      </c>
      <c r="N8" s="19" t="s">
        <v>7</v>
      </c>
      <c r="O8" s="19" t="s">
        <v>8</v>
      </c>
      <c r="P8" s="19" t="s">
        <v>9</v>
      </c>
      <c r="Q8" s="19" t="s">
        <v>10</v>
      </c>
      <c r="R8" s="230" t="s">
        <v>11</v>
      </c>
      <c r="S8" s="15" t="s">
        <v>320</v>
      </c>
      <c r="T8" s="15" t="s">
        <v>7</v>
      </c>
      <c r="U8" s="15" t="s">
        <v>8</v>
      </c>
      <c r="V8" s="15" t="s">
        <v>9</v>
      </c>
      <c r="W8" s="15" t="s">
        <v>10</v>
      </c>
      <c r="X8" s="231" t="s">
        <v>11</v>
      </c>
    </row>
    <row r="9" spans="2:24" ht="13.6" thickTop="1">
      <c r="B9" s="9">
        <f>IF(C9=0,0,ROW()-ROW($B$8))</f>
        <v>1</v>
      </c>
      <c r="C9" s="233" t="s">
        <v>208</v>
      </c>
      <c r="D9" s="234" t="s">
        <v>225</v>
      </c>
      <c r="E9" s="234" t="s">
        <v>31</v>
      </c>
      <c r="F9" s="234" t="s">
        <v>209</v>
      </c>
      <c r="G9" s="234" t="s">
        <v>31</v>
      </c>
      <c r="H9" s="234" t="s">
        <v>31</v>
      </c>
      <c r="I9" s="234" t="s">
        <v>31</v>
      </c>
      <c r="J9" s="234" t="s">
        <v>31</v>
      </c>
      <c r="K9" s="234" t="s">
        <v>31</v>
      </c>
      <c r="L9" s="234" t="s">
        <v>31</v>
      </c>
      <c r="M9" s="234" t="s">
        <v>303</v>
      </c>
      <c r="N9" s="235">
        <v>43972</v>
      </c>
      <c r="O9" s="234" t="s">
        <v>304</v>
      </c>
      <c r="P9" s="235">
        <v>43972</v>
      </c>
      <c r="Q9" s="234" t="s">
        <v>210</v>
      </c>
      <c r="R9" s="235">
        <v>43909</v>
      </c>
      <c r="S9" s="28" t="s">
        <v>31</v>
      </c>
      <c r="T9" s="213" t="s">
        <v>31</v>
      </c>
      <c r="U9" s="1" t="s">
        <v>31</v>
      </c>
      <c r="V9" s="213" t="s">
        <v>31</v>
      </c>
      <c r="W9" s="1" t="s">
        <v>31</v>
      </c>
      <c r="X9" s="212" t="s">
        <v>31</v>
      </c>
    </row>
    <row r="10" spans="2:24" ht="90.35">
      <c r="B10" s="9">
        <f t="shared" ref="B10:B16" si="0">IF(C10=0,0,ROW()-ROW($B$8))</f>
        <v>2</v>
      </c>
      <c r="C10" s="2" t="s">
        <v>298</v>
      </c>
      <c r="D10" s="211" t="s">
        <v>299</v>
      </c>
      <c r="E10" s="1" t="s">
        <v>136</v>
      </c>
      <c r="F10" s="1" t="s">
        <v>300</v>
      </c>
      <c r="G10" s="1" t="s">
        <v>136</v>
      </c>
      <c r="H10" s="1" t="s">
        <v>136</v>
      </c>
      <c r="I10" s="1" t="s">
        <v>136</v>
      </c>
      <c r="J10" s="1" t="s">
        <v>136</v>
      </c>
      <c r="K10" s="1" t="s">
        <v>136</v>
      </c>
      <c r="L10" s="1" t="s">
        <v>136</v>
      </c>
      <c r="M10" s="1" t="s">
        <v>303</v>
      </c>
      <c r="N10" s="213">
        <v>44070</v>
      </c>
      <c r="O10" s="1" t="s">
        <v>304</v>
      </c>
      <c r="P10" s="213">
        <v>44070</v>
      </c>
      <c r="Q10" s="1" t="s">
        <v>301</v>
      </c>
      <c r="R10" s="213">
        <v>44038</v>
      </c>
      <c r="S10" s="28" t="s">
        <v>31</v>
      </c>
      <c r="T10" s="213" t="s">
        <v>31</v>
      </c>
      <c r="U10" s="1" t="s">
        <v>31</v>
      </c>
      <c r="V10" s="213" t="s">
        <v>31</v>
      </c>
      <c r="W10" s="1" t="s">
        <v>31</v>
      </c>
      <c r="X10" s="212" t="s">
        <v>31</v>
      </c>
    </row>
    <row r="11" spans="2:24" ht="64.55">
      <c r="B11" s="9">
        <f t="shared" si="0"/>
        <v>3</v>
      </c>
      <c r="C11" s="2" t="s">
        <v>322</v>
      </c>
      <c r="D11" s="211" t="s">
        <v>323</v>
      </c>
      <c r="E11" s="1" t="s">
        <v>31</v>
      </c>
      <c r="F11" s="1" t="s">
        <v>31</v>
      </c>
      <c r="G11" s="1" t="s">
        <v>31</v>
      </c>
      <c r="H11" s="1" t="s">
        <v>31</v>
      </c>
      <c r="I11" s="1" t="s">
        <v>31</v>
      </c>
      <c r="J11" s="1" t="s">
        <v>31</v>
      </c>
      <c r="K11" s="1" t="s">
        <v>31</v>
      </c>
      <c r="L11" s="1" t="s">
        <v>31</v>
      </c>
      <c r="M11" s="1"/>
      <c r="N11" s="1"/>
      <c r="O11" s="1"/>
      <c r="P11" s="1"/>
      <c r="Q11" s="1"/>
      <c r="R11" s="1"/>
      <c r="S11" s="1"/>
      <c r="T11" s="1"/>
      <c r="U11" s="1"/>
      <c r="V11" s="213"/>
      <c r="W11" s="1" t="s">
        <v>321</v>
      </c>
      <c r="X11" s="212">
        <v>45807</v>
      </c>
    </row>
    <row r="12" spans="2:24" ht="90.35">
      <c r="B12" s="9">
        <f t="shared" si="0"/>
        <v>4</v>
      </c>
      <c r="C12" s="241" t="s">
        <v>324</v>
      </c>
      <c r="D12" s="242" t="s">
        <v>327</v>
      </c>
      <c r="E12" s="243" t="s">
        <v>31</v>
      </c>
      <c r="F12" s="243" t="s">
        <v>31</v>
      </c>
      <c r="G12" s="244"/>
      <c r="H12" s="244"/>
      <c r="I12" s="244"/>
      <c r="J12" s="244"/>
      <c r="K12" s="244"/>
      <c r="L12" s="244"/>
      <c r="M12" s="244"/>
      <c r="N12" s="244"/>
      <c r="O12" s="244"/>
      <c r="P12" s="244"/>
      <c r="Q12" s="244"/>
      <c r="R12" s="244"/>
      <c r="S12" s="244"/>
      <c r="T12" s="245"/>
      <c r="U12" s="244"/>
      <c r="V12" s="245"/>
      <c r="W12" s="244" t="s">
        <v>325</v>
      </c>
      <c r="X12" s="246">
        <v>46008</v>
      </c>
    </row>
    <row r="13" spans="2:24" ht="64.55">
      <c r="C13" s="247" t="s">
        <v>328</v>
      </c>
      <c r="D13" s="242" t="s">
        <v>329</v>
      </c>
      <c r="E13" s="236"/>
      <c r="F13" s="236"/>
      <c r="G13" s="238"/>
      <c r="H13" s="238"/>
      <c r="I13" s="238"/>
      <c r="J13" s="238"/>
      <c r="K13" s="238"/>
      <c r="L13" s="238"/>
      <c r="M13" s="238"/>
      <c r="N13" s="238"/>
      <c r="O13" s="238"/>
      <c r="P13" s="238"/>
      <c r="Q13" s="238"/>
      <c r="R13" s="238"/>
      <c r="S13" s="238"/>
      <c r="T13" s="239"/>
      <c r="U13" s="238"/>
      <c r="V13" s="239"/>
      <c r="W13" s="240"/>
      <c r="X13" s="237"/>
    </row>
    <row r="14" spans="2:24" ht="88" customHeight="1">
      <c r="C14" s="241" t="s">
        <v>328</v>
      </c>
      <c r="D14" s="242" t="s">
        <v>338</v>
      </c>
      <c r="E14" s="243" t="s">
        <v>31</v>
      </c>
      <c r="F14" s="243" t="s">
        <v>31</v>
      </c>
      <c r="G14" s="243"/>
      <c r="H14" s="243"/>
      <c r="I14" s="243"/>
      <c r="J14" s="243"/>
      <c r="K14" s="243"/>
      <c r="L14" s="243"/>
      <c r="M14" s="243"/>
      <c r="N14" s="243"/>
      <c r="O14" s="243"/>
      <c r="P14" s="243"/>
      <c r="Q14" s="243"/>
      <c r="R14" s="243"/>
      <c r="S14" s="243"/>
      <c r="T14" s="249"/>
      <c r="U14" s="243"/>
      <c r="V14" s="249"/>
      <c r="W14" s="244" t="s">
        <v>339</v>
      </c>
      <c r="X14" s="246">
        <v>46115</v>
      </c>
    </row>
    <row r="15" spans="2:24" ht="88" customHeight="1">
      <c r="C15" s="241" t="s">
        <v>328</v>
      </c>
      <c r="D15" s="242" t="s">
        <v>345</v>
      </c>
      <c r="E15" s="243" t="s">
        <v>31</v>
      </c>
      <c r="F15" s="243" t="s">
        <v>31</v>
      </c>
      <c r="G15" s="243"/>
      <c r="H15" s="243"/>
      <c r="I15" s="243"/>
      <c r="J15" s="243"/>
      <c r="K15" s="243"/>
      <c r="L15" s="243"/>
      <c r="M15" s="243"/>
      <c r="N15" s="243"/>
      <c r="O15" s="243"/>
      <c r="P15" s="243"/>
      <c r="Q15" s="243"/>
      <c r="R15" s="243"/>
      <c r="S15" s="243"/>
      <c r="T15" s="249"/>
      <c r="U15" s="243"/>
      <c r="V15" s="249"/>
      <c r="W15" s="244" t="s">
        <v>346</v>
      </c>
      <c r="X15" s="246">
        <v>46126</v>
      </c>
    </row>
    <row r="16" spans="2:24" ht="13.6" thickBot="1">
      <c r="B16" s="9">
        <f t="shared" si="0"/>
        <v>0</v>
      </c>
      <c r="C16" s="3"/>
      <c r="D16" s="4"/>
      <c r="E16" s="4"/>
      <c r="F16" s="4"/>
      <c r="G16" s="4"/>
      <c r="H16" s="4"/>
      <c r="I16" s="4"/>
      <c r="J16" s="4"/>
      <c r="K16" s="4"/>
      <c r="L16" s="4"/>
      <c r="M16" s="4"/>
      <c r="N16" s="4"/>
      <c r="O16" s="4"/>
      <c r="P16" s="4"/>
      <c r="Q16" s="4"/>
      <c r="R16" s="4"/>
      <c r="S16" s="4"/>
      <c r="T16" s="4"/>
      <c r="U16" s="4"/>
      <c r="V16" s="4"/>
      <c r="W16" s="4"/>
      <c r="X16" s="232"/>
    </row>
  </sheetData>
  <mergeCells count="7">
    <mergeCell ref="I2:R2"/>
    <mergeCell ref="I3:R3"/>
    <mergeCell ref="S7:X7"/>
    <mergeCell ref="C7:D7"/>
    <mergeCell ref="E7:F7"/>
    <mergeCell ref="G7:L7"/>
    <mergeCell ref="M7:R7"/>
  </mergeCells>
  <phoneticPr fontId="2"/>
  <hyperlinks>
    <hyperlink ref="I3" r:id="rId1" xr:uid="{00000000-0004-0000-0000-000000000000}"/>
  </hyperlinks>
  <pageMargins left="0.7" right="0.7" top="0.75" bottom="0.75" header="0.3" footer="0.3"/>
  <pageSetup paperSize="9" orientation="portrait" r:id="rId2"/>
  <headerFooter>
    <oddHeader>&amp;C&amp;"Calibri"&amp;10&amp;KFF0000 CONFIDENTIAL&amp;1#_x000D_</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Normal="100" workbookViewId="0"/>
  </sheetViews>
  <sheetFormatPr defaultRowHeight="12.9"/>
  <cols>
    <col min="2" max="2" width="4.625" customWidth="1"/>
    <col min="3" max="3" width="3.5" customWidth="1"/>
    <col min="4" max="4" width="17.5" customWidth="1"/>
    <col min="5" max="5" width="106" customWidth="1"/>
  </cols>
  <sheetData>
    <row r="2" spans="2:5">
      <c r="B2" s="151" t="s">
        <v>139</v>
      </c>
    </row>
    <row r="3" spans="2:5">
      <c r="C3" t="s">
        <v>149</v>
      </c>
    </row>
    <row r="6" spans="2:5" ht="13.6" thickBot="1">
      <c r="B6" s="151" t="s">
        <v>140</v>
      </c>
      <c r="C6" s="151"/>
    </row>
    <row r="7" spans="2:5" ht="13.6" thickBot="1">
      <c r="C7" s="79" t="s">
        <v>142</v>
      </c>
      <c r="D7" s="87"/>
      <c r="E7" s="80" t="s">
        <v>150</v>
      </c>
    </row>
    <row r="8" spans="2:5" ht="20.25" customHeight="1" thickTop="1">
      <c r="C8" s="154">
        <v>0</v>
      </c>
      <c r="D8" s="88" t="s">
        <v>151</v>
      </c>
      <c r="E8" s="153" t="s">
        <v>152</v>
      </c>
    </row>
    <row r="9" spans="2:5" ht="25.85">
      <c r="C9" s="160">
        <v>1</v>
      </c>
      <c r="D9" s="162" t="s">
        <v>170</v>
      </c>
      <c r="E9" s="161" t="s">
        <v>169</v>
      </c>
    </row>
    <row r="10" spans="2:5" ht="13.6" thickBot="1">
      <c r="C10" s="158"/>
      <c r="D10" s="90"/>
      <c r="E10" s="5"/>
    </row>
    <row r="11" spans="2:5">
      <c r="C11" s="156"/>
    </row>
    <row r="12" spans="2:5" ht="13.6" thickBot="1">
      <c r="B12" s="151" t="s">
        <v>141</v>
      </c>
      <c r="C12" s="86"/>
      <c r="D12" s="86"/>
    </row>
    <row r="13" spans="2:5" ht="13.6" thickBot="1">
      <c r="B13" s="152"/>
      <c r="C13" s="157" t="s">
        <v>142</v>
      </c>
      <c r="D13" s="87" t="s">
        <v>143</v>
      </c>
      <c r="E13" s="80" t="s">
        <v>144</v>
      </c>
    </row>
    <row r="14" spans="2:5" ht="13.6" thickTop="1">
      <c r="C14" s="154">
        <v>0</v>
      </c>
      <c r="D14" s="88" t="s">
        <v>157</v>
      </c>
      <c r="E14" s="159" t="s">
        <v>158</v>
      </c>
    </row>
    <row r="15" spans="2:5">
      <c r="C15" s="155">
        <v>1</v>
      </c>
      <c r="D15" s="89" t="s">
        <v>23</v>
      </c>
      <c r="E15" s="75" t="s">
        <v>145</v>
      </c>
    </row>
    <row r="16" spans="2:5">
      <c r="C16" s="155">
        <v>2</v>
      </c>
      <c r="D16" s="89" t="s">
        <v>24</v>
      </c>
      <c r="E16" s="75" t="s">
        <v>146</v>
      </c>
    </row>
    <row r="17" spans="2:5">
      <c r="C17" s="155">
        <v>3</v>
      </c>
      <c r="D17" s="89" t="s">
        <v>25</v>
      </c>
      <c r="E17" s="75" t="s">
        <v>147</v>
      </c>
    </row>
    <row r="18" spans="2:5">
      <c r="C18" s="155">
        <v>4</v>
      </c>
      <c r="D18" s="89" t="s">
        <v>26</v>
      </c>
      <c r="E18" s="75" t="s">
        <v>148</v>
      </c>
    </row>
    <row r="19" spans="2:5">
      <c r="C19" s="155">
        <v>5</v>
      </c>
      <c r="D19" s="89" t="s">
        <v>159</v>
      </c>
      <c r="E19" s="75" t="s">
        <v>161</v>
      </c>
    </row>
    <row r="20" spans="2:5">
      <c r="C20" s="155">
        <v>6</v>
      </c>
      <c r="D20" s="89" t="s">
        <v>165</v>
      </c>
      <c r="E20" s="75" t="s">
        <v>179</v>
      </c>
    </row>
    <row r="21" spans="2:5" ht="13.6" thickBot="1">
      <c r="C21" s="158"/>
      <c r="D21" s="90"/>
      <c r="E21" s="5"/>
    </row>
    <row r="24" spans="2:5" ht="13.6" thickBot="1">
      <c r="B24" s="151" t="s">
        <v>153</v>
      </c>
    </row>
    <row r="25" spans="2:5" ht="13.6" thickBot="1">
      <c r="C25" s="157" t="s">
        <v>142</v>
      </c>
      <c r="D25" s="87" t="s">
        <v>143</v>
      </c>
      <c r="E25" s="80" t="s">
        <v>144</v>
      </c>
    </row>
    <row r="26" spans="2:5" ht="30.75" customHeight="1" thickTop="1">
      <c r="C26" s="154">
        <v>0</v>
      </c>
      <c r="D26" s="88" t="s">
        <v>154</v>
      </c>
      <c r="E26" s="159" t="s">
        <v>162</v>
      </c>
    </row>
    <row r="27" spans="2:5" ht="120.1" customHeight="1">
      <c r="C27" s="155">
        <v>1</v>
      </c>
      <c r="D27" s="89" t="s">
        <v>181</v>
      </c>
      <c r="E27" s="91" t="s">
        <v>183</v>
      </c>
    </row>
    <row r="28" spans="2:5" ht="81" customHeight="1">
      <c r="C28" s="155">
        <v>2</v>
      </c>
      <c r="D28" s="89" t="s">
        <v>178</v>
      </c>
      <c r="E28" s="91" t="s">
        <v>189</v>
      </c>
    </row>
    <row r="29" spans="2:5" ht="45" customHeight="1">
      <c r="C29" s="155">
        <v>3</v>
      </c>
      <c r="D29" s="89" t="s">
        <v>160</v>
      </c>
      <c r="E29" s="91" t="s">
        <v>163</v>
      </c>
    </row>
    <row r="30" spans="2:5" ht="16.5" customHeight="1">
      <c r="C30" s="155">
        <v>4</v>
      </c>
      <c r="D30" s="89" t="s">
        <v>155</v>
      </c>
      <c r="E30" s="75" t="s">
        <v>168</v>
      </c>
    </row>
    <row r="31" spans="2:5" ht="16.5" customHeight="1">
      <c r="C31" s="155">
        <v>5</v>
      </c>
      <c r="D31" s="89" t="s">
        <v>156</v>
      </c>
      <c r="E31" s="75" t="s">
        <v>164</v>
      </c>
    </row>
    <row r="32" spans="2:5">
      <c r="C32" s="155"/>
      <c r="D32" s="89"/>
      <c r="E32" s="75"/>
    </row>
    <row r="33" spans="2:5">
      <c r="C33" s="155"/>
      <c r="D33" s="89"/>
      <c r="E33" s="75"/>
    </row>
    <row r="34" spans="2:5" ht="13.6" thickBot="1">
      <c r="C34" s="158"/>
      <c r="D34" s="90"/>
      <c r="E34" s="5"/>
    </row>
    <row r="37" spans="2:5" ht="13.6" thickBot="1">
      <c r="B37" s="151" t="s">
        <v>175</v>
      </c>
    </row>
    <row r="38" spans="2:5">
      <c r="C38" s="264"/>
      <c r="D38" s="265"/>
      <c r="E38" s="112" t="s">
        <v>127</v>
      </c>
    </row>
    <row r="39" spans="2:5" ht="13.6" thickBot="1">
      <c r="C39" s="266"/>
      <c r="D39" s="267"/>
      <c r="E39" s="5" t="s">
        <v>128</v>
      </c>
    </row>
  </sheetData>
  <mergeCells count="2">
    <mergeCell ref="C38:D38"/>
    <mergeCell ref="C39:D39"/>
  </mergeCells>
  <phoneticPr fontId="2"/>
  <hyperlinks>
    <hyperlink ref="E8" r:id="rId1" xr:uid="{00000000-0004-0000-0100-000000000000}"/>
    <hyperlink ref="E9" r:id="rId2" xr:uid="{00000000-0004-0000-0100-000001000000}"/>
  </hyperlinks>
  <pageMargins left="0.7" right="0.7" top="0.75" bottom="0.75" header="0.3" footer="0.3"/>
  <pageSetup paperSize="9" orientation="portrait" r:id="rId3"/>
  <headerFooter>
    <oddHeader>&amp;C&amp;"Calibri"&amp;10&amp;KFF0000 CONFIDENTIAL&amp;1#_x000D_</oddHead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Normal="100" workbookViewId="0">
      <selection activeCell="Q13" sqref="Q13"/>
    </sheetView>
  </sheetViews>
  <sheetFormatPr defaultRowHeight="12.9"/>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3.6" thickBot="1"/>
    <row r="2" spans="2:14">
      <c r="B2" s="293" t="s">
        <v>18</v>
      </c>
      <c r="C2" s="294"/>
      <c r="D2" s="281" t="s">
        <v>296</v>
      </c>
      <c r="E2" s="282"/>
      <c r="F2" s="282"/>
      <c r="G2" s="282"/>
      <c r="H2" s="283"/>
    </row>
    <row r="3" spans="2:14">
      <c r="B3" s="268" t="s">
        <v>124</v>
      </c>
      <c r="C3" s="269"/>
      <c r="D3" s="284" t="s">
        <v>297</v>
      </c>
      <c r="E3" s="285"/>
      <c r="F3" s="285"/>
      <c r="G3" s="285"/>
      <c r="H3" s="286"/>
    </row>
    <row r="4" spans="2:14" ht="13.6" thickBot="1">
      <c r="B4" s="279" t="s">
        <v>17</v>
      </c>
      <c r="C4" s="280"/>
      <c r="D4" s="287" t="str">
        <f ca="1">表紙!D3&amp;".c"</f>
        <v>alert_C_ABS-CSTD-0-01-A-C0.c</v>
      </c>
      <c r="E4" s="288"/>
      <c r="F4" s="288"/>
      <c r="G4" s="288"/>
      <c r="H4" s="289"/>
    </row>
    <row r="5" spans="2:14" ht="13.6" thickBot="1">
      <c r="D5" t="str">
        <f ca="1">IF(LEN(表紙!D3&amp;".c") = LENB(表紙!D3&amp;".c"),"※モジュール名 全角チェックOK","※モジュール名 全角チェックNG：ファイル名に全角文字が使用されています！")</f>
        <v>※モジュール名 全角チェックOK</v>
      </c>
    </row>
    <row r="6" spans="2:14">
      <c r="B6" s="293" t="s">
        <v>40</v>
      </c>
      <c r="C6" s="294"/>
      <c r="D6" s="290" t="str">
        <f ca="1">MID(D4, LEN("alert_") + 1, FIND("-",D4,1) - LEN("alert_") - 1)</f>
        <v>C_ABS</v>
      </c>
      <c r="E6" s="291"/>
      <c r="F6" s="291"/>
      <c r="G6" s="291"/>
      <c r="H6" s="292"/>
    </row>
    <row r="7" spans="2:14">
      <c r="B7" s="268" t="s">
        <v>41</v>
      </c>
      <c r="C7" s="269"/>
      <c r="D7" s="270">
        <f>COUNTA($D$13:$D$37)</f>
        <v>2</v>
      </c>
      <c r="E7" s="271"/>
      <c r="F7" s="271"/>
      <c r="G7" s="271"/>
      <c r="H7" s="272"/>
    </row>
    <row r="8" spans="2:14">
      <c r="B8" s="268" t="s">
        <v>100</v>
      </c>
      <c r="C8" s="269"/>
      <c r="D8" s="270" t="str">
        <f ca="1">"st_gp_ALERT_"&amp;UPPER(D6)&amp;"_MTRX"</f>
        <v>st_gp_ALERT_C_ABS_MTRX</v>
      </c>
      <c r="E8" s="271"/>
      <c r="F8" s="271"/>
      <c r="G8" s="271"/>
      <c r="H8" s="272"/>
    </row>
    <row r="9" spans="2:14">
      <c r="B9" s="268" t="s">
        <v>42</v>
      </c>
      <c r="C9" s="269"/>
      <c r="D9" s="273" t="s">
        <v>302</v>
      </c>
      <c r="E9" s="274"/>
      <c r="F9" s="274"/>
      <c r="G9" s="274"/>
      <c r="H9" s="275"/>
    </row>
    <row r="10" spans="2:14" ht="13.6" thickBot="1">
      <c r="B10" s="279" t="s">
        <v>48</v>
      </c>
      <c r="C10" s="280"/>
      <c r="D10" s="276">
        <v>164</v>
      </c>
      <c r="E10" s="277"/>
      <c r="F10" s="277"/>
      <c r="G10" s="277"/>
      <c r="H10" s="278"/>
    </row>
    <row r="11" spans="2:14" ht="13.6" thickBot="1"/>
    <row r="12" spans="2:14" ht="13.6" thickBot="1">
      <c r="B12" s="142" t="s">
        <v>38</v>
      </c>
      <c r="C12" s="105" t="s">
        <v>47</v>
      </c>
      <c r="D12" s="106" t="s">
        <v>39</v>
      </c>
      <c r="E12" s="106" t="s">
        <v>43</v>
      </c>
      <c r="F12" s="106" t="s">
        <v>44</v>
      </c>
      <c r="G12" s="106" t="s">
        <v>45</v>
      </c>
      <c r="H12" s="107" t="s">
        <v>46</v>
      </c>
      <c r="I12" s="147" t="s">
        <v>55</v>
      </c>
      <c r="K12" t="s">
        <v>49</v>
      </c>
      <c r="L12" t="s">
        <v>42</v>
      </c>
      <c r="M12" t="s">
        <v>92</v>
      </c>
    </row>
    <row r="13" spans="2:14" ht="13.6" thickTop="1">
      <c r="B13" s="108">
        <v>1</v>
      </c>
      <c r="C13" s="110" t="s">
        <v>23</v>
      </c>
      <c r="D13" s="111" t="s">
        <v>52</v>
      </c>
      <c r="E13" s="111" t="s">
        <v>174</v>
      </c>
      <c r="F13" s="53" t="str">
        <f t="shared" ref="F13:F37" ca="1" si="0">IF($D13&lt;&gt;"","u4_s_Alert"&amp;UPPER(LEFT($D$6,1))&amp;LOWER(MID($D$6,2,100))&amp;IF($D$7=1,"",N13)&amp;"Srcchk","")</f>
        <v>u4_s_AlertC_absTtSrcchk</v>
      </c>
      <c r="G13" s="53" t="str">
        <f t="shared" ref="G13:G37" si="1">IF($D13&lt;&gt;"",IF($E13="○","vd_s_Alert"&amp;UPPER(LEFT($D$6,1))&amp;LOWER(MID($D$6,2,100))&amp;IF($D$7=1,"",N13)&amp;"RwTx","NULL"),"")</f>
        <v>NULL</v>
      </c>
      <c r="H13" s="109" t="str">
        <f ca="1">IF($D13&lt;&gt;"","ALERT_CH_"&amp;UPPER($D$6)&amp;IF($D$7=1,"","_"&amp;UPPER($C13)),"")</f>
        <v>ALERT_CH_C_ABS_TT</v>
      </c>
      <c r="I13" s="148" t="str">
        <f ca="1">IF($D13&lt;&gt;"","ALERT_REQ_"&amp;UPPER($D$6)&amp;IF($D$7=1,"","_"&amp;UPPER($C13)),"")</f>
        <v>ALERT_REQ_C_ABS_TT</v>
      </c>
      <c r="K13" t="s">
        <v>50</v>
      </c>
      <c r="L13" t="s">
        <v>54</v>
      </c>
      <c r="M13" t="e">
        <f t="shared" ref="M13:M37" si="2">FIND("_",C13,1)</f>
        <v>#VALUE!</v>
      </c>
      <c r="N13" t="str">
        <f t="shared" ref="N13:N37" si="3">IF(IFERROR(M13,0),UPPER(LEFT(C13,1))&amp;LOWER(MID(C13,2,M13-2))&amp;UPPER(MID(C13,M13+1,1))&amp;LOWER(MID(C13,M13+2,100)),UPPER(LEFT(C13,1))&amp;LOWER(MID(C13,2,100)))</f>
        <v>Tt</v>
      </c>
    </row>
    <row r="14" spans="2:14">
      <c r="B14" s="98">
        <v>2</v>
      </c>
      <c r="C14" s="145" t="s">
        <v>24</v>
      </c>
      <c r="D14" s="146" t="s">
        <v>52</v>
      </c>
      <c r="E14" s="146" t="s">
        <v>174</v>
      </c>
      <c r="F14" s="48" t="str">
        <f t="shared" ca="1" si="0"/>
        <v>u4_s_AlertC_absPdSrcchk</v>
      </c>
      <c r="G14" s="48" t="str">
        <f t="shared" si="1"/>
        <v>NULL</v>
      </c>
      <c r="H14" s="68" t="str">
        <f t="shared" ref="H14:H37" ca="1" si="4">IF($D14&lt;&gt;"","ALERT_CH_"&amp;UPPER($D$6)&amp;IF($D$7=1,"","_"&amp;UPPER($C14)),"")</f>
        <v>ALERT_CH_C_ABS_PD</v>
      </c>
      <c r="I14" s="149" t="str">
        <f t="shared" ref="I14:I37" ca="1" si="5">IF($D14&lt;&gt;"","ALERT_REQ_"&amp;UPPER($D$6)&amp;IF($D$7=1,"","_"&amp;UPPER($C14)),"")</f>
        <v>ALERT_REQ_C_ABS_PD</v>
      </c>
      <c r="K14" t="s">
        <v>51</v>
      </c>
      <c r="L14" t="str">
        <f ca="1">"vd_g_Alert"&amp;UPPER(LEFT(D6,1))&amp;LOWER(MID(D6,2,100))&amp;"Init"</f>
        <v>vd_g_AlertC_absInit</v>
      </c>
      <c r="M14" t="e">
        <f t="shared" si="2"/>
        <v>#VALUE!</v>
      </c>
      <c r="N14" t="str">
        <f t="shared" si="3"/>
        <v>Pd</v>
      </c>
    </row>
    <row r="15" spans="2:14">
      <c r="B15" s="98">
        <v>3</v>
      </c>
      <c r="C15" s="145"/>
      <c r="D15" s="146"/>
      <c r="E15" s="146"/>
      <c r="F15" s="48" t="str">
        <f t="shared" si="0"/>
        <v/>
      </c>
      <c r="G15" s="48" t="str">
        <f t="shared" si="1"/>
        <v/>
      </c>
      <c r="H15" s="68" t="str">
        <f t="shared" si="4"/>
        <v/>
      </c>
      <c r="I15" s="149" t="str">
        <f t="shared" si="5"/>
        <v/>
      </c>
      <c r="K15" t="s">
        <v>129</v>
      </c>
      <c r="M15" t="e">
        <f t="shared" si="2"/>
        <v>#VALUE!</v>
      </c>
      <c r="N15" t="str">
        <f t="shared" si="3"/>
        <v/>
      </c>
    </row>
    <row r="16" spans="2:14">
      <c r="B16" s="98">
        <v>4</v>
      </c>
      <c r="C16" s="145"/>
      <c r="D16" s="146"/>
      <c r="E16" s="146"/>
      <c r="F16" s="48" t="str">
        <f t="shared" si="0"/>
        <v/>
      </c>
      <c r="G16" s="48" t="str">
        <f t="shared" si="1"/>
        <v/>
      </c>
      <c r="H16" s="68" t="str">
        <f t="shared" si="4"/>
        <v/>
      </c>
      <c r="I16" s="149" t="str">
        <f t="shared" si="5"/>
        <v/>
      </c>
      <c r="K16" t="s">
        <v>130</v>
      </c>
      <c r="M16" t="e">
        <f t="shared" si="2"/>
        <v>#VALUE!</v>
      </c>
      <c r="N16" t="str">
        <f t="shared" si="3"/>
        <v/>
      </c>
    </row>
    <row r="17" spans="2:14">
      <c r="B17" s="98">
        <v>5</v>
      </c>
      <c r="C17" s="145"/>
      <c r="D17" s="146"/>
      <c r="E17" s="146"/>
      <c r="F17" s="48" t="str">
        <f t="shared" si="0"/>
        <v/>
      </c>
      <c r="G17" s="48" t="str">
        <f t="shared" si="1"/>
        <v/>
      </c>
      <c r="H17" s="68" t="str">
        <f t="shared" si="4"/>
        <v/>
      </c>
      <c r="I17" s="149" t="str">
        <f t="shared" si="5"/>
        <v/>
      </c>
      <c r="K17" t="s">
        <v>52</v>
      </c>
      <c r="M17" t="e">
        <f t="shared" si="2"/>
        <v>#VALUE!</v>
      </c>
      <c r="N17" t="str">
        <f t="shared" si="3"/>
        <v/>
      </c>
    </row>
    <row r="18" spans="2:14">
      <c r="B18" s="98">
        <v>6</v>
      </c>
      <c r="C18" s="145"/>
      <c r="D18" s="146"/>
      <c r="E18" s="146"/>
      <c r="F18" s="48" t="str">
        <f t="shared" si="0"/>
        <v/>
      </c>
      <c r="G18" s="48" t="str">
        <f t="shared" si="1"/>
        <v/>
      </c>
      <c r="H18" s="68" t="str">
        <f t="shared" si="4"/>
        <v/>
      </c>
      <c r="I18" s="149" t="str">
        <f t="shared" si="5"/>
        <v/>
      </c>
      <c r="K18" t="s">
        <v>53</v>
      </c>
      <c r="M18" t="e">
        <f t="shared" si="2"/>
        <v>#VALUE!</v>
      </c>
      <c r="N18" t="str">
        <f t="shared" si="3"/>
        <v/>
      </c>
    </row>
    <row r="19" spans="2:14">
      <c r="B19" s="98">
        <v>7</v>
      </c>
      <c r="C19" s="145"/>
      <c r="D19" s="146"/>
      <c r="E19" s="146"/>
      <c r="F19" s="48" t="str">
        <f t="shared" si="0"/>
        <v/>
      </c>
      <c r="G19" s="48" t="str">
        <f t="shared" si="1"/>
        <v/>
      </c>
      <c r="H19" s="68" t="str">
        <f t="shared" si="4"/>
        <v/>
      </c>
      <c r="I19" s="149" t="str">
        <f t="shared" si="5"/>
        <v/>
      </c>
      <c r="K19" t="s">
        <v>53</v>
      </c>
      <c r="M19" t="e">
        <f t="shared" si="2"/>
        <v>#VALUE!</v>
      </c>
      <c r="N19" t="str">
        <f t="shared" si="3"/>
        <v/>
      </c>
    </row>
    <row r="20" spans="2:14">
      <c r="B20" s="98">
        <v>8</v>
      </c>
      <c r="C20" s="145"/>
      <c r="D20" s="146"/>
      <c r="E20" s="146"/>
      <c r="F20" s="48" t="str">
        <f t="shared" si="0"/>
        <v/>
      </c>
      <c r="G20" s="48" t="str">
        <f t="shared" si="1"/>
        <v/>
      </c>
      <c r="H20" s="68" t="str">
        <f t="shared" si="4"/>
        <v/>
      </c>
      <c r="I20" s="149" t="str">
        <f t="shared" si="5"/>
        <v/>
      </c>
      <c r="K20" t="s">
        <v>53</v>
      </c>
      <c r="M20" t="e">
        <f t="shared" si="2"/>
        <v>#VALUE!</v>
      </c>
      <c r="N20" t="str">
        <f t="shared" si="3"/>
        <v/>
      </c>
    </row>
    <row r="21" spans="2:14">
      <c r="B21" s="98">
        <v>9</v>
      </c>
      <c r="C21" s="145"/>
      <c r="D21" s="146"/>
      <c r="E21" s="146"/>
      <c r="F21" s="48" t="str">
        <f t="shared" si="0"/>
        <v/>
      </c>
      <c r="G21" s="48" t="str">
        <f t="shared" si="1"/>
        <v/>
      </c>
      <c r="H21" s="68" t="str">
        <f t="shared" si="4"/>
        <v/>
      </c>
      <c r="I21" s="149" t="str">
        <f t="shared" si="5"/>
        <v/>
      </c>
      <c r="K21" t="s">
        <v>53</v>
      </c>
      <c r="M21" t="e">
        <f t="shared" si="2"/>
        <v>#VALUE!</v>
      </c>
      <c r="N21" t="str">
        <f t="shared" si="3"/>
        <v/>
      </c>
    </row>
    <row r="22" spans="2:14">
      <c r="B22" s="98">
        <v>10</v>
      </c>
      <c r="C22" s="145"/>
      <c r="D22" s="146"/>
      <c r="E22" s="146"/>
      <c r="F22" s="48" t="str">
        <f t="shared" si="0"/>
        <v/>
      </c>
      <c r="G22" s="48" t="str">
        <f t="shared" si="1"/>
        <v/>
      </c>
      <c r="H22" s="68" t="str">
        <f t="shared" si="4"/>
        <v/>
      </c>
      <c r="I22" s="149" t="str">
        <f t="shared" si="5"/>
        <v/>
      </c>
      <c r="K22" t="s">
        <v>53</v>
      </c>
      <c r="M22" t="e">
        <f t="shared" si="2"/>
        <v>#VALUE!</v>
      </c>
      <c r="N22" t="str">
        <f t="shared" si="3"/>
        <v/>
      </c>
    </row>
    <row r="23" spans="2:14">
      <c r="B23" s="98">
        <v>11</v>
      </c>
      <c r="C23" s="145"/>
      <c r="D23" s="146"/>
      <c r="E23" s="146"/>
      <c r="F23" s="48" t="str">
        <f t="shared" si="0"/>
        <v/>
      </c>
      <c r="G23" s="48" t="str">
        <f t="shared" si="1"/>
        <v/>
      </c>
      <c r="H23" s="68" t="str">
        <f t="shared" si="4"/>
        <v/>
      </c>
      <c r="I23" s="149" t="str">
        <f t="shared" si="5"/>
        <v/>
      </c>
      <c r="K23" t="s">
        <v>53</v>
      </c>
      <c r="M23" t="e">
        <f t="shared" si="2"/>
        <v>#VALUE!</v>
      </c>
      <c r="N23" t="str">
        <f t="shared" si="3"/>
        <v/>
      </c>
    </row>
    <row r="24" spans="2:14">
      <c r="B24" s="98">
        <v>12</v>
      </c>
      <c r="C24" s="145"/>
      <c r="D24" s="146"/>
      <c r="E24" s="146"/>
      <c r="F24" s="48" t="str">
        <f t="shared" si="0"/>
        <v/>
      </c>
      <c r="G24" s="48" t="str">
        <f t="shared" si="1"/>
        <v/>
      </c>
      <c r="H24" s="68" t="str">
        <f t="shared" si="4"/>
        <v/>
      </c>
      <c r="I24" s="149" t="str">
        <f t="shared" si="5"/>
        <v/>
      </c>
      <c r="K24" t="s">
        <v>53</v>
      </c>
      <c r="M24" t="e">
        <f t="shared" si="2"/>
        <v>#VALUE!</v>
      </c>
      <c r="N24" t="str">
        <f t="shared" si="3"/>
        <v/>
      </c>
    </row>
    <row r="25" spans="2:14">
      <c r="B25" s="98">
        <v>13</v>
      </c>
      <c r="C25" s="145"/>
      <c r="D25" s="146"/>
      <c r="E25" s="146"/>
      <c r="F25" s="48" t="str">
        <f t="shared" si="0"/>
        <v/>
      </c>
      <c r="G25" s="48" t="str">
        <f t="shared" si="1"/>
        <v/>
      </c>
      <c r="H25" s="68" t="str">
        <f t="shared" si="4"/>
        <v/>
      </c>
      <c r="I25" s="149" t="str">
        <f t="shared" si="5"/>
        <v/>
      </c>
      <c r="K25" t="s">
        <v>53</v>
      </c>
      <c r="M25" t="e">
        <f t="shared" si="2"/>
        <v>#VALUE!</v>
      </c>
      <c r="N25" t="str">
        <f t="shared" si="3"/>
        <v/>
      </c>
    </row>
    <row r="26" spans="2:14">
      <c r="B26" s="98">
        <v>14</v>
      </c>
      <c r="C26" s="145"/>
      <c r="D26" s="146"/>
      <c r="E26" s="146"/>
      <c r="F26" s="48" t="str">
        <f t="shared" si="0"/>
        <v/>
      </c>
      <c r="G26" s="48" t="str">
        <f t="shared" si="1"/>
        <v/>
      </c>
      <c r="H26" s="68" t="str">
        <f t="shared" si="4"/>
        <v/>
      </c>
      <c r="I26" s="149" t="str">
        <f t="shared" si="5"/>
        <v/>
      </c>
      <c r="K26" t="s">
        <v>53</v>
      </c>
      <c r="M26" t="e">
        <f t="shared" si="2"/>
        <v>#VALUE!</v>
      </c>
      <c r="N26" t="str">
        <f t="shared" si="3"/>
        <v/>
      </c>
    </row>
    <row r="27" spans="2:14">
      <c r="B27" s="98">
        <v>15</v>
      </c>
      <c r="C27" s="145"/>
      <c r="D27" s="146"/>
      <c r="E27" s="146"/>
      <c r="F27" s="48" t="str">
        <f t="shared" si="0"/>
        <v/>
      </c>
      <c r="G27" s="48" t="str">
        <f t="shared" si="1"/>
        <v/>
      </c>
      <c r="H27" s="68" t="str">
        <f t="shared" si="4"/>
        <v/>
      </c>
      <c r="I27" s="149" t="str">
        <f t="shared" si="5"/>
        <v/>
      </c>
      <c r="K27" t="s">
        <v>53</v>
      </c>
      <c r="M27" t="e">
        <f t="shared" si="2"/>
        <v>#VALUE!</v>
      </c>
      <c r="N27" t="str">
        <f t="shared" si="3"/>
        <v/>
      </c>
    </row>
    <row r="28" spans="2:14">
      <c r="B28" s="98">
        <v>16</v>
      </c>
      <c r="C28" s="145"/>
      <c r="D28" s="146"/>
      <c r="E28" s="146"/>
      <c r="F28" s="48" t="str">
        <f t="shared" si="0"/>
        <v/>
      </c>
      <c r="G28" s="48" t="str">
        <f t="shared" si="1"/>
        <v/>
      </c>
      <c r="H28" s="68" t="str">
        <f t="shared" si="4"/>
        <v/>
      </c>
      <c r="I28" s="149" t="str">
        <f t="shared" si="5"/>
        <v/>
      </c>
      <c r="K28" t="s">
        <v>53</v>
      </c>
      <c r="M28" t="e">
        <f t="shared" si="2"/>
        <v>#VALUE!</v>
      </c>
      <c r="N28" t="str">
        <f t="shared" si="3"/>
        <v/>
      </c>
    </row>
    <row r="29" spans="2:14">
      <c r="B29" s="98">
        <v>17</v>
      </c>
      <c r="C29" s="145"/>
      <c r="D29" s="146"/>
      <c r="E29" s="146"/>
      <c r="F29" s="48" t="str">
        <f t="shared" si="0"/>
        <v/>
      </c>
      <c r="G29" s="48" t="str">
        <f t="shared" si="1"/>
        <v/>
      </c>
      <c r="H29" s="68" t="str">
        <f t="shared" si="4"/>
        <v/>
      </c>
      <c r="I29" s="149" t="str">
        <f t="shared" si="5"/>
        <v/>
      </c>
      <c r="K29" t="s">
        <v>53</v>
      </c>
      <c r="M29" t="e">
        <f t="shared" si="2"/>
        <v>#VALUE!</v>
      </c>
      <c r="N29" t="str">
        <f t="shared" si="3"/>
        <v/>
      </c>
    </row>
    <row r="30" spans="2:14">
      <c r="B30" s="98">
        <v>18</v>
      </c>
      <c r="C30" s="145"/>
      <c r="D30" s="146"/>
      <c r="E30" s="146"/>
      <c r="F30" s="48" t="str">
        <f t="shared" si="0"/>
        <v/>
      </c>
      <c r="G30" s="48" t="str">
        <f t="shared" si="1"/>
        <v/>
      </c>
      <c r="H30" s="68" t="str">
        <f t="shared" si="4"/>
        <v/>
      </c>
      <c r="I30" s="149" t="str">
        <f t="shared" si="5"/>
        <v/>
      </c>
      <c r="K30" t="s">
        <v>53</v>
      </c>
      <c r="M30" t="e">
        <f t="shared" si="2"/>
        <v>#VALUE!</v>
      </c>
      <c r="N30" t="str">
        <f t="shared" si="3"/>
        <v/>
      </c>
    </row>
    <row r="31" spans="2:14">
      <c r="B31" s="98">
        <v>19</v>
      </c>
      <c r="C31" s="145"/>
      <c r="D31" s="146"/>
      <c r="E31" s="146"/>
      <c r="F31" s="48" t="str">
        <f t="shared" si="0"/>
        <v/>
      </c>
      <c r="G31" s="48" t="str">
        <f t="shared" si="1"/>
        <v/>
      </c>
      <c r="H31" s="68" t="str">
        <f t="shared" si="4"/>
        <v/>
      </c>
      <c r="I31" s="149" t="str">
        <f t="shared" si="5"/>
        <v/>
      </c>
      <c r="K31" t="s">
        <v>53</v>
      </c>
      <c r="M31" t="e">
        <f t="shared" si="2"/>
        <v>#VALUE!</v>
      </c>
      <c r="N31" t="str">
        <f t="shared" si="3"/>
        <v/>
      </c>
    </row>
    <row r="32" spans="2:14">
      <c r="B32" s="98">
        <v>20</v>
      </c>
      <c r="C32" s="145"/>
      <c r="D32" s="146"/>
      <c r="E32" s="146"/>
      <c r="F32" s="48" t="str">
        <f t="shared" si="0"/>
        <v/>
      </c>
      <c r="G32" s="48" t="str">
        <f t="shared" si="1"/>
        <v/>
      </c>
      <c r="H32" s="68" t="str">
        <f t="shared" si="4"/>
        <v/>
      </c>
      <c r="I32" s="149" t="str">
        <f t="shared" si="5"/>
        <v/>
      </c>
      <c r="K32" t="s">
        <v>53</v>
      </c>
      <c r="M32" t="e">
        <f t="shared" si="2"/>
        <v>#VALUE!</v>
      </c>
      <c r="N32" t="str">
        <f t="shared" si="3"/>
        <v/>
      </c>
    </row>
    <row r="33" spans="2:14">
      <c r="B33" s="98">
        <v>21</v>
      </c>
      <c r="C33" s="145"/>
      <c r="D33" s="146"/>
      <c r="E33" s="146"/>
      <c r="F33" s="48" t="str">
        <f t="shared" si="0"/>
        <v/>
      </c>
      <c r="G33" s="48" t="str">
        <f t="shared" si="1"/>
        <v/>
      </c>
      <c r="H33" s="68" t="str">
        <f t="shared" si="4"/>
        <v/>
      </c>
      <c r="I33" s="149" t="str">
        <f t="shared" si="5"/>
        <v/>
      </c>
      <c r="K33" t="s">
        <v>53</v>
      </c>
      <c r="M33" t="e">
        <f t="shared" si="2"/>
        <v>#VALUE!</v>
      </c>
      <c r="N33" t="str">
        <f t="shared" si="3"/>
        <v/>
      </c>
    </row>
    <row r="34" spans="2:14">
      <c r="B34" s="98">
        <v>22</v>
      </c>
      <c r="C34" s="145"/>
      <c r="D34" s="146"/>
      <c r="E34" s="146"/>
      <c r="F34" s="48" t="str">
        <f t="shared" si="0"/>
        <v/>
      </c>
      <c r="G34" s="48" t="str">
        <f t="shared" si="1"/>
        <v/>
      </c>
      <c r="H34" s="68" t="str">
        <f t="shared" si="4"/>
        <v/>
      </c>
      <c r="I34" s="149" t="str">
        <f t="shared" si="5"/>
        <v/>
      </c>
      <c r="K34" t="s">
        <v>53</v>
      </c>
      <c r="M34" t="e">
        <f t="shared" si="2"/>
        <v>#VALUE!</v>
      </c>
      <c r="N34" t="str">
        <f t="shared" si="3"/>
        <v/>
      </c>
    </row>
    <row r="35" spans="2:14">
      <c r="B35" s="98">
        <v>23</v>
      </c>
      <c r="C35" s="145"/>
      <c r="D35" s="146"/>
      <c r="E35" s="146"/>
      <c r="F35" s="48" t="str">
        <f t="shared" si="0"/>
        <v/>
      </c>
      <c r="G35" s="48" t="str">
        <f t="shared" si="1"/>
        <v/>
      </c>
      <c r="H35" s="68" t="str">
        <f t="shared" si="4"/>
        <v/>
      </c>
      <c r="I35" s="149" t="str">
        <f t="shared" si="5"/>
        <v/>
      </c>
      <c r="K35" t="s">
        <v>53</v>
      </c>
      <c r="M35" t="e">
        <f t="shared" si="2"/>
        <v>#VALUE!</v>
      </c>
      <c r="N35" t="str">
        <f t="shared" si="3"/>
        <v/>
      </c>
    </row>
    <row r="36" spans="2:14">
      <c r="B36" s="98">
        <v>24</v>
      </c>
      <c r="C36" s="145"/>
      <c r="D36" s="146"/>
      <c r="E36" s="146"/>
      <c r="F36" s="48" t="str">
        <f t="shared" si="0"/>
        <v/>
      </c>
      <c r="G36" s="48" t="str">
        <f t="shared" si="1"/>
        <v/>
      </c>
      <c r="H36" s="68" t="str">
        <f t="shared" si="4"/>
        <v/>
      </c>
      <c r="I36" s="149" t="str">
        <f t="shared" si="5"/>
        <v/>
      </c>
      <c r="K36" t="s">
        <v>53</v>
      </c>
      <c r="M36" t="e">
        <f t="shared" si="2"/>
        <v>#VALUE!</v>
      </c>
      <c r="N36" t="str">
        <f t="shared" si="3"/>
        <v/>
      </c>
    </row>
    <row r="37" spans="2:14" ht="13.6" thickBot="1">
      <c r="B37" s="99">
        <v>25</v>
      </c>
      <c r="C37" s="143"/>
      <c r="D37" s="144"/>
      <c r="E37" s="144"/>
      <c r="F37" s="56" t="str">
        <f t="shared" si="0"/>
        <v/>
      </c>
      <c r="G37" s="56" t="str">
        <f t="shared" si="1"/>
        <v/>
      </c>
      <c r="H37" s="69" t="str">
        <f t="shared" si="4"/>
        <v/>
      </c>
      <c r="I37" s="150" t="str">
        <f t="shared" si="5"/>
        <v/>
      </c>
      <c r="K37" t="s">
        <v>53</v>
      </c>
      <c r="M37" t="e">
        <f t="shared" si="2"/>
        <v>#VALUE!</v>
      </c>
      <c r="N37" t="str">
        <f t="shared" si="3"/>
        <v/>
      </c>
    </row>
  </sheetData>
  <sheetProtection sheet="1" objects="1" scenarios="1"/>
  <protectedRanges>
    <protectedRange sqref="D2:H3 D9:H10 C13:E37" name="編集許可"/>
  </protectedRanges>
  <mergeCells count="16">
    <mergeCell ref="B2:C2"/>
    <mergeCell ref="B3:C3"/>
    <mergeCell ref="B4:C4"/>
    <mergeCell ref="B6:C6"/>
    <mergeCell ref="B7:C7"/>
    <mergeCell ref="D2:H2"/>
    <mergeCell ref="D3:H3"/>
    <mergeCell ref="D4:H4"/>
    <mergeCell ref="D6:H6"/>
    <mergeCell ref="D7:H7"/>
    <mergeCell ref="B9:C9"/>
    <mergeCell ref="D8:H8"/>
    <mergeCell ref="D9:H9"/>
    <mergeCell ref="D10:H10"/>
    <mergeCell ref="B10:C10"/>
    <mergeCell ref="B8:C8"/>
  </mergeCells>
  <phoneticPr fontId="2"/>
  <conditionalFormatting sqref="C13:C37">
    <cfRule type="expression" dxfId="9" priority="4">
      <formula>14&lt;LEN($D$6)+LEN($C13)</formula>
    </cfRule>
  </conditionalFormatting>
  <conditionalFormatting sqref="D5">
    <cfRule type="containsText" dxfId="8" priority="1" operator="containsText" text="NG">
      <formula>NOT(ISERROR(SEARCH("NG",D5)))</formula>
    </cfRule>
  </conditionalFormatting>
  <conditionalFormatting sqref="D6">
    <cfRule type="expression" dxfId="7" priority="3">
      <formula>14 &lt; LEN($D$6)</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hyperlinks>
    <hyperlink ref="D3" r:id="rId1" display="https://top.dndev.net/svn/met/" xr:uid="{00000000-0004-0000-0200-000000000000}"/>
  </hyperlinks>
  <pageMargins left="0.7" right="0.7" top="0.75" bottom="0.75" header="0.3" footer="0.3"/>
  <headerFooter>
    <oddHeader>&amp;C&amp;"Calibri"&amp;10&amp;KFF0000 CONFIDENTIAL&amp;1#_x000D_</oddHead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Normal="100" workbookViewId="0"/>
  </sheetViews>
  <sheetFormatPr defaultRowHeight="12.9"/>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3.6" thickBot="1">
      <c r="B2" t="s">
        <v>202</v>
      </c>
      <c r="O2" t="s">
        <v>204</v>
      </c>
    </row>
    <row r="3" spans="2:18" ht="13.6" thickBot="1">
      <c r="B3" s="142" t="s">
        <v>38</v>
      </c>
      <c r="C3" s="106" t="s">
        <v>191</v>
      </c>
      <c r="D3" s="106" t="s">
        <v>197</v>
      </c>
      <c r="E3" s="107" t="s">
        <v>198</v>
      </c>
      <c r="F3" s="183" t="s">
        <v>193</v>
      </c>
      <c r="G3" s="180" t="s">
        <v>207</v>
      </c>
      <c r="O3" s="142" t="s">
        <v>38</v>
      </c>
      <c r="P3" s="179" t="s">
        <v>187</v>
      </c>
      <c r="Q3" s="179" t="s">
        <v>201</v>
      </c>
      <c r="R3" s="180" t="s">
        <v>193</v>
      </c>
    </row>
    <row r="4" spans="2:18" ht="13.6" hidden="1" thickTop="1">
      <c r="B4" s="171">
        <v>0</v>
      </c>
      <c r="C4" s="172" t="s">
        <v>176</v>
      </c>
      <c r="D4" s="172"/>
      <c r="E4" s="173"/>
      <c r="F4" s="184"/>
      <c r="G4" s="75"/>
      <c r="O4" s="181">
        <v>0</v>
      </c>
      <c r="P4" s="178" t="s">
        <v>176</v>
      </c>
      <c r="Q4" s="178" t="s">
        <v>176</v>
      </c>
      <c r="R4" s="137"/>
    </row>
    <row r="5" spans="2:18" ht="13.6" thickTop="1">
      <c r="B5" s="174">
        <v>1</v>
      </c>
      <c r="C5" s="146"/>
      <c r="D5" s="22"/>
      <c r="E5" s="68" t="str">
        <f>IF($C5&lt;&gt;"","ALERT_" &amp; D5 &amp; "_ID_"&amp;UPPER(Matrix!$D$6) &amp; "_" &amp; $C5,"")</f>
        <v/>
      </c>
      <c r="F5" s="116"/>
      <c r="G5" s="68" t="str">
        <f>IF(E5&lt;&gt;"",LEN(E5),"")</f>
        <v/>
      </c>
      <c r="O5" s="174">
        <v>1</v>
      </c>
      <c r="P5" s="146"/>
      <c r="Q5" s="146"/>
      <c r="R5" s="117"/>
    </row>
    <row r="6" spans="2:18">
      <c r="B6" s="174">
        <v>2</v>
      </c>
      <c r="C6" s="146"/>
      <c r="D6" s="22"/>
      <c r="E6" s="68" t="str">
        <f>IF($C6&lt;&gt;"","ALERT_" &amp; D6 &amp; "_ID_"&amp;UPPER(Matrix!$D$6) &amp; "_" &amp; $C6,"")</f>
        <v/>
      </c>
      <c r="F6" s="116"/>
      <c r="G6" s="68" t="str">
        <f t="shared" ref="G6:G29" si="0">IF(E6&lt;&gt;"",LEN(E6),"")</f>
        <v/>
      </c>
      <c r="O6" s="174">
        <v>2</v>
      </c>
      <c r="P6" s="146"/>
      <c r="Q6" s="146"/>
      <c r="R6" s="117"/>
    </row>
    <row r="7" spans="2:18">
      <c r="B7" s="174">
        <v>3</v>
      </c>
      <c r="C7" s="146"/>
      <c r="D7" s="22"/>
      <c r="E7" s="68" t="str">
        <f>IF($C7&lt;&gt;"","ALERT_" &amp; D7 &amp; "_ID_"&amp;UPPER(Matrix!$D$6) &amp; "_" &amp; $C7,"")</f>
        <v/>
      </c>
      <c r="F7" s="116"/>
      <c r="G7" s="68" t="str">
        <f t="shared" si="0"/>
        <v/>
      </c>
      <c r="O7" s="174">
        <v>3</v>
      </c>
      <c r="P7" s="146"/>
      <c r="Q7" s="146"/>
      <c r="R7" s="117"/>
    </row>
    <row r="8" spans="2:18">
      <c r="B8" s="174">
        <v>4</v>
      </c>
      <c r="C8" s="146"/>
      <c r="D8" s="22"/>
      <c r="E8" s="68" t="str">
        <f>IF($C8&lt;&gt;"","ALERT_" &amp; D8 &amp; "_ID_"&amp;UPPER(Matrix!$D$6) &amp; "_" &amp; $C8,"")</f>
        <v/>
      </c>
      <c r="F8" s="116"/>
      <c r="G8" s="68" t="str">
        <f t="shared" si="0"/>
        <v/>
      </c>
      <c r="O8" s="174">
        <v>4</v>
      </c>
      <c r="P8" s="146"/>
      <c r="Q8" s="146"/>
      <c r="R8" s="117"/>
    </row>
    <row r="9" spans="2:18">
      <c r="B9" s="174">
        <v>5</v>
      </c>
      <c r="C9" s="146"/>
      <c r="D9" s="22"/>
      <c r="E9" s="68" t="str">
        <f>IF($C9&lt;&gt;"","ALERT_" &amp; D9 &amp; "_ID_"&amp;UPPER(Matrix!$D$6) &amp; "_" &amp; $C9,"")</f>
        <v/>
      </c>
      <c r="F9" s="116"/>
      <c r="G9" s="68" t="str">
        <f t="shared" si="0"/>
        <v/>
      </c>
      <c r="O9" s="174">
        <v>5</v>
      </c>
      <c r="P9" s="146"/>
      <c r="Q9" s="146"/>
      <c r="R9" s="117"/>
    </row>
    <row r="10" spans="2:18">
      <c r="B10" s="174">
        <v>6</v>
      </c>
      <c r="C10" s="146"/>
      <c r="D10" s="22"/>
      <c r="E10" s="68" t="str">
        <f>IF($C10&lt;&gt;"","ALERT_" &amp; D10 &amp; "_ID_"&amp;UPPER(Matrix!$D$6) &amp; "_" &amp; $C10,"")</f>
        <v/>
      </c>
      <c r="F10" s="116"/>
      <c r="G10" s="68" t="str">
        <f t="shared" si="0"/>
        <v/>
      </c>
      <c r="O10" s="174">
        <v>6</v>
      </c>
      <c r="P10" s="146"/>
      <c r="Q10" s="146"/>
      <c r="R10" s="117"/>
    </row>
    <row r="11" spans="2:18">
      <c r="B11" s="174">
        <v>7</v>
      </c>
      <c r="C11" s="146"/>
      <c r="D11" s="22"/>
      <c r="E11" s="68" t="str">
        <f>IF($C11&lt;&gt;"","ALERT_" &amp; D11 &amp; "_ID_"&amp;UPPER(Matrix!$D$6) &amp; "_" &amp; $C11,"")</f>
        <v/>
      </c>
      <c r="F11" s="116"/>
      <c r="G11" s="68" t="str">
        <f t="shared" si="0"/>
        <v/>
      </c>
      <c r="O11" s="174">
        <v>7</v>
      </c>
      <c r="P11" s="146"/>
      <c r="Q11" s="146"/>
      <c r="R11" s="117"/>
    </row>
    <row r="12" spans="2:18">
      <c r="B12" s="174">
        <v>8</v>
      </c>
      <c r="C12" s="146"/>
      <c r="D12" s="22"/>
      <c r="E12" s="68" t="str">
        <f>IF($C12&lt;&gt;"","ALERT_" &amp; D12 &amp; "_ID_"&amp;UPPER(Matrix!$D$6) &amp; "_" &amp; $C12,"")</f>
        <v/>
      </c>
      <c r="F12" s="116"/>
      <c r="G12" s="68" t="str">
        <f t="shared" si="0"/>
        <v/>
      </c>
      <c r="O12" s="174">
        <v>8</v>
      </c>
      <c r="P12" s="146"/>
      <c r="Q12" s="146"/>
      <c r="R12" s="117"/>
    </row>
    <row r="13" spans="2:18">
      <c r="B13" s="174">
        <v>9</v>
      </c>
      <c r="C13" s="146"/>
      <c r="D13" s="22"/>
      <c r="E13" s="68" t="str">
        <f>IF($C13&lt;&gt;"","ALERT_" &amp; D13 &amp; "_ID_"&amp;UPPER(Matrix!$D$6) &amp; "_" &amp; $C13,"")</f>
        <v/>
      </c>
      <c r="F13" s="116"/>
      <c r="G13" s="68" t="str">
        <f t="shared" si="0"/>
        <v/>
      </c>
      <c r="O13" s="174">
        <v>9</v>
      </c>
      <c r="P13" s="146"/>
      <c r="Q13" s="146"/>
      <c r="R13" s="117"/>
    </row>
    <row r="14" spans="2:18">
      <c r="B14" s="174">
        <v>10</v>
      </c>
      <c r="C14" s="146"/>
      <c r="D14" s="22"/>
      <c r="E14" s="68" t="str">
        <f>IF($C14&lt;&gt;"","ALERT_" &amp; D14 &amp; "_ID_"&amp;UPPER(Matrix!$D$6) &amp; "_" &amp; $C14,"")</f>
        <v/>
      </c>
      <c r="F14" s="116"/>
      <c r="G14" s="68" t="str">
        <f t="shared" si="0"/>
        <v/>
      </c>
      <c r="O14" s="174">
        <v>10</v>
      </c>
      <c r="P14" s="146"/>
      <c r="Q14" s="146"/>
      <c r="R14" s="117"/>
    </row>
    <row r="15" spans="2:18">
      <c r="B15" s="174">
        <v>11</v>
      </c>
      <c r="C15" s="146"/>
      <c r="D15" s="22"/>
      <c r="E15" s="68" t="str">
        <f>IF($C15&lt;&gt;"","ALERT_" &amp; D15 &amp; "_ID_"&amp;UPPER(Matrix!$D$6) &amp; "_" &amp; $C15,"")</f>
        <v/>
      </c>
      <c r="F15" s="116"/>
      <c r="G15" s="68" t="str">
        <f t="shared" si="0"/>
        <v/>
      </c>
      <c r="O15" s="174">
        <v>11</v>
      </c>
      <c r="P15" s="146"/>
      <c r="Q15" s="146"/>
      <c r="R15" s="117"/>
    </row>
    <row r="16" spans="2:18">
      <c r="B16" s="174">
        <v>12</v>
      </c>
      <c r="C16" s="146"/>
      <c r="D16" s="22"/>
      <c r="E16" s="68" t="str">
        <f>IF($C16&lt;&gt;"","ALERT_" &amp; D16 &amp; "_ID_"&amp;UPPER(Matrix!$D$6) &amp; "_" &amp; $C16,"")</f>
        <v/>
      </c>
      <c r="F16" s="116"/>
      <c r="G16" s="68" t="str">
        <f t="shared" si="0"/>
        <v/>
      </c>
      <c r="O16" s="174">
        <v>12</v>
      </c>
      <c r="P16" s="146"/>
      <c r="Q16" s="146"/>
      <c r="R16" s="117"/>
    </row>
    <row r="17" spans="2:18">
      <c r="B17" s="174">
        <v>13</v>
      </c>
      <c r="C17" s="146"/>
      <c r="D17" s="22"/>
      <c r="E17" s="68" t="str">
        <f>IF($C17&lt;&gt;"","ALERT_" &amp; D17 &amp; "_ID_"&amp;UPPER(Matrix!$D$6) &amp; "_" &amp; $C17,"")</f>
        <v/>
      </c>
      <c r="F17" s="116"/>
      <c r="G17" s="68" t="str">
        <f t="shared" si="0"/>
        <v/>
      </c>
      <c r="O17" s="174">
        <v>13</v>
      </c>
      <c r="P17" s="146"/>
      <c r="Q17" s="146"/>
      <c r="R17" s="117"/>
    </row>
    <row r="18" spans="2:18">
      <c r="B18" s="174">
        <v>14</v>
      </c>
      <c r="C18" s="146"/>
      <c r="D18" s="22"/>
      <c r="E18" s="68" t="str">
        <f>IF($C18&lt;&gt;"","ALERT_" &amp; D18 &amp; "_ID_"&amp;UPPER(Matrix!$D$6) &amp; "_" &amp; $C18,"")</f>
        <v/>
      </c>
      <c r="F18" s="116"/>
      <c r="G18" s="68" t="str">
        <f t="shared" si="0"/>
        <v/>
      </c>
      <c r="O18" s="174">
        <v>14</v>
      </c>
      <c r="P18" s="146"/>
      <c r="Q18" s="146"/>
      <c r="R18" s="117"/>
    </row>
    <row r="19" spans="2:18">
      <c r="B19" s="174">
        <v>15</v>
      </c>
      <c r="C19" s="146"/>
      <c r="D19" s="22"/>
      <c r="E19" s="68" t="str">
        <f>IF($C19&lt;&gt;"","ALERT_" &amp; D19 &amp; "_ID_"&amp;UPPER(Matrix!$D$6) &amp; "_" &amp; $C19,"")</f>
        <v/>
      </c>
      <c r="F19" s="116"/>
      <c r="G19" s="68" t="str">
        <f t="shared" si="0"/>
        <v/>
      </c>
      <c r="O19" s="174">
        <v>15</v>
      </c>
      <c r="P19" s="146"/>
      <c r="Q19" s="146"/>
      <c r="R19" s="117"/>
    </row>
    <row r="20" spans="2:18">
      <c r="B20" s="174">
        <v>16</v>
      </c>
      <c r="C20" s="146"/>
      <c r="D20" s="22"/>
      <c r="E20" s="68" t="str">
        <f>IF($C20&lt;&gt;"","ALERT_" &amp; D20 &amp; "_ID_"&amp;UPPER(Matrix!$D$6) &amp; "_" &amp; $C20,"")</f>
        <v/>
      </c>
      <c r="F20" s="116"/>
      <c r="G20" s="68" t="str">
        <f t="shared" si="0"/>
        <v/>
      </c>
      <c r="O20" s="174">
        <v>16</v>
      </c>
      <c r="P20" s="146"/>
      <c r="Q20" s="146"/>
      <c r="R20" s="117"/>
    </row>
    <row r="21" spans="2:18">
      <c r="B21" s="174">
        <v>17</v>
      </c>
      <c r="C21" s="146"/>
      <c r="D21" s="22"/>
      <c r="E21" s="68" t="str">
        <f>IF($C21&lt;&gt;"","ALERT_" &amp; D21 &amp; "_ID_"&amp;UPPER(Matrix!$D$6) &amp; "_" &amp; $C21,"")</f>
        <v/>
      </c>
      <c r="F21" s="116"/>
      <c r="G21" s="68" t="str">
        <f t="shared" si="0"/>
        <v/>
      </c>
      <c r="O21" s="174">
        <v>17</v>
      </c>
      <c r="P21" s="146"/>
      <c r="Q21" s="146"/>
      <c r="R21" s="117"/>
    </row>
    <row r="22" spans="2:18">
      <c r="B22" s="174">
        <v>18</v>
      </c>
      <c r="C22" s="146"/>
      <c r="D22" s="22"/>
      <c r="E22" s="68" t="str">
        <f>IF($C22&lt;&gt;"","ALERT_" &amp; D22 &amp; "_ID_"&amp;UPPER(Matrix!$D$6) &amp; "_" &amp; $C22,"")</f>
        <v/>
      </c>
      <c r="F22" s="116"/>
      <c r="G22" s="68" t="str">
        <f t="shared" si="0"/>
        <v/>
      </c>
      <c r="O22" s="174">
        <v>18</v>
      </c>
      <c r="P22" s="146"/>
      <c r="Q22" s="146"/>
      <c r="R22" s="117"/>
    </row>
    <row r="23" spans="2:18">
      <c r="B23" s="174">
        <v>19</v>
      </c>
      <c r="C23" s="146"/>
      <c r="D23" s="22"/>
      <c r="E23" s="68" t="str">
        <f>IF($C23&lt;&gt;"","ALERT_" &amp; D23 &amp; "_ID_"&amp;UPPER(Matrix!$D$6) &amp; "_" &amp; $C23,"")</f>
        <v/>
      </c>
      <c r="F23" s="116"/>
      <c r="G23" s="68" t="str">
        <f t="shared" si="0"/>
        <v/>
      </c>
      <c r="O23" s="174">
        <v>19</v>
      </c>
      <c r="P23" s="146"/>
      <c r="Q23" s="146"/>
      <c r="R23" s="117"/>
    </row>
    <row r="24" spans="2:18">
      <c r="B24" s="174">
        <v>20</v>
      </c>
      <c r="C24" s="146"/>
      <c r="D24" s="22"/>
      <c r="E24" s="68" t="str">
        <f>IF($C24&lt;&gt;"","ALERT_" &amp; D24 &amp; "_ID_"&amp;UPPER(Matrix!$D$6) &amp; "_" &amp; $C24,"")</f>
        <v/>
      </c>
      <c r="F24" s="116"/>
      <c r="G24" s="68" t="str">
        <f t="shared" si="0"/>
        <v/>
      </c>
      <c r="O24" s="174">
        <v>20</v>
      </c>
      <c r="P24" s="146"/>
      <c r="Q24" s="146"/>
      <c r="R24" s="117"/>
    </row>
    <row r="25" spans="2:18">
      <c r="B25" s="174">
        <v>21</v>
      </c>
      <c r="C25" s="146"/>
      <c r="D25" s="22"/>
      <c r="E25" s="68" t="str">
        <f>IF($C25&lt;&gt;"","ALERT_" &amp; D25 &amp; "_ID_"&amp;UPPER(Matrix!$D$6) &amp; "_" &amp; $C25,"")</f>
        <v/>
      </c>
      <c r="F25" s="116"/>
      <c r="G25" s="68" t="str">
        <f t="shared" si="0"/>
        <v/>
      </c>
      <c r="O25" s="174">
        <v>21</v>
      </c>
      <c r="P25" s="146"/>
      <c r="Q25" s="146"/>
      <c r="R25" s="117"/>
    </row>
    <row r="26" spans="2:18">
      <c r="B26" s="174">
        <v>22</v>
      </c>
      <c r="C26" s="146"/>
      <c r="D26" s="22"/>
      <c r="E26" s="68" t="str">
        <f>IF($C26&lt;&gt;"","ALERT_" &amp; D26 &amp; "_ID_"&amp;UPPER(Matrix!$D$6) &amp; "_" &amp; $C26,"")</f>
        <v/>
      </c>
      <c r="F26" s="116"/>
      <c r="G26" s="68" t="str">
        <f t="shared" si="0"/>
        <v/>
      </c>
      <c r="O26" s="174">
        <v>22</v>
      </c>
      <c r="P26" s="146"/>
      <c r="Q26" s="146"/>
      <c r="R26" s="117"/>
    </row>
    <row r="27" spans="2:18">
      <c r="B27" s="174">
        <v>23</v>
      </c>
      <c r="C27" s="146"/>
      <c r="D27" s="22"/>
      <c r="E27" s="68" t="str">
        <f>IF($C27&lt;&gt;"","ALERT_" &amp; D27 &amp; "_ID_"&amp;UPPER(Matrix!$D$6) &amp; "_" &amp; $C27,"")</f>
        <v/>
      </c>
      <c r="F27" s="116"/>
      <c r="G27" s="68" t="str">
        <f t="shared" si="0"/>
        <v/>
      </c>
      <c r="O27" s="174">
        <v>23</v>
      </c>
      <c r="P27" s="146"/>
      <c r="Q27" s="146"/>
      <c r="R27" s="117"/>
    </row>
    <row r="28" spans="2:18">
      <c r="B28" s="174">
        <v>24</v>
      </c>
      <c r="C28" s="146"/>
      <c r="D28" s="22"/>
      <c r="E28" s="68" t="str">
        <f>IF($C28&lt;&gt;"","ALERT_" &amp; D28 &amp; "_ID_"&amp;UPPER(Matrix!$D$6) &amp; "_" &amp; $C28,"")</f>
        <v/>
      </c>
      <c r="F28" s="116"/>
      <c r="G28" s="68" t="str">
        <f t="shared" si="0"/>
        <v/>
      </c>
      <c r="O28" s="174">
        <v>24</v>
      </c>
      <c r="P28" s="146"/>
      <c r="Q28" s="146"/>
      <c r="R28" s="117"/>
    </row>
    <row r="29" spans="2:18" ht="13.6" thickBot="1">
      <c r="B29" s="175">
        <v>25</v>
      </c>
      <c r="C29" s="144"/>
      <c r="D29" s="55"/>
      <c r="E29" s="69" t="str">
        <f>IF($C29&lt;&gt;"","ALERT_" &amp; D29 &amp; "_ID_"&amp;UPPER(Matrix!$D$6) &amp; "_" &amp; $C29,"")</f>
        <v/>
      </c>
      <c r="F29" s="118"/>
      <c r="G29" s="69" t="str">
        <f t="shared" si="0"/>
        <v/>
      </c>
      <c r="O29" s="175">
        <v>25</v>
      </c>
      <c r="P29" s="144"/>
      <c r="Q29" s="144"/>
      <c r="R29" s="119"/>
    </row>
    <row r="32" spans="2:18" ht="13.6" thickBot="1">
      <c r="B32" t="s">
        <v>203</v>
      </c>
      <c r="O32" t="s">
        <v>200</v>
      </c>
    </row>
    <row r="33" spans="2:18" ht="13.6" thickBot="1">
      <c r="B33" s="142" t="s">
        <v>38</v>
      </c>
      <c r="C33" s="106" t="s">
        <v>191</v>
      </c>
      <c r="D33" s="106" t="s">
        <v>196</v>
      </c>
      <c r="E33" s="107" t="s">
        <v>194</v>
      </c>
      <c r="F33" s="180" t="s">
        <v>195</v>
      </c>
      <c r="G33" s="180" t="s">
        <v>207</v>
      </c>
      <c r="O33" s="142" t="s">
        <v>38</v>
      </c>
      <c r="P33" s="179" t="s">
        <v>188</v>
      </c>
      <c r="Q33" s="179" t="s">
        <v>205</v>
      </c>
      <c r="R33" s="180" t="s">
        <v>192</v>
      </c>
    </row>
    <row r="34" spans="2:18" ht="13.6" hidden="1" thickTop="1">
      <c r="B34" s="171">
        <v>0</v>
      </c>
      <c r="C34" s="172" t="s">
        <v>176</v>
      </c>
      <c r="D34" s="172"/>
      <c r="E34" s="173"/>
      <c r="F34" s="182" t="s">
        <v>176</v>
      </c>
      <c r="G34" s="75"/>
      <c r="O34" s="181">
        <v>0</v>
      </c>
      <c r="P34" s="178" t="s">
        <v>176</v>
      </c>
      <c r="Q34" s="178" t="s">
        <v>176</v>
      </c>
      <c r="R34" s="182" t="s">
        <v>176</v>
      </c>
    </row>
    <row r="35" spans="2:18" ht="13.6" thickTop="1">
      <c r="B35" s="174">
        <v>1</v>
      </c>
      <c r="C35" s="146"/>
      <c r="D35" s="22"/>
      <c r="E35" s="68" t="str">
        <f>IF($C35&lt;&gt;"","ALERT_" &amp; UPPER(Matrix!$D$6) &amp; "_" &amp; $C35,"")</f>
        <v/>
      </c>
      <c r="F35" s="176"/>
      <c r="G35" s="68" t="str">
        <f>IF(E35&lt;&gt;"",LEN(E35),"")</f>
        <v/>
      </c>
      <c r="O35" s="174">
        <v>1</v>
      </c>
      <c r="P35" s="146"/>
      <c r="Q35" s="146"/>
      <c r="R35" s="176"/>
    </row>
    <row r="36" spans="2:18">
      <c r="B36" s="174">
        <v>2</v>
      </c>
      <c r="C36" s="146"/>
      <c r="D36" s="22"/>
      <c r="E36" s="68" t="str">
        <f>IF($C36&lt;&gt;"","ALERT_" &amp; UPPER(Matrix!$D$6) &amp; "_" &amp; $C36,"")</f>
        <v/>
      </c>
      <c r="F36" s="176"/>
      <c r="G36" s="68" t="str">
        <f>IF(E36&lt;&gt;"",LEN(E36),"")</f>
        <v/>
      </c>
      <c r="O36" s="174">
        <v>2</v>
      </c>
      <c r="P36" s="146"/>
      <c r="Q36" s="146"/>
      <c r="R36" s="176"/>
    </row>
    <row r="37" spans="2:18">
      <c r="B37" s="174">
        <v>3</v>
      </c>
      <c r="C37" s="146"/>
      <c r="D37" s="22"/>
      <c r="E37" s="68" t="str">
        <f>IF($C37&lt;&gt;"","ALERT_" &amp; UPPER(Matrix!$D$6) &amp; "_" &amp; $C37,"")</f>
        <v/>
      </c>
      <c r="F37" s="176"/>
      <c r="G37" s="68" t="str">
        <f>IF(E37&lt;&gt;"",LEN(E37),"")</f>
        <v/>
      </c>
      <c r="O37" s="174">
        <v>3</v>
      </c>
      <c r="P37" s="146"/>
      <c r="Q37" s="146"/>
      <c r="R37" s="176"/>
    </row>
    <row r="38" spans="2:18">
      <c r="B38" s="174">
        <v>4</v>
      </c>
      <c r="C38" s="146"/>
      <c r="D38" s="22"/>
      <c r="E38" s="68" t="str">
        <f>IF($C38&lt;&gt;"","ALERT_" &amp; UPPER(Matrix!$D$6) &amp; "_" &amp; $C38,"")</f>
        <v/>
      </c>
      <c r="F38" s="176"/>
      <c r="G38" s="68" t="str">
        <f t="shared" ref="G38:G59" si="1">IF(E38&lt;&gt;"",LEN(E38),"")</f>
        <v/>
      </c>
      <c r="O38" s="174">
        <v>4</v>
      </c>
      <c r="P38" s="146"/>
      <c r="Q38" s="146"/>
      <c r="R38" s="176"/>
    </row>
    <row r="39" spans="2:18">
      <c r="B39" s="174">
        <v>5</v>
      </c>
      <c r="C39" s="146"/>
      <c r="D39" s="22"/>
      <c r="E39" s="68" t="str">
        <f>IF($C39&lt;&gt;"","ALERT_" &amp; UPPER(Matrix!$D$6) &amp; "_" &amp; $C39,"")</f>
        <v/>
      </c>
      <c r="F39" s="176"/>
      <c r="G39" s="68" t="str">
        <f t="shared" si="1"/>
        <v/>
      </c>
      <c r="O39" s="174">
        <v>5</v>
      </c>
      <c r="P39" s="146"/>
      <c r="Q39" s="146"/>
      <c r="R39" s="176"/>
    </row>
    <row r="40" spans="2:18">
      <c r="B40" s="174">
        <v>6</v>
      </c>
      <c r="C40" s="146"/>
      <c r="D40" s="22"/>
      <c r="E40" s="68" t="str">
        <f>IF($C40&lt;&gt;"","ALERT_" &amp; UPPER(Matrix!$D$6) &amp; "_" &amp; $C40,"")</f>
        <v/>
      </c>
      <c r="F40" s="176"/>
      <c r="G40" s="68" t="str">
        <f t="shared" si="1"/>
        <v/>
      </c>
      <c r="O40" s="174">
        <v>6</v>
      </c>
      <c r="P40" s="146"/>
      <c r="Q40" s="146"/>
      <c r="R40" s="176"/>
    </row>
    <row r="41" spans="2:18">
      <c r="B41" s="174">
        <v>7</v>
      </c>
      <c r="C41" s="146"/>
      <c r="D41" s="22"/>
      <c r="E41" s="68" t="str">
        <f>IF($C41&lt;&gt;"","ALERT_" &amp; UPPER(Matrix!$D$6) &amp; "_" &amp; $C41,"")</f>
        <v/>
      </c>
      <c r="F41" s="176"/>
      <c r="G41" s="68" t="str">
        <f t="shared" si="1"/>
        <v/>
      </c>
      <c r="O41" s="174">
        <v>7</v>
      </c>
      <c r="P41" s="146"/>
      <c r="Q41" s="146"/>
      <c r="R41" s="176"/>
    </row>
    <row r="42" spans="2:18">
      <c r="B42" s="174">
        <v>8</v>
      </c>
      <c r="C42" s="146"/>
      <c r="D42" s="22"/>
      <c r="E42" s="68" t="str">
        <f>IF($C42&lt;&gt;"","ALERT_" &amp; UPPER(Matrix!$D$6) &amp; "_" &amp; $C42,"")</f>
        <v/>
      </c>
      <c r="F42" s="176"/>
      <c r="G42" s="68" t="str">
        <f t="shared" si="1"/>
        <v/>
      </c>
      <c r="O42" s="174">
        <v>8</v>
      </c>
      <c r="P42" s="146"/>
      <c r="Q42" s="146"/>
      <c r="R42" s="176"/>
    </row>
    <row r="43" spans="2:18">
      <c r="B43" s="174">
        <v>9</v>
      </c>
      <c r="C43" s="146"/>
      <c r="D43" s="22"/>
      <c r="E43" s="68" t="str">
        <f>IF($C43&lt;&gt;"","ALERT_" &amp; UPPER(Matrix!$D$6) &amp; "_" &amp; $C43,"")</f>
        <v/>
      </c>
      <c r="F43" s="176"/>
      <c r="G43" s="68" t="str">
        <f t="shared" si="1"/>
        <v/>
      </c>
      <c r="O43" s="174">
        <v>9</v>
      </c>
      <c r="P43" s="146"/>
      <c r="Q43" s="146"/>
      <c r="R43" s="176"/>
    </row>
    <row r="44" spans="2:18">
      <c r="B44" s="174">
        <v>10</v>
      </c>
      <c r="C44" s="146"/>
      <c r="D44" s="22"/>
      <c r="E44" s="68" t="str">
        <f>IF($C44&lt;&gt;"","ALERT_" &amp; UPPER(Matrix!$D$6) &amp; "_" &amp; $C44,"")</f>
        <v/>
      </c>
      <c r="F44" s="176"/>
      <c r="G44" s="68" t="str">
        <f t="shared" si="1"/>
        <v/>
      </c>
      <c r="O44" s="174">
        <v>10</v>
      </c>
      <c r="P44" s="146"/>
      <c r="Q44" s="146"/>
      <c r="R44" s="176"/>
    </row>
    <row r="45" spans="2:18">
      <c r="B45" s="174">
        <v>11</v>
      </c>
      <c r="C45" s="146"/>
      <c r="D45" s="22"/>
      <c r="E45" s="68" t="str">
        <f>IF($C45&lt;&gt;"","ALERT_" &amp; UPPER(Matrix!$D$6) &amp; "_" &amp; $C45,"")</f>
        <v/>
      </c>
      <c r="F45" s="176"/>
      <c r="G45" s="68" t="str">
        <f t="shared" si="1"/>
        <v/>
      </c>
      <c r="O45" s="174">
        <v>11</v>
      </c>
      <c r="P45" s="146"/>
      <c r="Q45" s="146"/>
      <c r="R45" s="176"/>
    </row>
    <row r="46" spans="2:18">
      <c r="B46" s="174">
        <v>12</v>
      </c>
      <c r="C46" s="146"/>
      <c r="D46" s="22"/>
      <c r="E46" s="68" t="str">
        <f>IF($C46&lt;&gt;"","ALERT_" &amp; UPPER(Matrix!$D$6) &amp; "_" &amp; $C46,"")</f>
        <v/>
      </c>
      <c r="F46" s="176"/>
      <c r="G46" s="68" t="str">
        <f t="shared" si="1"/>
        <v/>
      </c>
      <c r="O46" s="174">
        <v>12</v>
      </c>
      <c r="P46" s="146"/>
      <c r="Q46" s="146"/>
      <c r="R46" s="176"/>
    </row>
    <row r="47" spans="2:18">
      <c r="B47" s="174">
        <v>13</v>
      </c>
      <c r="C47" s="146"/>
      <c r="D47" s="22"/>
      <c r="E47" s="68" t="str">
        <f>IF($C47&lt;&gt;"","ALERT_" &amp; UPPER(Matrix!$D$6) &amp; "_" &amp; $C47,"")</f>
        <v/>
      </c>
      <c r="F47" s="176"/>
      <c r="G47" s="68" t="str">
        <f t="shared" si="1"/>
        <v/>
      </c>
      <c r="O47" s="174">
        <v>13</v>
      </c>
      <c r="P47" s="146"/>
      <c r="Q47" s="146"/>
      <c r="R47" s="176"/>
    </row>
    <row r="48" spans="2:18">
      <c r="B48" s="174">
        <v>14</v>
      </c>
      <c r="C48" s="146"/>
      <c r="D48" s="22"/>
      <c r="E48" s="68" t="str">
        <f>IF($C48&lt;&gt;"","ALERT_" &amp; UPPER(Matrix!$D$6) &amp; "_" &amp; $C48,"")</f>
        <v/>
      </c>
      <c r="F48" s="176"/>
      <c r="G48" s="68" t="str">
        <f t="shared" si="1"/>
        <v/>
      </c>
      <c r="O48" s="174">
        <v>14</v>
      </c>
      <c r="P48" s="146"/>
      <c r="Q48" s="146"/>
      <c r="R48" s="176"/>
    </row>
    <row r="49" spans="2:18">
      <c r="B49" s="174">
        <v>15</v>
      </c>
      <c r="C49" s="146"/>
      <c r="D49" s="22"/>
      <c r="E49" s="68" t="str">
        <f>IF($C49&lt;&gt;"","ALERT_" &amp; UPPER(Matrix!$D$6) &amp; "_" &amp; $C49,"")</f>
        <v/>
      </c>
      <c r="F49" s="176"/>
      <c r="G49" s="68" t="str">
        <f t="shared" si="1"/>
        <v/>
      </c>
      <c r="O49" s="174">
        <v>15</v>
      </c>
      <c r="P49" s="146"/>
      <c r="Q49" s="146"/>
      <c r="R49" s="176"/>
    </row>
    <row r="50" spans="2:18">
      <c r="B50" s="174">
        <v>16</v>
      </c>
      <c r="C50" s="146"/>
      <c r="D50" s="22"/>
      <c r="E50" s="68" t="str">
        <f>IF($C50&lt;&gt;"","ALERT_" &amp; UPPER(Matrix!$D$6) &amp; "_" &amp; $C50,"")</f>
        <v/>
      </c>
      <c r="F50" s="176"/>
      <c r="G50" s="68" t="str">
        <f t="shared" si="1"/>
        <v/>
      </c>
      <c r="O50" s="174">
        <v>16</v>
      </c>
      <c r="P50" s="146"/>
      <c r="Q50" s="146"/>
      <c r="R50" s="176"/>
    </row>
    <row r="51" spans="2:18">
      <c r="B51" s="174">
        <v>17</v>
      </c>
      <c r="C51" s="146"/>
      <c r="D51" s="22"/>
      <c r="E51" s="68" t="str">
        <f>IF($C51&lt;&gt;"","ALERT_" &amp; UPPER(Matrix!$D$6) &amp; "_" &amp; $C51,"")</f>
        <v/>
      </c>
      <c r="F51" s="176"/>
      <c r="G51" s="68" t="str">
        <f t="shared" si="1"/>
        <v/>
      </c>
      <c r="O51" s="174">
        <v>17</v>
      </c>
      <c r="P51" s="146"/>
      <c r="Q51" s="146"/>
      <c r="R51" s="176"/>
    </row>
    <row r="52" spans="2:18">
      <c r="B52" s="174">
        <v>18</v>
      </c>
      <c r="C52" s="146"/>
      <c r="D52" s="22"/>
      <c r="E52" s="68" t="str">
        <f>IF($C52&lt;&gt;"","ALERT_" &amp; UPPER(Matrix!$D$6) &amp; "_" &amp; $C52,"")</f>
        <v/>
      </c>
      <c r="F52" s="176"/>
      <c r="G52" s="68" t="str">
        <f t="shared" si="1"/>
        <v/>
      </c>
      <c r="O52" s="174">
        <v>18</v>
      </c>
      <c r="P52" s="146"/>
      <c r="Q52" s="146"/>
      <c r="R52" s="176"/>
    </row>
    <row r="53" spans="2:18">
      <c r="B53" s="174">
        <v>19</v>
      </c>
      <c r="C53" s="146"/>
      <c r="D53" s="22"/>
      <c r="E53" s="68" t="str">
        <f>IF($C53&lt;&gt;"","ALERT_" &amp; UPPER(Matrix!$D$6) &amp; "_" &amp; $C53,"")</f>
        <v/>
      </c>
      <c r="F53" s="176"/>
      <c r="G53" s="68" t="str">
        <f t="shared" si="1"/>
        <v/>
      </c>
      <c r="O53" s="174">
        <v>19</v>
      </c>
      <c r="P53" s="146"/>
      <c r="Q53" s="146"/>
      <c r="R53" s="176"/>
    </row>
    <row r="54" spans="2:18">
      <c r="B54" s="174">
        <v>20</v>
      </c>
      <c r="C54" s="146"/>
      <c r="D54" s="22"/>
      <c r="E54" s="68" t="str">
        <f>IF($C54&lt;&gt;"","ALERT_" &amp; UPPER(Matrix!$D$6) &amp; "_" &amp; $C54,"")</f>
        <v/>
      </c>
      <c r="F54" s="176"/>
      <c r="G54" s="68" t="str">
        <f t="shared" si="1"/>
        <v/>
      </c>
      <c r="O54" s="174">
        <v>20</v>
      </c>
      <c r="P54" s="146"/>
      <c r="Q54" s="146"/>
      <c r="R54" s="176"/>
    </row>
    <row r="55" spans="2:18">
      <c r="B55" s="174">
        <v>21</v>
      </c>
      <c r="C55" s="146"/>
      <c r="D55" s="22"/>
      <c r="E55" s="68" t="str">
        <f>IF($C55&lt;&gt;"","ALERT_" &amp; UPPER(Matrix!$D$6) &amp; "_" &amp; $C55,"")</f>
        <v/>
      </c>
      <c r="F55" s="176"/>
      <c r="G55" s="68" t="str">
        <f t="shared" si="1"/>
        <v/>
      </c>
      <c r="O55" s="174">
        <v>21</v>
      </c>
      <c r="P55" s="146"/>
      <c r="Q55" s="146"/>
      <c r="R55" s="176"/>
    </row>
    <row r="56" spans="2:18">
      <c r="B56" s="174">
        <v>22</v>
      </c>
      <c r="C56" s="146"/>
      <c r="D56" s="22"/>
      <c r="E56" s="68" t="str">
        <f>IF($C56&lt;&gt;"","ALERT_" &amp; UPPER(Matrix!$D$6) &amp; "_" &amp; $C56,"")</f>
        <v/>
      </c>
      <c r="F56" s="176"/>
      <c r="G56" s="68" t="str">
        <f t="shared" si="1"/>
        <v/>
      </c>
      <c r="O56" s="174">
        <v>22</v>
      </c>
      <c r="P56" s="146"/>
      <c r="Q56" s="146"/>
      <c r="R56" s="176"/>
    </row>
    <row r="57" spans="2:18">
      <c r="B57" s="174">
        <v>23</v>
      </c>
      <c r="C57" s="146"/>
      <c r="D57" s="22"/>
      <c r="E57" s="68" t="str">
        <f>IF($C57&lt;&gt;"","ALERT_" &amp; UPPER(Matrix!$D$6) &amp; "_" &amp; $C57,"")</f>
        <v/>
      </c>
      <c r="F57" s="176"/>
      <c r="G57" s="68" t="str">
        <f t="shared" si="1"/>
        <v/>
      </c>
      <c r="O57" s="174">
        <v>23</v>
      </c>
      <c r="P57" s="146"/>
      <c r="Q57" s="146"/>
      <c r="R57" s="176"/>
    </row>
    <row r="58" spans="2:18">
      <c r="B58" s="174">
        <v>24</v>
      </c>
      <c r="C58" s="146"/>
      <c r="D58" s="22"/>
      <c r="E58" s="68" t="str">
        <f>IF($C58&lt;&gt;"","ALERT_" &amp; UPPER(Matrix!$D$6) &amp; "_" &amp; $C58,"")</f>
        <v/>
      </c>
      <c r="F58" s="176"/>
      <c r="G58" s="68" t="str">
        <f t="shared" si="1"/>
        <v/>
      </c>
      <c r="O58" s="174">
        <v>24</v>
      </c>
      <c r="P58" s="146"/>
      <c r="Q58" s="146"/>
      <c r="R58" s="176"/>
    </row>
    <row r="59" spans="2:18" ht="13.6" thickBot="1">
      <c r="B59" s="175">
        <v>25</v>
      </c>
      <c r="C59" s="144"/>
      <c r="D59" s="55"/>
      <c r="E59" s="69" t="str">
        <f>IF($C59&lt;&gt;"","ALERT_" &amp; UPPER(Matrix!$D$6) &amp; "_" &amp; $C59,"")</f>
        <v/>
      </c>
      <c r="F59" s="177"/>
      <c r="G59" s="69" t="str">
        <f t="shared" si="1"/>
        <v/>
      </c>
      <c r="O59" s="175">
        <v>25</v>
      </c>
      <c r="P59" s="144"/>
      <c r="Q59" s="144"/>
      <c r="R59" s="177"/>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headerFooter>
    <oddHeader>&amp;C&amp;"Calibri"&amp;10&amp;KFF0000 CONFIDENTIAL&amp;1#_x000D_</oddHead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Normal="100" workbookViewId="0">
      <pane ySplit="2" topLeftCell="A4" activePane="bottomLeft" state="frozen"/>
      <selection pane="bottomLeft" activeCell="G36" sqref="G36"/>
    </sheetView>
  </sheetViews>
  <sheetFormatPr defaultRowHeight="12.9"/>
  <cols>
    <col min="2" max="2" width="28.375" customWidth="1"/>
    <col min="3" max="3" width="15.875" customWidth="1"/>
    <col min="5" max="5" width="12.375" customWidth="1"/>
    <col min="6" max="6" width="20.375" bestFit="1" customWidth="1"/>
    <col min="7" max="7" width="12.375" customWidth="1"/>
    <col min="8" max="8" width="19" customWidth="1"/>
    <col min="9" max="9" width="12.375" customWidth="1"/>
    <col min="10" max="10" width="30.5" bestFit="1" customWidth="1"/>
    <col min="11" max="11" width="12.375" customWidth="1"/>
    <col min="12" max="12" width="16.125" customWidth="1"/>
    <col min="14" max="14" width="30.125" bestFit="1" customWidth="1"/>
    <col min="15" max="15" width="57.125" hidden="1" customWidth="1"/>
    <col min="21" max="21" width="13" hidden="1" customWidth="1"/>
  </cols>
  <sheetData>
    <row r="1" spans="2:21" ht="13.6" thickBot="1">
      <c r="C1" s="92" t="s">
        <v>109</v>
      </c>
    </row>
    <row r="2" spans="2:21" ht="13.6" thickBot="1">
      <c r="B2" s="100" t="s">
        <v>62</v>
      </c>
      <c r="C2" s="101" t="s">
        <v>131</v>
      </c>
      <c r="D2" s="102" t="s">
        <v>56</v>
      </c>
      <c r="E2" s="103" t="s">
        <v>57</v>
      </c>
      <c r="F2" s="104" t="s">
        <v>23</v>
      </c>
      <c r="G2" s="103" t="s">
        <v>58</v>
      </c>
      <c r="H2" s="104" t="s">
        <v>25</v>
      </c>
      <c r="I2" s="103" t="s">
        <v>59</v>
      </c>
      <c r="J2" s="104" t="s">
        <v>173</v>
      </c>
      <c r="K2" s="103" t="s">
        <v>60</v>
      </c>
      <c r="L2" s="104" t="s">
        <v>26</v>
      </c>
      <c r="M2" s="101" t="s">
        <v>61</v>
      </c>
      <c r="N2" s="104" t="s">
        <v>126</v>
      </c>
      <c r="O2" s="120" t="s">
        <v>87</v>
      </c>
    </row>
    <row r="3" spans="2:21" ht="14.3" hidden="1" thickTop="1" thickBot="1">
      <c r="B3" s="23"/>
      <c r="C3" s="52" t="s">
        <v>113</v>
      </c>
      <c r="D3" s="113"/>
      <c r="E3" s="12"/>
      <c r="F3" s="13"/>
      <c r="G3" s="12"/>
      <c r="H3" s="13"/>
      <c r="I3" s="12"/>
      <c r="J3" s="13"/>
      <c r="K3" s="12"/>
      <c r="L3" s="13"/>
      <c r="M3" s="53"/>
      <c r="N3" s="109"/>
      <c r="O3" s="121"/>
      <c r="U3" s="96" t="s">
        <v>103</v>
      </c>
    </row>
    <row r="4" spans="2:21" ht="13.6" thickTop="1">
      <c r="B4" s="23" t="s">
        <v>226</v>
      </c>
      <c r="C4" s="52" t="s">
        <v>286</v>
      </c>
      <c r="D4" s="113">
        <v>0</v>
      </c>
      <c r="E4" s="114" t="s">
        <v>135</v>
      </c>
      <c r="F4" s="117" t="s">
        <v>285</v>
      </c>
      <c r="G4" s="114" t="s">
        <v>135</v>
      </c>
      <c r="H4" s="115" t="s">
        <v>31</v>
      </c>
      <c r="I4" s="114" t="s">
        <v>135</v>
      </c>
      <c r="J4" s="115" t="s">
        <v>31</v>
      </c>
      <c r="K4" s="114" t="s">
        <v>135</v>
      </c>
      <c r="L4" s="115" t="s">
        <v>31</v>
      </c>
      <c r="M4" s="53">
        <f ca="1">LEN(N4)</f>
        <v>28</v>
      </c>
      <c r="N4" s="109" t="str">
        <f ca="1">VLOOKUP($B4,Matrix!$H$13:$I$37,2,FALSE)&amp;"_"&amp;C4</f>
        <v>ALERT_REQ_C_ABS_TT_FLASH_4HZ</v>
      </c>
      <c r="O4" s="121" t="str">
        <f t="shared" ref="O4:O35" ca="1" si="0">"#define "&amp;N4&amp;REPT(" ",48-M4)&amp;"("&amp;D4&amp;"U)"</f>
        <v>#define ALERT_REQ_C_ABS_TT_FLASH_4HZ                    (0U)</v>
      </c>
      <c r="U4" s="96" t="s">
        <v>103</v>
      </c>
    </row>
    <row r="5" spans="2:21">
      <c r="B5" s="23" t="s">
        <v>226</v>
      </c>
      <c r="C5" s="22" t="s">
        <v>291</v>
      </c>
      <c r="D5" s="116">
        <v>1</v>
      </c>
      <c r="E5" s="23" t="s">
        <v>135</v>
      </c>
      <c r="F5" s="117" t="s">
        <v>211</v>
      </c>
      <c r="G5" s="23" t="s">
        <v>135</v>
      </c>
      <c r="H5" s="117" t="s">
        <v>31</v>
      </c>
      <c r="I5" s="23" t="s">
        <v>135</v>
      </c>
      <c r="J5" s="117" t="s">
        <v>31</v>
      </c>
      <c r="K5" s="23" t="s">
        <v>135</v>
      </c>
      <c r="L5" s="117" t="s">
        <v>31</v>
      </c>
      <c r="M5" s="48">
        <f t="shared" ref="M5:M68" ca="1" si="1">LEN(N5)</f>
        <v>21</v>
      </c>
      <c r="N5" s="109" t="str">
        <f ca="1">VLOOKUP($B5,Matrix!$H$13:$I$37,2,FALSE)&amp;"_"&amp;C5</f>
        <v>ALERT_REQ_C_ABS_TT_ON</v>
      </c>
      <c r="O5" s="122" t="str">
        <f t="shared" ca="1" si="0"/>
        <v>#define ALERT_REQ_C_ABS_TT_ON                           (1U)</v>
      </c>
      <c r="U5" s="94" t="s">
        <v>104</v>
      </c>
    </row>
    <row r="6" spans="2:21">
      <c r="B6" s="23" t="s">
        <v>226</v>
      </c>
      <c r="C6" s="52" t="s">
        <v>288</v>
      </c>
      <c r="D6" s="116">
        <v>2</v>
      </c>
      <c r="E6" s="23" t="s">
        <v>135</v>
      </c>
      <c r="F6" s="117" t="s">
        <v>227</v>
      </c>
      <c r="G6" s="23" t="s">
        <v>135</v>
      </c>
      <c r="H6" s="117" t="s">
        <v>31</v>
      </c>
      <c r="I6" s="23" t="s">
        <v>135</v>
      </c>
      <c r="J6" s="117" t="s">
        <v>31</v>
      </c>
      <c r="K6" s="23" t="s">
        <v>135</v>
      </c>
      <c r="L6" s="117" t="s">
        <v>31</v>
      </c>
      <c r="M6" s="48">
        <f t="shared" ca="1" si="1"/>
        <v>28</v>
      </c>
      <c r="N6" s="109" t="str">
        <f ca="1">VLOOKUP($B6,Matrix!$H$13:$I$37,2,FALSE)&amp;"_"&amp;C6</f>
        <v>ALERT_REQ_C_ABS_TT_FLASH_1HZ</v>
      </c>
      <c r="O6" s="122" t="str">
        <f t="shared" ca="1" si="0"/>
        <v>#define ALERT_REQ_C_ABS_TT_FLASH_1HZ                    (2U)</v>
      </c>
      <c r="U6" s="31" t="s">
        <v>105</v>
      </c>
    </row>
    <row r="7" spans="2:21">
      <c r="B7" s="23" t="s">
        <v>226</v>
      </c>
      <c r="C7" s="22" t="s">
        <v>348</v>
      </c>
      <c r="D7" s="116">
        <v>3</v>
      </c>
      <c r="E7" s="23" t="s">
        <v>135</v>
      </c>
      <c r="F7" s="117" t="s">
        <v>349</v>
      </c>
      <c r="G7" s="23" t="s">
        <v>135</v>
      </c>
      <c r="H7" s="117" t="s">
        <v>31</v>
      </c>
      <c r="I7" s="23" t="s">
        <v>135</v>
      </c>
      <c r="J7" s="117" t="s">
        <v>350</v>
      </c>
      <c r="K7" s="23" t="s">
        <v>135</v>
      </c>
      <c r="L7" s="117" t="s">
        <v>31</v>
      </c>
      <c r="M7" s="48">
        <f t="shared" ca="1" si="1"/>
        <v>26</v>
      </c>
      <c r="N7" s="109" t="str">
        <f ca="1">VLOOKUP($B7,Matrix!$H$13:$I$37,2,FALSE)&amp;"_"&amp;C7</f>
        <v>ALERT_REQ_C_ABS_TT_ASIL_ON</v>
      </c>
      <c r="O7" s="122" t="str">
        <f t="shared" ca="1" si="0"/>
        <v>#define ALERT_REQ_C_ABS_TT_ASIL_ON                      (3U)</v>
      </c>
      <c r="U7" s="31" t="s">
        <v>106</v>
      </c>
    </row>
    <row r="8" spans="2:21">
      <c r="B8" s="23" t="s">
        <v>229</v>
      </c>
      <c r="C8" s="22" t="s">
        <v>228</v>
      </c>
      <c r="D8" s="116">
        <v>0</v>
      </c>
      <c r="E8" s="23" t="s">
        <v>347</v>
      </c>
      <c r="F8" s="117" t="s">
        <v>350</v>
      </c>
      <c r="G8" s="23" t="s">
        <v>135</v>
      </c>
      <c r="H8" s="117" t="s">
        <v>31</v>
      </c>
      <c r="I8" s="23" t="s">
        <v>135</v>
      </c>
      <c r="J8" s="117" t="s">
        <v>281</v>
      </c>
      <c r="K8" s="23" t="s">
        <v>135</v>
      </c>
      <c r="L8" s="117" t="s">
        <v>31</v>
      </c>
      <c r="M8" s="48">
        <f t="shared" ca="1" si="1"/>
        <v>26</v>
      </c>
      <c r="N8" s="109" t="str">
        <f ca="1">VLOOKUP($B8,Matrix!$H$13:$I$37,2,FALSE)&amp;"_"&amp;C8</f>
        <v>ALERT_REQ_C_ABS_PD_MALFUNC</v>
      </c>
      <c r="O8" s="122" t="str">
        <f t="shared" ca="1" si="0"/>
        <v>#define ALERT_REQ_C_ABS_PD_MALFUNC                      (0U)</v>
      </c>
      <c r="U8" s="31" t="s">
        <v>107</v>
      </c>
    </row>
    <row r="9" spans="2:21">
      <c r="B9" s="23"/>
      <c r="C9" s="22"/>
      <c r="D9" s="116"/>
      <c r="E9" s="23"/>
      <c r="F9" s="117"/>
      <c r="G9" s="23"/>
      <c r="H9" s="117"/>
      <c r="I9" s="23"/>
      <c r="J9" s="117"/>
      <c r="K9" s="23"/>
      <c r="L9" s="117"/>
      <c r="M9" s="48" t="e">
        <f t="shared" ca="1" si="1"/>
        <v>#N/A</v>
      </c>
      <c r="N9" s="109" t="e">
        <f ca="1">VLOOKUP($B9,Matrix!$H$13:$I$37,2,FALSE)&amp;"_"&amp;C9</f>
        <v>#N/A</v>
      </c>
      <c r="O9" s="122" t="e">
        <f t="shared" ca="1" si="0"/>
        <v>#N/A</v>
      </c>
      <c r="U9" s="31" t="s">
        <v>108</v>
      </c>
    </row>
    <row r="10" spans="2:21">
      <c r="B10" s="23"/>
      <c r="C10" s="22"/>
      <c r="D10" s="116"/>
      <c r="E10" s="23"/>
      <c r="F10" s="117"/>
      <c r="G10" s="23"/>
      <c r="H10" s="117"/>
      <c r="I10" s="23"/>
      <c r="J10" s="117"/>
      <c r="K10" s="23"/>
      <c r="L10" s="117"/>
      <c r="M10" s="48" t="e">
        <f t="shared" ca="1" si="1"/>
        <v>#N/A</v>
      </c>
      <c r="N10" s="109" t="e">
        <f ca="1">VLOOKUP($B10,Matrix!$H$13:$I$37,2,FALSE)&amp;"_"&amp;C10</f>
        <v>#N/A</v>
      </c>
      <c r="O10" s="122" t="e">
        <f t="shared" ca="1" si="0"/>
        <v>#N/A</v>
      </c>
      <c r="U10" s="31"/>
    </row>
    <row r="11" spans="2:21">
      <c r="B11" s="23"/>
      <c r="C11" s="22"/>
      <c r="D11" s="116"/>
      <c r="E11" s="23"/>
      <c r="F11" s="117"/>
      <c r="G11" s="23"/>
      <c r="H11" s="117"/>
      <c r="I11" s="23"/>
      <c r="J11" s="117"/>
      <c r="K11" s="23"/>
      <c r="L11" s="117"/>
      <c r="M11" s="48" t="e">
        <f t="shared" ca="1" si="1"/>
        <v>#N/A</v>
      </c>
      <c r="N11" s="109" t="e">
        <f ca="1">VLOOKUP($B11,Matrix!$H$13:$I$37,2,FALSE)&amp;"_"&amp;C11</f>
        <v>#N/A</v>
      </c>
      <c r="O11" s="122" t="e">
        <f t="shared" ca="1" si="0"/>
        <v>#N/A</v>
      </c>
      <c r="U11" s="31"/>
    </row>
    <row r="12" spans="2:21">
      <c r="B12" s="23"/>
      <c r="C12" s="22"/>
      <c r="D12" s="116"/>
      <c r="E12" s="23"/>
      <c r="F12" s="117"/>
      <c r="G12" s="23"/>
      <c r="H12" s="117"/>
      <c r="I12" s="23"/>
      <c r="J12" s="117"/>
      <c r="K12" s="23"/>
      <c r="L12" s="117"/>
      <c r="M12" s="48" t="e">
        <f t="shared" ca="1" si="1"/>
        <v>#N/A</v>
      </c>
      <c r="N12" s="109" t="e">
        <f ca="1">VLOOKUP($B12,Matrix!$H$13:$I$37,2,FALSE)&amp;"_"&amp;C12</f>
        <v>#N/A</v>
      </c>
      <c r="O12" s="122" t="e">
        <f t="shared" ca="1" si="0"/>
        <v>#N/A</v>
      </c>
      <c r="U12" s="31"/>
    </row>
    <row r="13" spans="2:21" ht="13.6" thickBot="1">
      <c r="B13" s="23"/>
      <c r="C13" s="22"/>
      <c r="D13" s="116"/>
      <c r="E13" s="23"/>
      <c r="F13" s="117"/>
      <c r="G13" s="23"/>
      <c r="H13" s="117"/>
      <c r="I13" s="23"/>
      <c r="J13" s="189"/>
      <c r="K13" s="23"/>
      <c r="L13" s="117"/>
      <c r="M13" s="48" t="e">
        <f t="shared" ca="1" si="1"/>
        <v>#N/A</v>
      </c>
      <c r="N13" s="109" t="e">
        <f ca="1">VLOOKUP($B13,Matrix!$H$13:$I$37,2,FALSE)&amp;"_"&amp;C13</f>
        <v>#N/A</v>
      </c>
      <c r="O13" s="122" t="e">
        <f t="shared" ca="1" si="0"/>
        <v>#N/A</v>
      </c>
      <c r="U13" s="95"/>
    </row>
    <row r="14" spans="2:21">
      <c r="B14" s="23"/>
      <c r="C14" s="22"/>
      <c r="D14" s="116"/>
      <c r="E14" s="23"/>
      <c r="F14" s="117"/>
      <c r="G14" s="23"/>
      <c r="H14" s="117"/>
      <c r="I14" s="23"/>
      <c r="J14" s="117"/>
      <c r="K14" s="23"/>
      <c r="L14" s="117"/>
      <c r="M14" s="48" t="e">
        <f t="shared" ca="1" si="1"/>
        <v>#N/A</v>
      </c>
      <c r="N14" s="109" t="e">
        <f ca="1">VLOOKUP($B14,Matrix!$H$13:$I$37,2,FALSE)&amp;"_"&amp;C14</f>
        <v>#N/A</v>
      </c>
      <c r="O14" s="122" t="e">
        <f t="shared" ca="1" si="0"/>
        <v>#N/A</v>
      </c>
    </row>
    <row r="15" spans="2:21">
      <c r="B15" s="23"/>
      <c r="C15" s="22"/>
      <c r="D15" s="116"/>
      <c r="E15" s="23"/>
      <c r="F15" s="117"/>
      <c r="G15" s="23"/>
      <c r="H15" s="117"/>
      <c r="I15" s="23"/>
      <c r="J15" s="117"/>
      <c r="K15" s="23"/>
      <c r="L15" s="117"/>
      <c r="M15" s="48" t="e">
        <f t="shared" ca="1" si="1"/>
        <v>#N/A</v>
      </c>
      <c r="N15" s="109" t="e">
        <f ca="1">VLOOKUP($B15,Matrix!$H$13:$I$37,2,FALSE)&amp;"_"&amp;C15</f>
        <v>#N/A</v>
      </c>
      <c r="O15" s="122" t="e">
        <f t="shared" ca="1" si="0"/>
        <v>#N/A</v>
      </c>
    </row>
    <row r="16" spans="2:21">
      <c r="B16" s="23"/>
      <c r="C16" s="22"/>
      <c r="D16" s="116"/>
      <c r="E16" s="23"/>
      <c r="F16" s="117"/>
      <c r="G16" s="23"/>
      <c r="H16" s="117"/>
      <c r="I16" s="23"/>
      <c r="J16" s="117"/>
      <c r="K16" s="23"/>
      <c r="L16" s="117"/>
      <c r="M16" s="48" t="e">
        <f t="shared" ca="1" si="1"/>
        <v>#N/A</v>
      </c>
      <c r="N16" s="109" t="e">
        <f ca="1">VLOOKUP($B16,Matrix!$H$13:$I$37,2,FALSE)&amp;"_"&amp;C16</f>
        <v>#N/A</v>
      </c>
      <c r="O16" s="122" t="e">
        <f t="shared" ca="1" si="0"/>
        <v>#N/A</v>
      </c>
    </row>
    <row r="17" spans="2:15">
      <c r="B17" s="23"/>
      <c r="C17" s="22"/>
      <c r="D17" s="116"/>
      <c r="E17" s="23"/>
      <c r="F17" s="117"/>
      <c r="G17" s="23"/>
      <c r="H17" s="117"/>
      <c r="I17" s="23"/>
      <c r="J17" s="117"/>
      <c r="K17" s="23"/>
      <c r="L17" s="117"/>
      <c r="M17" s="48" t="e">
        <f t="shared" ca="1" si="1"/>
        <v>#N/A</v>
      </c>
      <c r="N17" s="109" t="e">
        <f ca="1">VLOOKUP($B17,Matrix!$H$13:$I$37,2,FALSE)&amp;"_"&amp;C17</f>
        <v>#N/A</v>
      </c>
      <c r="O17" s="122" t="e">
        <f t="shared" ca="1" si="0"/>
        <v>#N/A</v>
      </c>
    </row>
    <row r="18" spans="2:15">
      <c r="B18" s="23"/>
      <c r="C18" s="22"/>
      <c r="D18" s="116"/>
      <c r="E18" s="23"/>
      <c r="F18" s="117"/>
      <c r="G18" s="23"/>
      <c r="H18" s="117"/>
      <c r="I18" s="23"/>
      <c r="J18" s="117"/>
      <c r="K18" s="23"/>
      <c r="L18" s="117"/>
      <c r="M18" s="48" t="e">
        <f t="shared" ca="1" si="1"/>
        <v>#N/A</v>
      </c>
      <c r="N18" s="109" t="e">
        <f ca="1">VLOOKUP($B18,Matrix!$H$13:$I$37,2,FALSE)&amp;"_"&amp;C18</f>
        <v>#N/A</v>
      </c>
      <c r="O18" s="122" t="e">
        <f t="shared" ca="1" si="0"/>
        <v>#N/A</v>
      </c>
    </row>
    <row r="19" spans="2:15">
      <c r="B19" s="23"/>
      <c r="C19" s="22"/>
      <c r="D19" s="116"/>
      <c r="E19" s="23"/>
      <c r="F19" s="117"/>
      <c r="G19" s="23"/>
      <c r="H19" s="117"/>
      <c r="I19" s="23"/>
      <c r="J19" s="117"/>
      <c r="K19" s="23"/>
      <c r="L19" s="117"/>
      <c r="M19" s="48" t="e">
        <f t="shared" ca="1" si="1"/>
        <v>#N/A</v>
      </c>
      <c r="N19" s="109" t="e">
        <f ca="1">VLOOKUP($B19,Matrix!$H$13:$I$37,2,FALSE)&amp;"_"&amp;C19</f>
        <v>#N/A</v>
      </c>
      <c r="O19" s="122" t="e">
        <f t="shared" ca="1" si="0"/>
        <v>#N/A</v>
      </c>
    </row>
    <row r="20" spans="2:15">
      <c r="B20" s="23"/>
      <c r="C20" s="22"/>
      <c r="D20" s="116"/>
      <c r="E20" s="23"/>
      <c r="F20" s="117"/>
      <c r="G20" s="23"/>
      <c r="H20" s="117"/>
      <c r="I20" s="23"/>
      <c r="J20" s="117"/>
      <c r="K20" s="23"/>
      <c r="L20" s="117"/>
      <c r="M20" s="48" t="e">
        <f t="shared" ca="1" si="1"/>
        <v>#N/A</v>
      </c>
      <c r="N20" s="109" t="e">
        <f ca="1">VLOOKUP($B20,Matrix!$H$13:$I$37,2,FALSE)&amp;"_"&amp;C20</f>
        <v>#N/A</v>
      </c>
      <c r="O20" s="122" t="e">
        <f t="shared" ca="1" si="0"/>
        <v>#N/A</v>
      </c>
    </row>
    <row r="21" spans="2:15">
      <c r="B21" s="23"/>
      <c r="C21" s="22"/>
      <c r="D21" s="116"/>
      <c r="E21" s="23"/>
      <c r="F21" s="117"/>
      <c r="G21" s="23"/>
      <c r="H21" s="117"/>
      <c r="I21" s="23"/>
      <c r="J21" s="117"/>
      <c r="K21" s="23"/>
      <c r="L21" s="117"/>
      <c r="M21" s="48" t="e">
        <f t="shared" ca="1" si="1"/>
        <v>#N/A</v>
      </c>
      <c r="N21" s="109" t="e">
        <f ca="1">VLOOKUP($B21,Matrix!$H$13:$I$37,2,FALSE)&amp;"_"&amp;C21</f>
        <v>#N/A</v>
      </c>
      <c r="O21" s="122" t="e">
        <f t="shared" ca="1" si="0"/>
        <v>#N/A</v>
      </c>
    </row>
    <row r="22" spans="2:15">
      <c r="B22" s="23"/>
      <c r="C22" s="22"/>
      <c r="D22" s="116"/>
      <c r="E22" s="23"/>
      <c r="F22" s="117"/>
      <c r="G22" s="23"/>
      <c r="H22" s="117"/>
      <c r="I22" s="23"/>
      <c r="J22" s="117"/>
      <c r="K22" s="23"/>
      <c r="L22" s="117"/>
      <c r="M22" s="48" t="e">
        <f t="shared" ca="1" si="1"/>
        <v>#N/A</v>
      </c>
      <c r="N22" s="109" t="e">
        <f ca="1">VLOOKUP($B22,Matrix!$H$13:$I$37,2,FALSE)&amp;"_"&amp;C22</f>
        <v>#N/A</v>
      </c>
      <c r="O22" s="122" t="e">
        <f t="shared" ca="1" si="0"/>
        <v>#N/A</v>
      </c>
    </row>
    <row r="23" spans="2:15">
      <c r="B23" s="23"/>
      <c r="C23" s="22"/>
      <c r="D23" s="116"/>
      <c r="E23" s="23"/>
      <c r="F23" s="117"/>
      <c r="G23" s="23"/>
      <c r="H23" s="117"/>
      <c r="I23" s="23"/>
      <c r="J23" s="117"/>
      <c r="K23" s="23"/>
      <c r="L23" s="117"/>
      <c r="M23" s="48" t="e">
        <f t="shared" ca="1" si="1"/>
        <v>#N/A</v>
      </c>
      <c r="N23" s="109" t="e">
        <f ca="1">VLOOKUP($B23,Matrix!$H$13:$I$37,2,FALSE)&amp;"_"&amp;C23</f>
        <v>#N/A</v>
      </c>
      <c r="O23" s="122" t="e">
        <f t="shared" ca="1" si="0"/>
        <v>#N/A</v>
      </c>
    </row>
    <row r="24" spans="2:15">
      <c r="B24" s="23"/>
      <c r="C24" s="22"/>
      <c r="D24" s="116"/>
      <c r="E24" s="23"/>
      <c r="F24" s="117"/>
      <c r="G24" s="23"/>
      <c r="H24" s="117"/>
      <c r="I24" s="23"/>
      <c r="J24" s="117"/>
      <c r="K24" s="23"/>
      <c r="L24" s="117"/>
      <c r="M24" s="48" t="e">
        <f t="shared" ca="1" si="1"/>
        <v>#N/A</v>
      </c>
      <c r="N24" s="109" t="e">
        <f ca="1">VLOOKUP($B24,Matrix!$H$13:$I$37,2,FALSE)&amp;"_"&amp;C24</f>
        <v>#N/A</v>
      </c>
      <c r="O24" s="122" t="e">
        <f t="shared" ca="1" si="0"/>
        <v>#N/A</v>
      </c>
    </row>
    <row r="25" spans="2:15">
      <c r="B25" s="23"/>
      <c r="C25" s="22"/>
      <c r="D25" s="116"/>
      <c r="E25" s="23"/>
      <c r="F25" s="117"/>
      <c r="G25" s="23"/>
      <c r="H25" s="117"/>
      <c r="I25" s="23"/>
      <c r="J25" s="117"/>
      <c r="K25" s="23"/>
      <c r="L25" s="117"/>
      <c r="M25" s="48" t="e">
        <f t="shared" ca="1" si="1"/>
        <v>#N/A</v>
      </c>
      <c r="N25" s="109" t="e">
        <f ca="1">VLOOKUP($B25,Matrix!$H$13:$I$37,2,FALSE)&amp;"_"&amp;C25</f>
        <v>#N/A</v>
      </c>
      <c r="O25" s="122" t="e">
        <f t="shared" ca="1" si="0"/>
        <v>#N/A</v>
      </c>
    </row>
    <row r="26" spans="2:15">
      <c r="B26" s="23"/>
      <c r="C26" s="22"/>
      <c r="D26" s="116"/>
      <c r="E26" s="23"/>
      <c r="F26" s="117"/>
      <c r="G26" s="23"/>
      <c r="H26" s="117"/>
      <c r="I26" s="23"/>
      <c r="J26" s="117"/>
      <c r="K26" s="23"/>
      <c r="L26" s="117"/>
      <c r="M26" s="48" t="e">
        <f t="shared" ca="1" si="1"/>
        <v>#N/A</v>
      </c>
      <c r="N26" s="109" t="e">
        <f ca="1">VLOOKUP($B26,Matrix!$H$13:$I$37,2,FALSE)&amp;"_"&amp;C26</f>
        <v>#N/A</v>
      </c>
      <c r="O26" s="122" t="e">
        <f t="shared" ca="1" si="0"/>
        <v>#N/A</v>
      </c>
    </row>
    <row r="27" spans="2:15">
      <c r="B27" s="23"/>
      <c r="C27" s="22"/>
      <c r="D27" s="116"/>
      <c r="E27" s="23"/>
      <c r="F27" s="117"/>
      <c r="G27" s="23"/>
      <c r="H27" s="117"/>
      <c r="I27" s="23"/>
      <c r="J27" s="117"/>
      <c r="K27" s="23"/>
      <c r="L27" s="117"/>
      <c r="M27" s="48" t="e">
        <f t="shared" ca="1" si="1"/>
        <v>#N/A</v>
      </c>
      <c r="N27" s="109" t="e">
        <f ca="1">VLOOKUP($B27,Matrix!$H$13:$I$37,2,FALSE)&amp;"_"&amp;C27</f>
        <v>#N/A</v>
      </c>
      <c r="O27" s="122" t="e">
        <f t="shared" ca="1" si="0"/>
        <v>#N/A</v>
      </c>
    </row>
    <row r="28" spans="2:15">
      <c r="B28" s="23"/>
      <c r="C28" s="22"/>
      <c r="D28" s="116"/>
      <c r="E28" s="23"/>
      <c r="F28" s="117"/>
      <c r="G28" s="23"/>
      <c r="H28" s="117"/>
      <c r="I28" s="23"/>
      <c r="J28" s="117"/>
      <c r="K28" s="23"/>
      <c r="L28" s="117"/>
      <c r="M28" s="48" t="e">
        <f t="shared" ca="1" si="1"/>
        <v>#N/A</v>
      </c>
      <c r="N28" s="109" t="e">
        <f ca="1">VLOOKUP($B28,Matrix!$H$13:$I$37,2,FALSE)&amp;"_"&amp;C28</f>
        <v>#N/A</v>
      </c>
      <c r="O28" s="122" t="e">
        <f t="shared" ca="1" si="0"/>
        <v>#N/A</v>
      </c>
    </row>
    <row r="29" spans="2:15">
      <c r="B29" s="23"/>
      <c r="C29" s="22"/>
      <c r="D29" s="116"/>
      <c r="E29" s="23"/>
      <c r="F29" s="117"/>
      <c r="G29" s="23"/>
      <c r="H29" s="117"/>
      <c r="I29" s="23"/>
      <c r="J29" s="117"/>
      <c r="K29" s="23"/>
      <c r="L29" s="117"/>
      <c r="M29" s="48" t="e">
        <f t="shared" ca="1" si="1"/>
        <v>#N/A</v>
      </c>
      <c r="N29" s="109" t="e">
        <f ca="1">VLOOKUP($B29,Matrix!$H$13:$I$37,2,FALSE)&amp;"_"&amp;C29</f>
        <v>#N/A</v>
      </c>
      <c r="O29" s="122" t="e">
        <f t="shared" ca="1" si="0"/>
        <v>#N/A</v>
      </c>
    </row>
    <row r="30" spans="2:15">
      <c r="B30" s="23"/>
      <c r="C30" s="22"/>
      <c r="D30" s="116"/>
      <c r="E30" s="23"/>
      <c r="F30" s="117"/>
      <c r="G30" s="23"/>
      <c r="H30" s="117"/>
      <c r="I30" s="23"/>
      <c r="J30" s="117"/>
      <c r="K30" s="23"/>
      <c r="L30" s="117"/>
      <c r="M30" s="48" t="e">
        <f t="shared" ca="1" si="1"/>
        <v>#N/A</v>
      </c>
      <c r="N30" s="109" t="e">
        <f ca="1">VLOOKUP($B30,Matrix!$H$13:$I$37,2,FALSE)&amp;"_"&amp;C30</f>
        <v>#N/A</v>
      </c>
      <c r="O30" s="122" t="e">
        <f t="shared" ca="1" si="0"/>
        <v>#N/A</v>
      </c>
    </row>
    <row r="31" spans="2:15">
      <c r="B31" s="23"/>
      <c r="C31" s="22"/>
      <c r="D31" s="116"/>
      <c r="E31" s="23"/>
      <c r="F31" s="117"/>
      <c r="G31" s="23"/>
      <c r="H31" s="117"/>
      <c r="I31" s="23"/>
      <c r="J31" s="117"/>
      <c r="K31" s="23"/>
      <c r="L31" s="117"/>
      <c r="M31" s="48" t="e">
        <f t="shared" ca="1" si="1"/>
        <v>#N/A</v>
      </c>
      <c r="N31" s="109" t="e">
        <f ca="1">VLOOKUP($B31,Matrix!$H$13:$I$37,2,FALSE)&amp;"_"&amp;C31</f>
        <v>#N/A</v>
      </c>
      <c r="O31" s="122" t="e">
        <f t="shared" ca="1" si="0"/>
        <v>#N/A</v>
      </c>
    </row>
    <row r="32" spans="2:15">
      <c r="B32" s="23"/>
      <c r="C32" s="22"/>
      <c r="D32" s="116"/>
      <c r="E32" s="23"/>
      <c r="F32" s="117"/>
      <c r="G32" s="23"/>
      <c r="H32" s="117"/>
      <c r="I32" s="23"/>
      <c r="J32" s="117"/>
      <c r="K32" s="23"/>
      <c r="L32" s="117"/>
      <c r="M32" s="48" t="e">
        <f t="shared" ca="1" si="1"/>
        <v>#N/A</v>
      </c>
      <c r="N32" s="109" t="e">
        <f ca="1">VLOOKUP($B32,Matrix!$H$13:$I$37,2,FALSE)&amp;"_"&amp;C32</f>
        <v>#N/A</v>
      </c>
      <c r="O32" s="122" t="e">
        <f t="shared" ca="1" si="0"/>
        <v>#N/A</v>
      </c>
    </row>
    <row r="33" spans="2:15">
      <c r="B33" s="23"/>
      <c r="C33" s="22"/>
      <c r="D33" s="116"/>
      <c r="E33" s="23"/>
      <c r="F33" s="117"/>
      <c r="G33" s="23"/>
      <c r="H33" s="117"/>
      <c r="I33" s="23"/>
      <c r="J33" s="117"/>
      <c r="K33" s="23"/>
      <c r="L33" s="117"/>
      <c r="M33" s="48" t="e">
        <f t="shared" ca="1" si="1"/>
        <v>#N/A</v>
      </c>
      <c r="N33" s="109" t="e">
        <f ca="1">VLOOKUP($B33,Matrix!$H$13:$I$37,2,FALSE)&amp;"_"&amp;C33</f>
        <v>#N/A</v>
      </c>
      <c r="O33" s="122" t="e">
        <f t="shared" ca="1" si="0"/>
        <v>#N/A</v>
      </c>
    </row>
    <row r="34" spans="2:15">
      <c r="B34" s="23"/>
      <c r="C34" s="22"/>
      <c r="D34" s="116"/>
      <c r="E34" s="23"/>
      <c r="F34" s="117"/>
      <c r="G34" s="23"/>
      <c r="H34" s="117"/>
      <c r="I34" s="23"/>
      <c r="J34" s="117"/>
      <c r="K34" s="23"/>
      <c r="L34" s="117"/>
      <c r="M34" s="48" t="e">
        <f t="shared" ca="1" si="1"/>
        <v>#N/A</v>
      </c>
      <c r="N34" s="109" t="e">
        <f ca="1">VLOOKUP($B34,Matrix!$H$13:$I$37,2,FALSE)&amp;"_"&amp;C34</f>
        <v>#N/A</v>
      </c>
      <c r="O34" s="122" t="e">
        <f t="shared" ca="1" si="0"/>
        <v>#N/A</v>
      </c>
    </row>
    <row r="35" spans="2:15">
      <c r="B35" s="23"/>
      <c r="C35" s="22"/>
      <c r="D35" s="116"/>
      <c r="E35" s="23"/>
      <c r="F35" s="117"/>
      <c r="G35" s="23"/>
      <c r="H35" s="117"/>
      <c r="I35" s="23"/>
      <c r="J35" s="117"/>
      <c r="K35" s="23"/>
      <c r="L35" s="117"/>
      <c r="M35" s="48" t="e">
        <f t="shared" ca="1" si="1"/>
        <v>#N/A</v>
      </c>
      <c r="N35" s="109" t="e">
        <f ca="1">VLOOKUP($B35,Matrix!$H$13:$I$37,2,FALSE)&amp;"_"&amp;C35</f>
        <v>#N/A</v>
      </c>
      <c r="O35" s="122" t="e">
        <f t="shared" ca="1" si="0"/>
        <v>#N/A</v>
      </c>
    </row>
    <row r="36" spans="2:15">
      <c r="B36" s="23"/>
      <c r="C36" s="22"/>
      <c r="D36" s="116"/>
      <c r="E36" s="23"/>
      <c r="F36" s="117"/>
      <c r="G36" s="23"/>
      <c r="H36" s="117"/>
      <c r="I36" s="23"/>
      <c r="J36" s="117"/>
      <c r="K36" s="23"/>
      <c r="L36" s="117"/>
      <c r="M36" s="48" t="e">
        <f t="shared" ca="1" si="1"/>
        <v>#N/A</v>
      </c>
      <c r="N36" s="109" t="e">
        <f ca="1">VLOOKUP($B36,Matrix!$H$13:$I$37,2,FALSE)&amp;"_"&amp;C36</f>
        <v>#N/A</v>
      </c>
      <c r="O36" s="122" t="e">
        <f t="shared" ref="O36:O67" ca="1" si="2">"#define "&amp;N36&amp;REPT(" ",48-M36)&amp;"("&amp;D36&amp;"U)"</f>
        <v>#N/A</v>
      </c>
    </row>
    <row r="37" spans="2:15">
      <c r="B37" s="23"/>
      <c r="C37" s="22"/>
      <c r="D37" s="116"/>
      <c r="E37" s="23"/>
      <c r="F37" s="117"/>
      <c r="G37" s="23"/>
      <c r="H37" s="117"/>
      <c r="I37" s="23"/>
      <c r="J37" s="117"/>
      <c r="K37" s="23"/>
      <c r="L37" s="117"/>
      <c r="M37" s="48" t="e">
        <f t="shared" ca="1" si="1"/>
        <v>#N/A</v>
      </c>
      <c r="N37" s="109" t="e">
        <f ca="1">VLOOKUP($B37,Matrix!$H$13:$I$37,2,FALSE)&amp;"_"&amp;C37</f>
        <v>#N/A</v>
      </c>
      <c r="O37" s="122" t="e">
        <f t="shared" ca="1" si="2"/>
        <v>#N/A</v>
      </c>
    </row>
    <row r="38" spans="2:15">
      <c r="B38" s="23"/>
      <c r="C38" s="22"/>
      <c r="D38" s="116"/>
      <c r="E38" s="23"/>
      <c r="F38" s="117"/>
      <c r="G38" s="23"/>
      <c r="H38" s="117"/>
      <c r="I38" s="23"/>
      <c r="J38" s="117"/>
      <c r="K38" s="23"/>
      <c r="L38" s="117"/>
      <c r="M38" s="48" t="e">
        <f t="shared" ca="1" si="1"/>
        <v>#N/A</v>
      </c>
      <c r="N38" s="109" t="e">
        <f ca="1">VLOOKUP($B38,Matrix!$H$13:$I$37,2,FALSE)&amp;"_"&amp;C38</f>
        <v>#N/A</v>
      </c>
      <c r="O38" s="122" t="e">
        <f t="shared" ca="1" si="2"/>
        <v>#N/A</v>
      </c>
    </row>
    <row r="39" spans="2:15">
      <c r="B39" s="23"/>
      <c r="C39" s="22"/>
      <c r="D39" s="116"/>
      <c r="E39" s="23"/>
      <c r="F39" s="117"/>
      <c r="G39" s="23"/>
      <c r="H39" s="117"/>
      <c r="I39" s="23"/>
      <c r="J39" s="117"/>
      <c r="K39" s="23"/>
      <c r="L39" s="117"/>
      <c r="M39" s="48" t="e">
        <f t="shared" ca="1" si="1"/>
        <v>#N/A</v>
      </c>
      <c r="N39" s="109" t="e">
        <f ca="1">VLOOKUP($B39,Matrix!$H$13:$I$37,2,FALSE)&amp;"_"&amp;C39</f>
        <v>#N/A</v>
      </c>
      <c r="O39" s="122" t="e">
        <f t="shared" ca="1" si="2"/>
        <v>#N/A</v>
      </c>
    </row>
    <row r="40" spans="2:15">
      <c r="B40" s="23"/>
      <c r="C40" s="22"/>
      <c r="D40" s="116"/>
      <c r="E40" s="23"/>
      <c r="F40" s="117"/>
      <c r="G40" s="23"/>
      <c r="H40" s="117"/>
      <c r="I40" s="23"/>
      <c r="J40" s="117"/>
      <c r="K40" s="23"/>
      <c r="L40" s="117"/>
      <c r="M40" s="48" t="e">
        <f t="shared" ca="1" si="1"/>
        <v>#N/A</v>
      </c>
      <c r="N40" s="109" t="e">
        <f ca="1">VLOOKUP($B40,Matrix!$H$13:$I$37,2,FALSE)&amp;"_"&amp;C40</f>
        <v>#N/A</v>
      </c>
      <c r="O40" s="122" t="e">
        <f t="shared" ca="1" si="2"/>
        <v>#N/A</v>
      </c>
    </row>
    <row r="41" spans="2:15">
      <c r="B41" s="23"/>
      <c r="C41" s="22"/>
      <c r="D41" s="116"/>
      <c r="E41" s="23"/>
      <c r="F41" s="117"/>
      <c r="G41" s="23"/>
      <c r="H41" s="117"/>
      <c r="I41" s="23"/>
      <c r="J41" s="117"/>
      <c r="K41" s="23"/>
      <c r="L41" s="117"/>
      <c r="M41" s="48" t="e">
        <f t="shared" ca="1" si="1"/>
        <v>#N/A</v>
      </c>
      <c r="N41" s="109" t="e">
        <f ca="1">VLOOKUP($B41,Matrix!$H$13:$I$37,2,FALSE)&amp;"_"&amp;C41</f>
        <v>#N/A</v>
      </c>
      <c r="O41" s="122" t="e">
        <f t="shared" ca="1" si="2"/>
        <v>#N/A</v>
      </c>
    </row>
    <row r="42" spans="2:15">
      <c r="B42" s="23"/>
      <c r="C42" s="22"/>
      <c r="D42" s="116"/>
      <c r="E42" s="23"/>
      <c r="F42" s="117"/>
      <c r="G42" s="23"/>
      <c r="H42" s="117"/>
      <c r="I42" s="23"/>
      <c r="J42" s="117"/>
      <c r="K42" s="23"/>
      <c r="L42" s="117"/>
      <c r="M42" s="48" t="e">
        <f t="shared" ca="1" si="1"/>
        <v>#N/A</v>
      </c>
      <c r="N42" s="109" t="e">
        <f ca="1">VLOOKUP($B42,Matrix!$H$13:$I$37,2,FALSE)&amp;"_"&amp;C42</f>
        <v>#N/A</v>
      </c>
      <c r="O42" s="122" t="e">
        <f t="shared" ca="1" si="2"/>
        <v>#N/A</v>
      </c>
    </row>
    <row r="43" spans="2:15">
      <c r="B43" s="23"/>
      <c r="C43" s="22"/>
      <c r="D43" s="116"/>
      <c r="E43" s="23"/>
      <c r="F43" s="117"/>
      <c r="G43" s="23"/>
      <c r="H43" s="117"/>
      <c r="I43" s="23"/>
      <c r="J43" s="117"/>
      <c r="K43" s="23"/>
      <c r="L43" s="117"/>
      <c r="M43" s="48" t="e">
        <f t="shared" ca="1" si="1"/>
        <v>#N/A</v>
      </c>
      <c r="N43" s="109" t="e">
        <f ca="1">VLOOKUP($B43,Matrix!$H$13:$I$37,2,FALSE)&amp;"_"&amp;C43</f>
        <v>#N/A</v>
      </c>
      <c r="O43" s="122" t="e">
        <f t="shared" ca="1" si="2"/>
        <v>#N/A</v>
      </c>
    </row>
    <row r="44" spans="2:15">
      <c r="B44" s="23"/>
      <c r="C44" s="22"/>
      <c r="D44" s="116"/>
      <c r="E44" s="23"/>
      <c r="F44" s="117"/>
      <c r="G44" s="23"/>
      <c r="H44" s="117"/>
      <c r="I44" s="23"/>
      <c r="J44" s="117"/>
      <c r="K44" s="23"/>
      <c r="L44" s="117"/>
      <c r="M44" s="48" t="e">
        <f t="shared" ca="1" si="1"/>
        <v>#N/A</v>
      </c>
      <c r="N44" s="109" t="e">
        <f ca="1">VLOOKUP($B44,Matrix!$H$13:$I$37,2,FALSE)&amp;"_"&amp;C44</f>
        <v>#N/A</v>
      </c>
      <c r="O44" s="122" t="e">
        <f t="shared" ca="1" si="2"/>
        <v>#N/A</v>
      </c>
    </row>
    <row r="45" spans="2:15">
      <c r="B45" s="23"/>
      <c r="C45" s="22"/>
      <c r="D45" s="116"/>
      <c r="E45" s="23"/>
      <c r="F45" s="117"/>
      <c r="G45" s="23"/>
      <c r="H45" s="117"/>
      <c r="I45" s="23"/>
      <c r="J45" s="117"/>
      <c r="K45" s="23"/>
      <c r="L45" s="117"/>
      <c r="M45" s="48" t="e">
        <f t="shared" ca="1" si="1"/>
        <v>#N/A</v>
      </c>
      <c r="N45" s="109" t="e">
        <f ca="1">VLOOKUP($B45,Matrix!$H$13:$I$37,2,FALSE)&amp;"_"&amp;C45</f>
        <v>#N/A</v>
      </c>
      <c r="O45" s="122" t="e">
        <f t="shared" ca="1" si="2"/>
        <v>#N/A</v>
      </c>
    </row>
    <row r="46" spans="2:15">
      <c r="B46" s="23"/>
      <c r="C46" s="22"/>
      <c r="D46" s="116"/>
      <c r="E46" s="23"/>
      <c r="F46" s="117"/>
      <c r="G46" s="23"/>
      <c r="H46" s="117"/>
      <c r="I46" s="23"/>
      <c r="J46" s="117"/>
      <c r="K46" s="23"/>
      <c r="L46" s="117"/>
      <c r="M46" s="48" t="e">
        <f t="shared" ca="1" si="1"/>
        <v>#N/A</v>
      </c>
      <c r="N46" s="109" t="e">
        <f ca="1">VLOOKUP($B46,Matrix!$H$13:$I$37,2,FALSE)&amp;"_"&amp;C46</f>
        <v>#N/A</v>
      </c>
      <c r="O46" s="122" t="e">
        <f t="shared" ca="1" si="2"/>
        <v>#N/A</v>
      </c>
    </row>
    <row r="47" spans="2:15">
      <c r="B47" s="23"/>
      <c r="C47" s="22"/>
      <c r="D47" s="116"/>
      <c r="E47" s="23"/>
      <c r="F47" s="117"/>
      <c r="G47" s="23"/>
      <c r="H47" s="117"/>
      <c r="I47" s="23"/>
      <c r="J47" s="117"/>
      <c r="K47" s="23"/>
      <c r="L47" s="117"/>
      <c r="M47" s="48" t="e">
        <f t="shared" ca="1" si="1"/>
        <v>#N/A</v>
      </c>
      <c r="N47" s="109" t="e">
        <f ca="1">VLOOKUP($B47,Matrix!$H$13:$I$37,2,FALSE)&amp;"_"&amp;C47</f>
        <v>#N/A</v>
      </c>
      <c r="O47" s="122" t="e">
        <f t="shared" ca="1" si="2"/>
        <v>#N/A</v>
      </c>
    </row>
    <row r="48" spans="2:15">
      <c r="B48" s="23"/>
      <c r="C48" s="22"/>
      <c r="D48" s="116"/>
      <c r="E48" s="23"/>
      <c r="F48" s="117"/>
      <c r="G48" s="23"/>
      <c r="H48" s="117"/>
      <c r="I48" s="23"/>
      <c r="J48" s="117"/>
      <c r="K48" s="23"/>
      <c r="L48" s="117"/>
      <c r="M48" s="48" t="e">
        <f t="shared" ca="1" si="1"/>
        <v>#N/A</v>
      </c>
      <c r="N48" s="109" t="e">
        <f ca="1">VLOOKUP($B48,Matrix!$H$13:$I$37,2,FALSE)&amp;"_"&amp;C48</f>
        <v>#N/A</v>
      </c>
      <c r="O48" s="122" t="e">
        <f t="shared" ca="1" si="2"/>
        <v>#N/A</v>
      </c>
    </row>
    <row r="49" spans="2:15">
      <c r="B49" s="23"/>
      <c r="C49" s="22"/>
      <c r="D49" s="116"/>
      <c r="E49" s="23"/>
      <c r="F49" s="117"/>
      <c r="G49" s="23"/>
      <c r="H49" s="117"/>
      <c r="I49" s="23"/>
      <c r="J49" s="117"/>
      <c r="K49" s="23"/>
      <c r="L49" s="117"/>
      <c r="M49" s="48" t="e">
        <f t="shared" ca="1" si="1"/>
        <v>#N/A</v>
      </c>
      <c r="N49" s="109" t="e">
        <f ca="1">VLOOKUP($B49,Matrix!$H$13:$I$37,2,FALSE)&amp;"_"&amp;C49</f>
        <v>#N/A</v>
      </c>
      <c r="O49" s="122" t="e">
        <f t="shared" ca="1" si="2"/>
        <v>#N/A</v>
      </c>
    </row>
    <row r="50" spans="2:15">
      <c r="B50" s="23"/>
      <c r="C50" s="22"/>
      <c r="D50" s="116"/>
      <c r="E50" s="23"/>
      <c r="F50" s="117"/>
      <c r="G50" s="23"/>
      <c r="H50" s="117"/>
      <c r="I50" s="23"/>
      <c r="J50" s="117"/>
      <c r="K50" s="23"/>
      <c r="L50" s="117"/>
      <c r="M50" s="48" t="e">
        <f t="shared" ca="1" si="1"/>
        <v>#N/A</v>
      </c>
      <c r="N50" s="109" t="e">
        <f ca="1">VLOOKUP($B50,Matrix!$H$13:$I$37,2,FALSE)&amp;"_"&amp;C50</f>
        <v>#N/A</v>
      </c>
      <c r="O50" s="122" t="e">
        <f t="shared" ca="1" si="2"/>
        <v>#N/A</v>
      </c>
    </row>
    <row r="51" spans="2:15">
      <c r="B51" s="23"/>
      <c r="C51" s="22"/>
      <c r="D51" s="116"/>
      <c r="E51" s="23"/>
      <c r="F51" s="117"/>
      <c r="G51" s="23"/>
      <c r="H51" s="117"/>
      <c r="I51" s="23"/>
      <c r="J51" s="117"/>
      <c r="K51" s="23"/>
      <c r="L51" s="117"/>
      <c r="M51" s="48" t="e">
        <f t="shared" ca="1" si="1"/>
        <v>#N/A</v>
      </c>
      <c r="N51" s="109" t="e">
        <f ca="1">VLOOKUP($B51,Matrix!$H$13:$I$37,2,FALSE)&amp;"_"&amp;C51</f>
        <v>#N/A</v>
      </c>
      <c r="O51" s="122" t="e">
        <f t="shared" ca="1" si="2"/>
        <v>#N/A</v>
      </c>
    </row>
    <row r="52" spans="2:15">
      <c r="B52" s="23"/>
      <c r="C52" s="22"/>
      <c r="D52" s="116"/>
      <c r="E52" s="23"/>
      <c r="F52" s="117"/>
      <c r="G52" s="23"/>
      <c r="H52" s="117"/>
      <c r="I52" s="23"/>
      <c r="J52" s="117"/>
      <c r="K52" s="23"/>
      <c r="L52" s="117"/>
      <c r="M52" s="48" t="e">
        <f t="shared" ca="1" si="1"/>
        <v>#N/A</v>
      </c>
      <c r="N52" s="109" t="e">
        <f ca="1">VLOOKUP($B52,Matrix!$H$13:$I$37,2,FALSE)&amp;"_"&amp;C52</f>
        <v>#N/A</v>
      </c>
      <c r="O52" s="122" t="e">
        <f t="shared" ca="1" si="2"/>
        <v>#N/A</v>
      </c>
    </row>
    <row r="53" spans="2:15">
      <c r="B53" s="23"/>
      <c r="C53" s="22"/>
      <c r="D53" s="116"/>
      <c r="E53" s="23"/>
      <c r="F53" s="117"/>
      <c r="G53" s="23"/>
      <c r="H53" s="117"/>
      <c r="I53" s="23"/>
      <c r="J53" s="117"/>
      <c r="K53" s="23"/>
      <c r="L53" s="117"/>
      <c r="M53" s="48" t="e">
        <f t="shared" ca="1" si="1"/>
        <v>#N/A</v>
      </c>
      <c r="N53" s="109" t="e">
        <f ca="1">VLOOKUP($B53,Matrix!$H$13:$I$37,2,FALSE)&amp;"_"&amp;C53</f>
        <v>#N/A</v>
      </c>
      <c r="O53" s="122" t="e">
        <f t="shared" ca="1" si="2"/>
        <v>#N/A</v>
      </c>
    </row>
    <row r="54" spans="2:15">
      <c r="B54" s="23"/>
      <c r="C54" s="22"/>
      <c r="D54" s="116"/>
      <c r="E54" s="23"/>
      <c r="F54" s="117"/>
      <c r="G54" s="23"/>
      <c r="H54" s="117"/>
      <c r="I54" s="23"/>
      <c r="J54" s="117"/>
      <c r="K54" s="23"/>
      <c r="L54" s="117"/>
      <c r="M54" s="48" t="e">
        <f t="shared" ca="1" si="1"/>
        <v>#N/A</v>
      </c>
      <c r="N54" s="109" t="e">
        <f ca="1">VLOOKUP($B54,Matrix!$H$13:$I$37,2,FALSE)&amp;"_"&amp;C54</f>
        <v>#N/A</v>
      </c>
      <c r="O54" s="122" t="e">
        <f t="shared" ca="1" si="2"/>
        <v>#N/A</v>
      </c>
    </row>
    <row r="55" spans="2:15">
      <c r="B55" s="23"/>
      <c r="C55" s="22"/>
      <c r="D55" s="116"/>
      <c r="E55" s="23"/>
      <c r="F55" s="117"/>
      <c r="G55" s="23"/>
      <c r="H55" s="117"/>
      <c r="I55" s="23"/>
      <c r="J55" s="117"/>
      <c r="K55" s="23"/>
      <c r="L55" s="117"/>
      <c r="M55" s="48" t="e">
        <f t="shared" ca="1" si="1"/>
        <v>#N/A</v>
      </c>
      <c r="N55" s="109" t="e">
        <f ca="1">VLOOKUP($B55,Matrix!$H$13:$I$37,2,FALSE)&amp;"_"&amp;C55</f>
        <v>#N/A</v>
      </c>
      <c r="O55" s="122" t="e">
        <f t="shared" ca="1" si="2"/>
        <v>#N/A</v>
      </c>
    </row>
    <row r="56" spans="2:15">
      <c r="B56" s="23"/>
      <c r="C56" s="22"/>
      <c r="D56" s="116"/>
      <c r="E56" s="23"/>
      <c r="F56" s="117"/>
      <c r="G56" s="23"/>
      <c r="H56" s="117"/>
      <c r="I56" s="23"/>
      <c r="J56" s="117"/>
      <c r="K56" s="23"/>
      <c r="L56" s="117"/>
      <c r="M56" s="48" t="e">
        <f t="shared" ca="1" si="1"/>
        <v>#N/A</v>
      </c>
      <c r="N56" s="109" t="e">
        <f ca="1">VLOOKUP($B56,Matrix!$H$13:$I$37,2,FALSE)&amp;"_"&amp;C56</f>
        <v>#N/A</v>
      </c>
      <c r="O56" s="122" t="e">
        <f t="shared" ca="1" si="2"/>
        <v>#N/A</v>
      </c>
    </row>
    <row r="57" spans="2:15">
      <c r="B57" s="23"/>
      <c r="C57" s="22"/>
      <c r="D57" s="116"/>
      <c r="E57" s="23"/>
      <c r="F57" s="117"/>
      <c r="G57" s="23"/>
      <c r="H57" s="117"/>
      <c r="I57" s="23"/>
      <c r="J57" s="117"/>
      <c r="K57" s="23"/>
      <c r="L57" s="117"/>
      <c r="M57" s="48" t="e">
        <f t="shared" ca="1" si="1"/>
        <v>#N/A</v>
      </c>
      <c r="N57" s="109" t="e">
        <f ca="1">VLOOKUP($B57,Matrix!$H$13:$I$37,2,FALSE)&amp;"_"&amp;C57</f>
        <v>#N/A</v>
      </c>
      <c r="O57" s="122" t="e">
        <f t="shared" ca="1" si="2"/>
        <v>#N/A</v>
      </c>
    </row>
    <row r="58" spans="2:15">
      <c r="B58" s="23"/>
      <c r="C58" s="22"/>
      <c r="D58" s="116"/>
      <c r="E58" s="23"/>
      <c r="F58" s="117"/>
      <c r="G58" s="23"/>
      <c r="H58" s="117"/>
      <c r="I58" s="23"/>
      <c r="J58" s="117"/>
      <c r="K58" s="23"/>
      <c r="L58" s="117"/>
      <c r="M58" s="48" t="e">
        <f t="shared" ca="1" si="1"/>
        <v>#N/A</v>
      </c>
      <c r="N58" s="109" t="e">
        <f ca="1">VLOOKUP($B58,Matrix!$H$13:$I$37,2,FALSE)&amp;"_"&amp;C58</f>
        <v>#N/A</v>
      </c>
      <c r="O58" s="122" t="e">
        <f t="shared" ca="1" si="2"/>
        <v>#N/A</v>
      </c>
    </row>
    <row r="59" spans="2:15">
      <c r="B59" s="23"/>
      <c r="C59" s="22"/>
      <c r="D59" s="116"/>
      <c r="E59" s="23"/>
      <c r="F59" s="117"/>
      <c r="G59" s="23"/>
      <c r="H59" s="117"/>
      <c r="I59" s="23"/>
      <c r="J59" s="117"/>
      <c r="K59" s="23"/>
      <c r="L59" s="117"/>
      <c r="M59" s="48" t="e">
        <f t="shared" ca="1" si="1"/>
        <v>#N/A</v>
      </c>
      <c r="N59" s="109" t="e">
        <f ca="1">VLOOKUP($B59,Matrix!$H$13:$I$37,2,FALSE)&amp;"_"&amp;C59</f>
        <v>#N/A</v>
      </c>
      <c r="O59" s="122" t="e">
        <f t="shared" ca="1" si="2"/>
        <v>#N/A</v>
      </c>
    </row>
    <row r="60" spans="2:15">
      <c r="B60" s="23"/>
      <c r="C60" s="22"/>
      <c r="D60" s="116"/>
      <c r="E60" s="23"/>
      <c r="F60" s="117"/>
      <c r="G60" s="23"/>
      <c r="H60" s="117"/>
      <c r="I60" s="23"/>
      <c r="J60" s="117"/>
      <c r="K60" s="23"/>
      <c r="L60" s="117"/>
      <c r="M60" s="48" t="e">
        <f t="shared" ca="1" si="1"/>
        <v>#N/A</v>
      </c>
      <c r="N60" s="109" t="e">
        <f ca="1">VLOOKUP($B60,Matrix!$H$13:$I$37,2,FALSE)&amp;"_"&amp;C60</f>
        <v>#N/A</v>
      </c>
      <c r="O60" s="122" t="e">
        <f t="shared" ca="1" si="2"/>
        <v>#N/A</v>
      </c>
    </row>
    <row r="61" spans="2:15">
      <c r="B61" s="23"/>
      <c r="C61" s="22"/>
      <c r="D61" s="116"/>
      <c r="E61" s="23"/>
      <c r="F61" s="117"/>
      <c r="G61" s="23"/>
      <c r="H61" s="117"/>
      <c r="I61" s="23"/>
      <c r="J61" s="117"/>
      <c r="K61" s="23"/>
      <c r="L61" s="117"/>
      <c r="M61" s="48" t="e">
        <f t="shared" ca="1" si="1"/>
        <v>#N/A</v>
      </c>
      <c r="N61" s="109" t="e">
        <f ca="1">VLOOKUP($B61,Matrix!$H$13:$I$37,2,FALSE)&amp;"_"&amp;C61</f>
        <v>#N/A</v>
      </c>
      <c r="O61" s="122" t="e">
        <f t="shared" ca="1" si="2"/>
        <v>#N/A</v>
      </c>
    </row>
    <row r="62" spans="2:15">
      <c r="B62" s="23"/>
      <c r="C62" s="22"/>
      <c r="D62" s="116"/>
      <c r="E62" s="23"/>
      <c r="F62" s="117"/>
      <c r="G62" s="23"/>
      <c r="H62" s="117"/>
      <c r="I62" s="23"/>
      <c r="J62" s="117"/>
      <c r="K62" s="23"/>
      <c r="L62" s="117"/>
      <c r="M62" s="48" t="e">
        <f t="shared" ca="1" si="1"/>
        <v>#N/A</v>
      </c>
      <c r="N62" s="109" t="e">
        <f ca="1">VLOOKUP($B62,Matrix!$H$13:$I$37,2,FALSE)&amp;"_"&amp;C62</f>
        <v>#N/A</v>
      </c>
      <c r="O62" s="122" t="e">
        <f t="shared" ca="1" si="2"/>
        <v>#N/A</v>
      </c>
    </row>
    <row r="63" spans="2:15">
      <c r="B63" s="23"/>
      <c r="C63" s="22"/>
      <c r="D63" s="116"/>
      <c r="E63" s="23"/>
      <c r="F63" s="117"/>
      <c r="G63" s="23"/>
      <c r="H63" s="117"/>
      <c r="I63" s="23"/>
      <c r="J63" s="117"/>
      <c r="K63" s="23"/>
      <c r="L63" s="117"/>
      <c r="M63" s="48" t="e">
        <f t="shared" ca="1" si="1"/>
        <v>#N/A</v>
      </c>
      <c r="N63" s="109" t="e">
        <f ca="1">VLOOKUP($B63,Matrix!$H$13:$I$37,2,FALSE)&amp;"_"&amp;C63</f>
        <v>#N/A</v>
      </c>
      <c r="O63" s="122" t="e">
        <f t="shared" ca="1" si="2"/>
        <v>#N/A</v>
      </c>
    </row>
    <row r="64" spans="2:15">
      <c r="B64" s="23"/>
      <c r="C64" s="22"/>
      <c r="D64" s="116"/>
      <c r="E64" s="23"/>
      <c r="F64" s="117"/>
      <c r="G64" s="23"/>
      <c r="H64" s="117"/>
      <c r="I64" s="23"/>
      <c r="J64" s="117"/>
      <c r="K64" s="23"/>
      <c r="L64" s="117"/>
      <c r="M64" s="48" t="e">
        <f t="shared" ca="1" si="1"/>
        <v>#N/A</v>
      </c>
      <c r="N64" s="109" t="e">
        <f ca="1">VLOOKUP($B64,Matrix!$H$13:$I$37,2,FALSE)&amp;"_"&amp;C64</f>
        <v>#N/A</v>
      </c>
      <c r="O64" s="122" t="e">
        <f t="shared" ca="1" si="2"/>
        <v>#N/A</v>
      </c>
    </row>
    <row r="65" spans="2:15">
      <c r="B65" s="23"/>
      <c r="C65" s="22"/>
      <c r="D65" s="116"/>
      <c r="E65" s="23"/>
      <c r="F65" s="117"/>
      <c r="G65" s="23"/>
      <c r="H65" s="117"/>
      <c r="I65" s="23"/>
      <c r="J65" s="117"/>
      <c r="K65" s="23"/>
      <c r="L65" s="117"/>
      <c r="M65" s="48" t="e">
        <f t="shared" ca="1" si="1"/>
        <v>#N/A</v>
      </c>
      <c r="N65" s="109" t="e">
        <f ca="1">VLOOKUP($B65,Matrix!$H$13:$I$37,2,FALSE)&amp;"_"&amp;C65</f>
        <v>#N/A</v>
      </c>
      <c r="O65" s="122" t="e">
        <f t="shared" ca="1" si="2"/>
        <v>#N/A</v>
      </c>
    </row>
    <row r="66" spans="2:15">
      <c r="B66" s="23"/>
      <c r="C66" s="22"/>
      <c r="D66" s="116"/>
      <c r="E66" s="23"/>
      <c r="F66" s="117"/>
      <c r="G66" s="23"/>
      <c r="H66" s="117"/>
      <c r="I66" s="23"/>
      <c r="J66" s="117"/>
      <c r="K66" s="23"/>
      <c r="L66" s="117"/>
      <c r="M66" s="48" t="e">
        <f t="shared" ca="1" si="1"/>
        <v>#N/A</v>
      </c>
      <c r="N66" s="109" t="e">
        <f ca="1">VLOOKUP($B66,Matrix!$H$13:$I$37,2,FALSE)&amp;"_"&amp;C66</f>
        <v>#N/A</v>
      </c>
      <c r="O66" s="122" t="e">
        <f t="shared" ca="1" si="2"/>
        <v>#N/A</v>
      </c>
    </row>
    <row r="67" spans="2:15">
      <c r="B67" s="23"/>
      <c r="C67" s="22"/>
      <c r="D67" s="116"/>
      <c r="E67" s="23"/>
      <c r="F67" s="117"/>
      <c r="G67" s="23"/>
      <c r="H67" s="117"/>
      <c r="I67" s="23"/>
      <c r="J67" s="117"/>
      <c r="K67" s="23"/>
      <c r="L67" s="117"/>
      <c r="M67" s="48" t="e">
        <f t="shared" ca="1" si="1"/>
        <v>#N/A</v>
      </c>
      <c r="N67" s="109" t="e">
        <f ca="1">VLOOKUP($B67,Matrix!$H$13:$I$37,2,FALSE)&amp;"_"&amp;C67</f>
        <v>#N/A</v>
      </c>
      <c r="O67" s="122" t="e">
        <f t="shared" ca="1" si="2"/>
        <v>#N/A</v>
      </c>
    </row>
    <row r="68" spans="2:15">
      <c r="B68" s="23"/>
      <c r="C68" s="22"/>
      <c r="D68" s="116"/>
      <c r="E68" s="23"/>
      <c r="F68" s="117"/>
      <c r="G68" s="23"/>
      <c r="H68" s="117"/>
      <c r="I68" s="23"/>
      <c r="J68" s="117"/>
      <c r="K68" s="23"/>
      <c r="L68" s="117"/>
      <c r="M68" s="48" t="e">
        <f t="shared" ca="1" si="1"/>
        <v>#N/A</v>
      </c>
      <c r="N68" s="109" t="e">
        <f ca="1">VLOOKUP($B68,Matrix!$H$13:$I$37,2,FALSE)&amp;"_"&amp;C68</f>
        <v>#N/A</v>
      </c>
      <c r="O68" s="122" t="e">
        <f t="shared" ref="O68:O99" ca="1" si="3">"#define "&amp;N68&amp;REPT(" ",48-M68)&amp;"("&amp;D68&amp;"U)"</f>
        <v>#N/A</v>
      </c>
    </row>
    <row r="69" spans="2:15">
      <c r="B69" s="23"/>
      <c r="C69" s="22"/>
      <c r="D69" s="116"/>
      <c r="E69" s="23"/>
      <c r="F69" s="117"/>
      <c r="G69" s="23"/>
      <c r="H69" s="117"/>
      <c r="I69" s="23"/>
      <c r="J69" s="117"/>
      <c r="K69" s="23"/>
      <c r="L69" s="117"/>
      <c r="M69" s="48" t="e">
        <f t="shared" ref="M69:M103" ca="1" si="4">LEN(N69)</f>
        <v>#N/A</v>
      </c>
      <c r="N69" s="109" t="e">
        <f ca="1">VLOOKUP($B69,Matrix!$H$13:$I$37,2,FALSE)&amp;"_"&amp;C69</f>
        <v>#N/A</v>
      </c>
      <c r="O69" s="122" t="e">
        <f t="shared" ca="1" si="3"/>
        <v>#N/A</v>
      </c>
    </row>
    <row r="70" spans="2:15">
      <c r="B70" s="23"/>
      <c r="C70" s="22"/>
      <c r="D70" s="116"/>
      <c r="E70" s="23"/>
      <c r="F70" s="117"/>
      <c r="G70" s="23"/>
      <c r="H70" s="117"/>
      <c r="I70" s="23"/>
      <c r="J70" s="117"/>
      <c r="K70" s="23"/>
      <c r="L70" s="117"/>
      <c r="M70" s="48" t="e">
        <f t="shared" ca="1" si="4"/>
        <v>#N/A</v>
      </c>
      <c r="N70" s="109" t="e">
        <f ca="1">VLOOKUP($B70,Matrix!$H$13:$I$37,2,FALSE)&amp;"_"&amp;C70</f>
        <v>#N/A</v>
      </c>
      <c r="O70" s="122" t="e">
        <f t="shared" ca="1" si="3"/>
        <v>#N/A</v>
      </c>
    </row>
    <row r="71" spans="2:15">
      <c r="B71" s="23"/>
      <c r="C71" s="22"/>
      <c r="D71" s="116"/>
      <c r="E71" s="23"/>
      <c r="F71" s="117"/>
      <c r="G71" s="23"/>
      <c r="H71" s="117"/>
      <c r="I71" s="23"/>
      <c r="J71" s="117"/>
      <c r="K71" s="23"/>
      <c r="L71" s="117"/>
      <c r="M71" s="48" t="e">
        <f t="shared" ca="1" si="4"/>
        <v>#N/A</v>
      </c>
      <c r="N71" s="109" t="e">
        <f ca="1">VLOOKUP($B71,Matrix!$H$13:$I$37,2,FALSE)&amp;"_"&amp;C71</f>
        <v>#N/A</v>
      </c>
      <c r="O71" s="122" t="e">
        <f t="shared" ca="1" si="3"/>
        <v>#N/A</v>
      </c>
    </row>
    <row r="72" spans="2:15">
      <c r="B72" s="23"/>
      <c r="C72" s="22"/>
      <c r="D72" s="116"/>
      <c r="E72" s="23"/>
      <c r="F72" s="117"/>
      <c r="G72" s="23"/>
      <c r="H72" s="117"/>
      <c r="I72" s="23"/>
      <c r="J72" s="117"/>
      <c r="K72" s="23"/>
      <c r="L72" s="117"/>
      <c r="M72" s="48" t="e">
        <f t="shared" ca="1" si="4"/>
        <v>#N/A</v>
      </c>
      <c r="N72" s="109" t="e">
        <f ca="1">VLOOKUP($B72,Matrix!$H$13:$I$37,2,FALSE)&amp;"_"&amp;C72</f>
        <v>#N/A</v>
      </c>
      <c r="O72" s="122" t="e">
        <f t="shared" ca="1" si="3"/>
        <v>#N/A</v>
      </c>
    </row>
    <row r="73" spans="2:15">
      <c r="B73" s="23"/>
      <c r="C73" s="22"/>
      <c r="D73" s="116"/>
      <c r="E73" s="23"/>
      <c r="F73" s="117"/>
      <c r="G73" s="23"/>
      <c r="H73" s="117"/>
      <c r="I73" s="23"/>
      <c r="J73" s="117"/>
      <c r="K73" s="23"/>
      <c r="L73" s="117"/>
      <c r="M73" s="48" t="e">
        <f t="shared" ca="1" si="4"/>
        <v>#N/A</v>
      </c>
      <c r="N73" s="109" t="e">
        <f ca="1">VLOOKUP($B73,Matrix!$H$13:$I$37,2,FALSE)&amp;"_"&amp;C73</f>
        <v>#N/A</v>
      </c>
      <c r="O73" s="122" t="e">
        <f t="shared" ca="1" si="3"/>
        <v>#N/A</v>
      </c>
    </row>
    <row r="74" spans="2:15">
      <c r="B74" s="23"/>
      <c r="C74" s="22"/>
      <c r="D74" s="116"/>
      <c r="E74" s="23"/>
      <c r="F74" s="117"/>
      <c r="G74" s="23"/>
      <c r="H74" s="117"/>
      <c r="I74" s="23"/>
      <c r="J74" s="117"/>
      <c r="K74" s="23"/>
      <c r="L74" s="117"/>
      <c r="M74" s="48" t="e">
        <f t="shared" ca="1" si="4"/>
        <v>#N/A</v>
      </c>
      <c r="N74" s="109" t="e">
        <f ca="1">VLOOKUP($B74,Matrix!$H$13:$I$37,2,FALSE)&amp;"_"&amp;C74</f>
        <v>#N/A</v>
      </c>
      <c r="O74" s="122" t="e">
        <f t="shared" ca="1" si="3"/>
        <v>#N/A</v>
      </c>
    </row>
    <row r="75" spans="2:15">
      <c r="B75" s="23"/>
      <c r="C75" s="22"/>
      <c r="D75" s="116"/>
      <c r="E75" s="23"/>
      <c r="F75" s="117"/>
      <c r="G75" s="23"/>
      <c r="H75" s="117"/>
      <c r="I75" s="23"/>
      <c r="J75" s="117"/>
      <c r="K75" s="23"/>
      <c r="L75" s="117"/>
      <c r="M75" s="48" t="e">
        <f t="shared" ca="1" si="4"/>
        <v>#N/A</v>
      </c>
      <c r="N75" s="109" t="e">
        <f ca="1">VLOOKUP($B75,Matrix!$H$13:$I$37,2,FALSE)&amp;"_"&amp;C75</f>
        <v>#N/A</v>
      </c>
      <c r="O75" s="122" t="e">
        <f t="shared" ca="1" si="3"/>
        <v>#N/A</v>
      </c>
    </row>
    <row r="76" spans="2:15">
      <c r="B76" s="23"/>
      <c r="C76" s="22"/>
      <c r="D76" s="116"/>
      <c r="E76" s="23"/>
      <c r="F76" s="117"/>
      <c r="G76" s="23"/>
      <c r="H76" s="117"/>
      <c r="I76" s="23"/>
      <c r="J76" s="117"/>
      <c r="K76" s="23"/>
      <c r="L76" s="117"/>
      <c r="M76" s="48" t="e">
        <f t="shared" ca="1" si="4"/>
        <v>#N/A</v>
      </c>
      <c r="N76" s="109" t="e">
        <f ca="1">VLOOKUP($B76,Matrix!$H$13:$I$37,2,FALSE)&amp;"_"&amp;C76</f>
        <v>#N/A</v>
      </c>
      <c r="O76" s="122" t="e">
        <f t="shared" ca="1" si="3"/>
        <v>#N/A</v>
      </c>
    </row>
    <row r="77" spans="2:15">
      <c r="B77" s="23"/>
      <c r="C77" s="22"/>
      <c r="D77" s="116"/>
      <c r="E77" s="23"/>
      <c r="F77" s="117"/>
      <c r="G77" s="23"/>
      <c r="H77" s="117"/>
      <c r="I77" s="23"/>
      <c r="J77" s="117"/>
      <c r="K77" s="23"/>
      <c r="L77" s="117"/>
      <c r="M77" s="48" t="e">
        <f t="shared" ca="1" si="4"/>
        <v>#N/A</v>
      </c>
      <c r="N77" s="109" t="e">
        <f ca="1">VLOOKUP($B77,Matrix!$H$13:$I$37,2,FALSE)&amp;"_"&amp;C77</f>
        <v>#N/A</v>
      </c>
      <c r="O77" s="122" t="e">
        <f t="shared" ca="1" si="3"/>
        <v>#N/A</v>
      </c>
    </row>
    <row r="78" spans="2:15">
      <c r="B78" s="23"/>
      <c r="C78" s="22"/>
      <c r="D78" s="116"/>
      <c r="E78" s="23"/>
      <c r="F78" s="117"/>
      <c r="G78" s="23"/>
      <c r="H78" s="117"/>
      <c r="I78" s="23"/>
      <c r="J78" s="117"/>
      <c r="K78" s="23"/>
      <c r="L78" s="117"/>
      <c r="M78" s="48" t="e">
        <f t="shared" ca="1" si="4"/>
        <v>#N/A</v>
      </c>
      <c r="N78" s="109" t="e">
        <f ca="1">VLOOKUP($B78,Matrix!$H$13:$I$37,2,FALSE)&amp;"_"&amp;C78</f>
        <v>#N/A</v>
      </c>
      <c r="O78" s="122" t="e">
        <f t="shared" ca="1" si="3"/>
        <v>#N/A</v>
      </c>
    </row>
    <row r="79" spans="2:15">
      <c r="B79" s="23"/>
      <c r="C79" s="22"/>
      <c r="D79" s="116"/>
      <c r="E79" s="23"/>
      <c r="F79" s="117"/>
      <c r="G79" s="23"/>
      <c r="H79" s="117"/>
      <c r="I79" s="23"/>
      <c r="J79" s="117"/>
      <c r="K79" s="23"/>
      <c r="L79" s="117"/>
      <c r="M79" s="48" t="e">
        <f t="shared" ca="1" si="4"/>
        <v>#N/A</v>
      </c>
      <c r="N79" s="109" t="e">
        <f ca="1">VLOOKUP($B79,Matrix!$H$13:$I$37,2,FALSE)&amp;"_"&amp;C79</f>
        <v>#N/A</v>
      </c>
      <c r="O79" s="122" t="e">
        <f t="shared" ca="1" si="3"/>
        <v>#N/A</v>
      </c>
    </row>
    <row r="80" spans="2:15">
      <c r="B80" s="23"/>
      <c r="C80" s="22"/>
      <c r="D80" s="116"/>
      <c r="E80" s="23"/>
      <c r="F80" s="117"/>
      <c r="G80" s="23"/>
      <c r="H80" s="117"/>
      <c r="I80" s="23"/>
      <c r="J80" s="117"/>
      <c r="K80" s="23"/>
      <c r="L80" s="117"/>
      <c r="M80" s="48" t="e">
        <f t="shared" ca="1" si="4"/>
        <v>#N/A</v>
      </c>
      <c r="N80" s="109" t="e">
        <f ca="1">VLOOKUP($B80,Matrix!$H$13:$I$37,2,FALSE)&amp;"_"&amp;C80</f>
        <v>#N/A</v>
      </c>
      <c r="O80" s="122" t="e">
        <f t="shared" ca="1" si="3"/>
        <v>#N/A</v>
      </c>
    </row>
    <row r="81" spans="2:15">
      <c r="B81" s="23"/>
      <c r="C81" s="22"/>
      <c r="D81" s="116"/>
      <c r="E81" s="23"/>
      <c r="F81" s="117"/>
      <c r="G81" s="23"/>
      <c r="H81" s="117"/>
      <c r="I81" s="23"/>
      <c r="J81" s="117"/>
      <c r="K81" s="23"/>
      <c r="L81" s="117"/>
      <c r="M81" s="48" t="e">
        <f t="shared" ca="1" si="4"/>
        <v>#N/A</v>
      </c>
      <c r="N81" s="109" t="e">
        <f ca="1">VLOOKUP($B81,Matrix!$H$13:$I$37,2,FALSE)&amp;"_"&amp;C81</f>
        <v>#N/A</v>
      </c>
      <c r="O81" s="122" t="e">
        <f t="shared" ca="1" si="3"/>
        <v>#N/A</v>
      </c>
    </row>
    <row r="82" spans="2:15">
      <c r="B82" s="23"/>
      <c r="C82" s="22"/>
      <c r="D82" s="116"/>
      <c r="E82" s="23"/>
      <c r="F82" s="117"/>
      <c r="G82" s="23"/>
      <c r="H82" s="117"/>
      <c r="I82" s="23"/>
      <c r="J82" s="117"/>
      <c r="K82" s="23"/>
      <c r="L82" s="117"/>
      <c r="M82" s="48" t="e">
        <f t="shared" ca="1" si="4"/>
        <v>#N/A</v>
      </c>
      <c r="N82" s="109" t="e">
        <f ca="1">VLOOKUP($B82,Matrix!$H$13:$I$37,2,FALSE)&amp;"_"&amp;C82</f>
        <v>#N/A</v>
      </c>
      <c r="O82" s="122" t="e">
        <f t="shared" ca="1" si="3"/>
        <v>#N/A</v>
      </c>
    </row>
    <row r="83" spans="2:15">
      <c r="B83" s="23"/>
      <c r="C83" s="22"/>
      <c r="D83" s="116"/>
      <c r="E83" s="23"/>
      <c r="F83" s="117"/>
      <c r="G83" s="23"/>
      <c r="H83" s="117"/>
      <c r="I83" s="23"/>
      <c r="J83" s="117"/>
      <c r="K83" s="23"/>
      <c r="L83" s="117"/>
      <c r="M83" s="48" t="e">
        <f t="shared" ca="1" si="4"/>
        <v>#N/A</v>
      </c>
      <c r="N83" s="109" t="e">
        <f ca="1">VLOOKUP($B83,Matrix!$H$13:$I$37,2,FALSE)&amp;"_"&amp;C83</f>
        <v>#N/A</v>
      </c>
      <c r="O83" s="122" t="e">
        <f t="shared" ca="1" si="3"/>
        <v>#N/A</v>
      </c>
    </row>
    <row r="84" spans="2:15">
      <c r="B84" s="23"/>
      <c r="C84" s="22"/>
      <c r="D84" s="116"/>
      <c r="E84" s="23"/>
      <c r="F84" s="117"/>
      <c r="G84" s="23"/>
      <c r="H84" s="117"/>
      <c r="I84" s="23"/>
      <c r="J84" s="117"/>
      <c r="K84" s="23"/>
      <c r="L84" s="117"/>
      <c r="M84" s="48" t="e">
        <f t="shared" ca="1" si="4"/>
        <v>#N/A</v>
      </c>
      <c r="N84" s="109" t="e">
        <f ca="1">VLOOKUP($B84,Matrix!$H$13:$I$37,2,FALSE)&amp;"_"&amp;C84</f>
        <v>#N/A</v>
      </c>
      <c r="O84" s="122" t="e">
        <f t="shared" ca="1" si="3"/>
        <v>#N/A</v>
      </c>
    </row>
    <row r="85" spans="2:15">
      <c r="B85" s="23"/>
      <c r="C85" s="22"/>
      <c r="D85" s="116"/>
      <c r="E85" s="23"/>
      <c r="F85" s="117"/>
      <c r="G85" s="23"/>
      <c r="H85" s="117"/>
      <c r="I85" s="23"/>
      <c r="J85" s="117"/>
      <c r="K85" s="23"/>
      <c r="L85" s="117"/>
      <c r="M85" s="48" t="e">
        <f t="shared" ca="1" si="4"/>
        <v>#N/A</v>
      </c>
      <c r="N85" s="109" t="e">
        <f ca="1">VLOOKUP($B85,Matrix!$H$13:$I$37,2,FALSE)&amp;"_"&amp;C85</f>
        <v>#N/A</v>
      </c>
      <c r="O85" s="122" t="e">
        <f t="shared" ca="1" si="3"/>
        <v>#N/A</v>
      </c>
    </row>
    <row r="86" spans="2:15">
      <c r="B86" s="23"/>
      <c r="C86" s="22"/>
      <c r="D86" s="116"/>
      <c r="E86" s="23"/>
      <c r="F86" s="117"/>
      <c r="G86" s="23"/>
      <c r="H86" s="117"/>
      <c r="I86" s="23"/>
      <c r="J86" s="117"/>
      <c r="K86" s="23"/>
      <c r="L86" s="117"/>
      <c r="M86" s="48" t="e">
        <f t="shared" ca="1" si="4"/>
        <v>#N/A</v>
      </c>
      <c r="N86" s="109" t="e">
        <f ca="1">VLOOKUP($B86,Matrix!$H$13:$I$37,2,FALSE)&amp;"_"&amp;C86</f>
        <v>#N/A</v>
      </c>
      <c r="O86" s="122" t="e">
        <f t="shared" ca="1" si="3"/>
        <v>#N/A</v>
      </c>
    </row>
    <row r="87" spans="2:15">
      <c r="B87" s="23"/>
      <c r="C87" s="22"/>
      <c r="D87" s="116"/>
      <c r="E87" s="23"/>
      <c r="F87" s="117"/>
      <c r="G87" s="23"/>
      <c r="H87" s="117"/>
      <c r="I87" s="23"/>
      <c r="J87" s="117"/>
      <c r="K87" s="23"/>
      <c r="L87" s="117"/>
      <c r="M87" s="48" t="e">
        <f t="shared" ca="1" si="4"/>
        <v>#N/A</v>
      </c>
      <c r="N87" s="68" t="e">
        <f ca="1">VLOOKUP($B87,Matrix!$H$13:$I$37,2,FALSE)&amp;"_"&amp;C87</f>
        <v>#N/A</v>
      </c>
      <c r="O87" s="122" t="e">
        <f t="shared" ca="1" si="3"/>
        <v>#N/A</v>
      </c>
    </row>
    <row r="88" spans="2:15">
      <c r="B88" s="23"/>
      <c r="C88" s="22"/>
      <c r="D88" s="116"/>
      <c r="E88" s="23"/>
      <c r="F88" s="117"/>
      <c r="G88" s="23"/>
      <c r="H88" s="117"/>
      <c r="I88" s="23"/>
      <c r="J88" s="117"/>
      <c r="K88" s="23"/>
      <c r="L88" s="117"/>
      <c r="M88" s="48" t="e">
        <f t="shared" ca="1" si="4"/>
        <v>#N/A</v>
      </c>
      <c r="N88" s="68" t="e">
        <f ca="1">VLOOKUP($B88,Matrix!$H$13:$I$37,2,FALSE)&amp;"_"&amp;C88</f>
        <v>#N/A</v>
      </c>
      <c r="O88" s="122" t="e">
        <f t="shared" ca="1" si="3"/>
        <v>#N/A</v>
      </c>
    </row>
    <row r="89" spans="2:15">
      <c r="B89" s="23"/>
      <c r="C89" s="22"/>
      <c r="D89" s="116"/>
      <c r="E89" s="23"/>
      <c r="F89" s="117"/>
      <c r="G89" s="23"/>
      <c r="H89" s="117"/>
      <c r="I89" s="23"/>
      <c r="J89" s="117"/>
      <c r="K89" s="23"/>
      <c r="L89" s="117"/>
      <c r="M89" s="48" t="e">
        <f t="shared" ca="1" si="4"/>
        <v>#N/A</v>
      </c>
      <c r="N89" s="68" t="e">
        <f ca="1">VLOOKUP($B89,Matrix!$H$13:$I$37,2,FALSE)&amp;"_"&amp;C89</f>
        <v>#N/A</v>
      </c>
      <c r="O89" s="122" t="e">
        <f t="shared" ca="1" si="3"/>
        <v>#N/A</v>
      </c>
    </row>
    <row r="90" spans="2:15">
      <c r="B90" s="23"/>
      <c r="C90" s="22"/>
      <c r="D90" s="116"/>
      <c r="E90" s="23"/>
      <c r="F90" s="117"/>
      <c r="G90" s="23"/>
      <c r="H90" s="117"/>
      <c r="I90" s="23"/>
      <c r="J90" s="117"/>
      <c r="K90" s="23"/>
      <c r="L90" s="117"/>
      <c r="M90" s="48" t="e">
        <f t="shared" ca="1" si="4"/>
        <v>#N/A</v>
      </c>
      <c r="N90" s="68" t="e">
        <f ca="1">VLOOKUP($B90,Matrix!$H$13:$I$37,2,FALSE)&amp;"_"&amp;C90</f>
        <v>#N/A</v>
      </c>
      <c r="O90" s="122" t="e">
        <f t="shared" ca="1" si="3"/>
        <v>#N/A</v>
      </c>
    </row>
    <row r="91" spans="2:15">
      <c r="B91" s="23"/>
      <c r="C91" s="22"/>
      <c r="D91" s="116"/>
      <c r="E91" s="23"/>
      <c r="F91" s="117"/>
      <c r="G91" s="23"/>
      <c r="H91" s="117"/>
      <c r="I91" s="23"/>
      <c r="J91" s="117"/>
      <c r="K91" s="23"/>
      <c r="L91" s="117"/>
      <c r="M91" s="48" t="e">
        <f t="shared" ca="1" si="4"/>
        <v>#N/A</v>
      </c>
      <c r="N91" s="68" t="e">
        <f ca="1">VLOOKUP($B91,Matrix!$H$13:$I$37,2,FALSE)&amp;"_"&amp;C91</f>
        <v>#N/A</v>
      </c>
      <c r="O91" s="122" t="e">
        <f t="shared" ca="1" si="3"/>
        <v>#N/A</v>
      </c>
    </row>
    <row r="92" spans="2:15">
      <c r="B92" s="23"/>
      <c r="C92" s="22"/>
      <c r="D92" s="116"/>
      <c r="E92" s="23"/>
      <c r="F92" s="117"/>
      <c r="G92" s="23"/>
      <c r="H92" s="117"/>
      <c r="I92" s="23"/>
      <c r="J92" s="117"/>
      <c r="K92" s="23"/>
      <c r="L92" s="117"/>
      <c r="M92" s="48" t="e">
        <f t="shared" ca="1" si="4"/>
        <v>#N/A</v>
      </c>
      <c r="N92" s="68" t="e">
        <f ca="1">VLOOKUP($B92,Matrix!$H$13:$I$37,2,FALSE)&amp;"_"&amp;C92</f>
        <v>#N/A</v>
      </c>
      <c r="O92" s="122" t="e">
        <f t="shared" ca="1" si="3"/>
        <v>#N/A</v>
      </c>
    </row>
    <row r="93" spans="2:15">
      <c r="B93" s="23"/>
      <c r="C93" s="22"/>
      <c r="D93" s="116"/>
      <c r="E93" s="23"/>
      <c r="F93" s="117"/>
      <c r="G93" s="23"/>
      <c r="H93" s="117"/>
      <c r="I93" s="23"/>
      <c r="J93" s="117"/>
      <c r="K93" s="23"/>
      <c r="L93" s="117"/>
      <c r="M93" s="48" t="e">
        <f t="shared" ca="1" si="4"/>
        <v>#N/A</v>
      </c>
      <c r="N93" s="68" t="e">
        <f ca="1">VLOOKUP($B93,Matrix!$H$13:$I$37,2,FALSE)&amp;"_"&amp;C93</f>
        <v>#N/A</v>
      </c>
      <c r="O93" s="122" t="e">
        <f t="shared" ca="1" si="3"/>
        <v>#N/A</v>
      </c>
    </row>
    <row r="94" spans="2:15">
      <c r="B94" s="23"/>
      <c r="C94" s="22"/>
      <c r="D94" s="116"/>
      <c r="E94" s="23"/>
      <c r="F94" s="117"/>
      <c r="G94" s="23"/>
      <c r="H94" s="117"/>
      <c r="I94" s="23"/>
      <c r="J94" s="117"/>
      <c r="K94" s="23"/>
      <c r="L94" s="117"/>
      <c r="M94" s="48" t="e">
        <f t="shared" ca="1" si="4"/>
        <v>#N/A</v>
      </c>
      <c r="N94" s="68" t="e">
        <f ca="1">VLOOKUP($B94,Matrix!$H$13:$I$37,2,FALSE)&amp;"_"&amp;C94</f>
        <v>#N/A</v>
      </c>
      <c r="O94" s="122" t="e">
        <f t="shared" ca="1" si="3"/>
        <v>#N/A</v>
      </c>
    </row>
    <row r="95" spans="2:15">
      <c r="B95" s="23"/>
      <c r="C95" s="22"/>
      <c r="D95" s="116"/>
      <c r="E95" s="23"/>
      <c r="F95" s="117"/>
      <c r="G95" s="23"/>
      <c r="H95" s="117"/>
      <c r="I95" s="23"/>
      <c r="J95" s="117"/>
      <c r="K95" s="23"/>
      <c r="L95" s="117"/>
      <c r="M95" s="48" t="e">
        <f t="shared" ca="1" si="4"/>
        <v>#N/A</v>
      </c>
      <c r="N95" s="68" t="e">
        <f ca="1">VLOOKUP($B95,Matrix!$H$13:$I$37,2,FALSE)&amp;"_"&amp;C95</f>
        <v>#N/A</v>
      </c>
      <c r="O95" s="122" t="e">
        <f t="shared" ca="1" si="3"/>
        <v>#N/A</v>
      </c>
    </row>
    <row r="96" spans="2:15">
      <c r="B96" s="23"/>
      <c r="C96" s="22"/>
      <c r="D96" s="116"/>
      <c r="E96" s="23"/>
      <c r="F96" s="117"/>
      <c r="G96" s="23"/>
      <c r="H96" s="117"/>
      <c r="I96" s="23"/>
      <c r="J96" s="117"/>
      <c r="K96" s="23"/>
      <c r="L96" s="117"/>
      <c r="M96" s="48" t="e">
        <f t="shared" ca="1" si="4"/>
        <v>#N/A</v>
      </c>
      <c r="N96" s="68" t="e">
        <f ca="1">VLOOKUP($B96,Matrix!$H$13:$I$37,2,FALSE)&amp;"_"&amp;C96</f>
        <v>#N/A</v>
      </c>
      <c r="O96" s="122" t="e">
        <f t="shared" ca="1" si="3"/>
        <v>#N/A</v>
      </c>
    </row>
    <row r="97" spans="2:15">
      <c r="B97" s="23"/>
      <c r="C97" s="22"/>
      <c r="D97" s="116"/>
      <c r="E97" s="23"/>
      <c r="F97" s="117"/>
      <c r="G97" s="23"/>
      <c r="H97" s="117"/>
      <c r="I97" s="23"/>
      <c r="J97" s="117"/>
      <c r="K97" s="23"/>
      <c r="L97" s="117"/>
      <c r="M97" s="48" t="e">
        <f t="shared" ca="1" si="4"/>
        <v>#N/A</v>
      </c>
      <c r="N97" s="68" t="e">
        <f ca="1">VLOOKUP($B97,Matrix!$H$13:$I$37,2,FALSE)&amp;"_"&amp;C97</f>
        <v>#N/A</v>
      </c>
      <c r="O97" s="122" t="e">
        <f t="shared" ca="1" si="3"/>
        <v>#N/A</v>
      </c>
    </row>
    <row r="98" spans="2:15">
      <c r="B98" s="23"/>
      <c r="C98" s="22"/>
      <c r="D98" s="116"/>
      <c r="E98" s="23"/>
      <c r="F98" s="117"/>
      <c r="G98" s="23"/>
      <c r="H98" s="117"/>
      <c r="I98" s="23"/>
      <c r="J98" s="117"/>
      <c r="K98" s="23"/>
      <c r="L98" s="117"/>
      <c r="M98" s="48" t="e">
        <f t="shared" ca="1" si="4"/>
        <v>#N/A</v>
      </c>
      <c r="N98" s="68" t="e">
        <f ca="1">VLOOKUP($B98,Matrix!$H$13:$I$37,2,FALSE)&amp;"_"&amp;C98</f>
        <v>#N/A</v>
      </c>
      <c r="O98" s="122" t="e">
        <f t="shared" ca="1" si="3"/>
        <v>#N/A</v>
      </c>
    </row>
    <row r="99" spans="2:15">
      <c r="B99" s="23"/>
      <c r="C99" s="22"/>
      <c r="D99" s="116"/>
      <c r="E99" s="23"/>
      <c r="F99" s="117"/>
      <c r="G99" s="23"/>
      <c r="H99" s="117"/>
      <c r="I99" s="23"/>
      <c r="J99" s="117"/>
      <c r="K99" s="23"/>
      <c r="L99" s="117"/>
      <c r="M99" s="48" t="e">
        <f t="shared" ca="1" si="4"/>
        <v>#N/A</v>
      </c>
      <c r="N99" s="68" t="e">
        <f ca="1">VLOOKUP($B99,Matrix!$H$13:$I$37,2,FALSE)&amp;"_"&amp;C99</f>
        <v>#N/A</v>
      </c>
      <c r="O99" s="122" t="e">
        <f t="shared" ca="1" si="3"/>
        <v>#N/A</v>
      </c>
    </row>
    <row r="100" spans="2:15">
      <c r="B100" s="23"/>
      <c r="C100" s="22"/>
      <c r="D100" s="116"/>
      <c r="E100" s="23"/>
      <c r="F100" s="117"/>
      <c r="G100" s="23"/>
      <c r="H100" s="117"/>
      <c r="I100" s="23"/>
      <c r="J100" s="117"/>
      <c r="K100" s="23"/>
      <c r="L100" s="117"/>
      <c r="M100" s="48" t="e">
        <f t="shared" ca="1" si="4"/>
        <v>#N/A</v>
      </c>
      <c r="N100" s="68" t="e">
        <f ca="1">VLOOKUP($B100,Matrix!$H$13:$I$37,2,FALSE)&amp;"_"&amp;C100</f>
        <v>#N/A</v>
      </c>
      <c r="O100" s="122" t="e">
        <f t="shared" ref="O100:O103" ca="1" si="5">"#define "&amp;N100&amp;REPT(" ",48-M100)&amp;"("&amp;D100&amp;"U)"</f>
        <v>#N/A</v>
      </c>
    </row>
    <row r="101" spans="2:15">
      <c r="B101" s="23"/>
      <c r="C101" s="22"/>
      <c r="D101" s="116"/>
      <c r="E101" s="23"/>
      <c r="F101" s="117"/>
      <c r="G101" s="23"/>
      <c r="H101" s="117"/>
      <c r="I101" s="23"/>
      <c r="J101" s="117"/>
      <c r="K101" s="23"/>
      <c r="L101" s="117"/>
      <c r="M101" s="48" t="e">
        <f t="shared" ca="1" si="4"/>
        <v>#N/A</v>
      </c>
      <c r="N101" s="68" t="e">
        <f ca="1">VLOOKUP($B101,Matrix!$H$13:$I$37,2,FALSE)&amp;"_"&amp;C101</f>
        <v>#N/A</v>
      </c>
      <c r="O101" s="122" t="e">
        <f t="shared" ca="1" si="5"/>
        <v>#N/A</v>
      </c>
    </row>
    <row r="102" spans="2:15">
      <c r="B102" s="23"/>
      <c r="C102" s="22"/>
      <c r="D102" s="116"/>
      <c r="E102" s="23"/>
      <c r="F102" s="117"/>
      <c r="G102" s="23"/>
      <c r="H102" s="117"/>
      <c r="I102" s="23"/>
      <c r="J102" s="117"/>
      <c r="K102" s="23"/>
      <c r="L102" s="117"/>
      <c r="M102" s="48" t="e">
        <f t="shared" ca="1" si="4"/>
        <v>#N/A</v>
      </c>
      <c r="N102" s="68" t="e">
        <f ca="1">VLOOKUP($B102,Matrix!$H$13:$I$37,2,FALSE)&amp;"_"&amp;C102</f>
        <v>#N/A</v>
      </c>
      <c r="O102" s="122" t="e">
        <f t="shared" ca="1" si="5"/>
        <v>#N/A</v>
      </c>
    </row>
    <row r="103" spans="2:15" ht="13.6" thickBot="1">
      <c r="B103" s="54"/>
      <c r="C103" s="55"/>
      <c r="D103" s="118"/>
      <c r="E103" s="54"/>
      <c r="F103" s="119"/>
      <c r="G103" s="54"/>
      <c r="H103" s="119"/>
      <c r="I103" s="54"/>
      <c r="J103" s="119"/>
      <c r="K103" s="54"/>
      <c r="L103" s="119"/>
      <c r="M103" s="56" t="e">
        <f t="shared" ca="1" si="4"/>
        <v>#N/A</v>
      </c>
      <c r="N103" s="69" t="e">
        <f ca="1">VLOOKUP($B103,Matrix!$H$13:$I$37,2,FALSE)&amp;"_"&amp;C103</f>
        <v>#N/A</v>
      </c>
      <c r="O103" s="123" t="e">
        <f t="shared" ca="1" si="5"/>
        <v>#N/A</v>
      </c>
    </row>
  </sheetData>
  <sheetProtection sheet="1" objects="1" scenarios="1"/>
  <protectedRanges>
    <protectedRange sqref="B4:L103" name="範囲1"/>
  </protectedRanges>
  <phoneticPr fontId="2"/>
  <conditionalFormatting sqref="M3:M103">
    <cfRule type="cellIs" dxfId="6"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headerFooter>
    <oddHeader>&amp;C&amp;"Calibri"&amp;10&amp;KFF0000 CONFIDENTIAL&amp;1#_x000D_</oddHeader>
  </headerFooter>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5">
    <tabColor rgb="FFCCECFF"/>
  </sheetPr>
  <dimension ref="A1:AW199"/>
  <sheetViews>
    <sheetView topLeftCell="Z1" zoomScaleNormal="100" workbookViewId="0">
      <pane ySplit="3" topLeftCell="A4" activePane="bottomLeft" state="frozen"/>
      <selection pane="bottomLeft" activeCell="AJ13" sqref="AJ13"/>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132</v>
      </c>
      <c r="C2" s="295" t="s">
        <v>88</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7" t="s">
        <v>166</v>
      </c>
    </row>
    <row r="3" spans="1:49" ht="212.95" customHeight="1" thickBot="1">
      <c r="B3" s="130" t="s">
        <v>137</v>
      </c>
      <c r="C3" s="296"/>
      <c r="D3" s="126" t="s">
        <v>65</v>
      </c>
      <c r="E3" s="126" t="s">
        <v>70</v>
      </c>
      <c r="F3" s="126" t="s">
        <v>53</v>
      </c>
      <c r="G3" s="126" t="s">
        <v>52</v>
      </c>
      <c r="H3" s="126" t="s">
        <v>130</v>
      </c>
      <c r="I3" s="126" t="s">
        <v>129</v>
      </c>
      <c r="J3" s="126" t="s">
        <v>134</v>
      </c>
      <c r="K3" s="126" t="s">
        <v>133</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303" t="s">
        <v>330</v>
      </c>
      <c r="AF3" s="304"/>
      <c r="AG3" s="303" t="s">
        <v>279</v>
      </c>
      <c r="AH3" s="303"/>
      <c r="AI3" s="304"/>
      <c r="AJ3" s="298"/>
      <c r="AR3" s="93" t="s">
        <v>101</v>
      </c>
    </row>
    <row r="4" spans="1:49" ht="13.6" thickBot="1">
      <c r="A4" s="299" t="s">
        <v>67</v>
      </c>
      <c r="B4" s="300"/>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8"/>
      <c r="AR4" s="81" t="s">
        <v>86</v>
      </c>
      <c r="AS4" s="82"/>
      <c r="AT4" s="82"/>
      <c r="AU4" s="82"/>
      <c r="AV4" s="82"/>
      <c r="AW4" s="83"/>
    </row>
    <row r="5" spans="1:49" ht="13.6" thickBot="1">
      <c r="A5" s="301"/>
      <c r="B5" s="302"/>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9"/>
      <c r="AR5" s="84" t="str">
        <f ca="1">"static const U4  "&amp;AW8&amp;"["&amp;AW10&amp;"]"&amp;" = {"</f>
        <v>static const U4  u4_sp_ALERT_C_ABS_TT_CRIT[ALERT_C_ABS_TT_NUM_DST] = {</v>
      </c>
      <c r="AS5" s="84" t="str">
        <f ca="1">"static const U4  "&amp;$AW$9&amp;"["&amp;$AW$10&amp;"] = {"</f>
        <v>static const U4  u4_sp_ALERT_C_ABS_TT_MASK[ALERT_C_ABS_TT_NUM_DST] = {</v>
      </c>
      <c r="AT5" s="84" t="str">
        <f ca="1">"static const U1  "&amp;$AW$11&amp;"["&amp;$AW$10&amp;"] = {"</f>
        <v>static const U1  u1_sp_ALERT_C_ABS_TT_DST[ALERT_C_ABS_TT_NUM_DST] = {</v>
      </c>
      <c r="AU5" s="84" t="str">
        <f ca="1">"const ST_ALERT_MTRX "&amp;$AW$12&amp;" = {"</f>
        <v>const ST_ALERT_MTRX st_gp_ALERT_C_ABS_MTRX[2] = {</v>
      </c>
      <c r="AV5" s="65" t="str">
        <f ca="1">"#define "&amp;AW10&amp;REPT(" ",41-LEN(AW10))&amp;"("&amp;AW13&amp;"U)"</f>
        <v>#define ALERT_C_ABS_TT_NUM_DST                   (32U)</v>
      </c>
      <c r="AW5" s="66"/>
    </row>
    <row r="6" spans="1:49">
      <c r="B6" s="132" t="str">
        <f ca="1">"Table "&amp;$AW$6</f>
        <v>Table TT</v>
      </c>
      <c r="C6" s="53">
        <f>ROW()-ROW($C$6)</f>
        <v>0</v>
      </c>
      <c r="D6" s="36" t="s">
        <v>71</v>
      </c>
      <c r="E6" s="36" t="s">
        <v>71</v>
      </c>
      <c r="F6" s="36" t="s">
        <v>71</v>
      </c>
      <c r="G6" s="36" t="s">
        <v>71</v>
      </c>
      <c r="H6" s="36" t="s">
        <v>71</v>
      </c>
      <c r="I6" s="36" t="s">
        <v>71</v>
      </c>
      <c r="J6" s="36" t="s">
        <v>71</v>
      </c>
      <c r="K6" s="36" t="s">
        <v>71</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v>0</v>
      </c>
      <c r="AF6" s="62">
        <v>0</v>
      </c>
      <c r="AG6" s="62">
        <v>0</v>
      </c>
      <c r="AH6" s="62">
        <v>0</v>
      </c>
      <c r="AI6" s="62">
        <v>0</v>
      </c>
      <c r="AJ6" s="52" t="s">
        <v>33</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(U4)0x0000001FU,                                                           /* 00 UNKNOWN                                         */</v>
      </c>
      <c r="AT6" s="63" t="str">
        <f t="shared" ref="AT6:AT69" si="1">IF(AJ6&lt;&gt;"",AL6&amp;IF(AJ7&lt;&gt;"",","," ")&amp;REPT(" ",78-LEN(AL6))&amp;"/* "&amp;IF(C6&lt;10,"0"&amp;C6,C6)&amp;" "&amp;AJ6&amp;REPT(" ",48-LEN(AJ6))&amp;"*/",IF(AJ5&lt;&gt;"","};",""))</f>
        <v xml:space="preserve">    (U1)ALERT_REQ_UNKNOWN,                                                     /* 00 UNKNOWN                                         */</v>
      </c>
      <c r="AU6" s="63" t="s">
        <v>72</v>
      </c>
      <c r="AV6" s="49" t="s">
        <v>74</v>
      </c>
      <c r="AW6" s="67" t="str">
        <f ca="1">UPPER(RIGHT(CELL("filename",A1),LEN(CELL("filename",A1))-FIND("]",CELL("filename",A1))))</f>
        <v>TT</v>
      </c>
    </row>
    <row r="7" spans="1:49">
      <c r="B7" s="132"/>
      <c r="C7" s="48">
        <f t="shared" ref="C7:C69" si="2">ROW()-ROW($C$6)</f>
        <v>1</v>
      </c>
      <c r="D7" s="62" t="s">
        <v>71</v>
      </c>
      <c r="E7" s="62" t="s">
        <v>71</v>
      </c>
      <c r="F7" s="62" t="s">
        <v>71</v>
      </c>
      <c r="G7" s="62" t="s">
        <v>71</v>
      </c>
      <c r="H7" s="62" t="s">
        <v>71</v>
      </c>
      <c r="I7" s="62" t="s">
        <v>71</v>
      </c>
      <c r="J7" s="62" t="s">
        <v>71</v>
      </c>
      <c r="K7" s="62" t="s">
        <v>71</v>
      </c>
      <c r="L7" s="62" t="s">
        <v>71</v>
      </c>
      <c r="M7" s="62" t="s">
        <v>71</v>
      </c>
      <c r="N7" s="62" t="s">
        <v>71</v>
      </c>
      <c r="O7" s="62" t="s">
        <v>71</v>
      </c>
      <c r="P7" s="62" t="s">
        <v>71</v>
      </c>
      <c r="Q7" s="62" t="s">
        <v>71</v>
      </c>
      <c r="R7" s="62" t="s">
        <v>71</v>
      </c>
      <c r="S7" s="62" t="s">
        <v>71</v>
      </c>
      <c r="T7" s="62" t="s">
        <v>71</v>
      </c>
      <c r="U7" s="62" t="s">
        <v>71</v>
      </c>
      <c r="V7" s="62" t="s">
        <v>71</v>
      </c>
      <c r="W7" s="62" t="s">
        <v>71</v>
      </c>
      <c r="X7" s="62" t="s">
        <v>71</v>
      </c>
      <c r="Y7" s="62" t="s">
        <v>71</v>
      </c>
      <c r="Z7" s="62" t="s">
        <v>71</v>
      </c>
      <c r="AA7" s="62" t="s">
        <v>71</v>
      </c>
      <c r="AB7" s="62" t="s">
        <v>71</v>
      </c>
      <c r="AC7" s="62" t="s">
        <v>71</v>
      </c>
      <c r="AD7" s="36" t="s">
        <v>71</v>
      </c>
      <c r="AE7" s="62">
        <v>0</v>
      </c>
      <c r="AF7" s="62">
        <v>0</v>
      </c>
      <c r="AG7" s="62">
        <v>0</v>
      </c>
      <c r="AH7" s="62">
        <v>0</v>
      </c>
      <c r="AI7" s="62">
        <v>1</v>
      </c>
      <c r="AJ7" s="22" t="s">
        <v>33</v>
      </c>
      <c r="AL7" t="str">
        <f t="shared" si="0"/>
        <v xml:space="preserve">    (U1)ALERT_REQ_UNKNOWN</v>
      </c>
      <c r="AR7" s="63" t="str">
        <f t="shared" ref="AR7:AR70" si="3">IF(AQ72&lt;&gt;"",AQ72,IF(AQ71&lt;&gt;"","};",""))</f>
        <v xml:space="preserve">    (U4)0x00000001U,                                                           /* 01 UNKNOWN                                         */</v>
      </c>
      <c r="AS7" s="63" t="str">
        <f t="shared" ref="AS7:AS70" si="4">IF(AQ137&lt;&gt;"",AQ137,IF(AQ136&lt;&gt;"","};",""))</f>
        <v xml:space="preserve">    (U4)0x0000001FU,                                                           /* 01 UNKNOWN                                         */</v>
      </c>
      <c r="AT7" s="63" t="str">
        <f t="shared" si="1"/>
        <v xml:space="preserve">    (U1)ALERT_REQ_UNKNOWN,                                                     /* 01 UNKNOWN                                         */</v>
      </c>
      <c r="AU7" s="63" t="str">
        <f ca="1">"        &amp;"&amp;$AW$14&amp;","&amp;REPT(" ",69-LEN($AW$14))&amp;"/* fp_u4_SRC_CHK                                      */"</f>
        <v xml:space="preserve">        &amp;u4_s_AlertC_absTtSrcchk,                                              /* fp_u4_SRC_CHK                                      */</v>
      </c>
      <c r="AV7" s="50" t="s">
        <v>75</v>
      </c>
      <c r="AW7" s="131">
        <f>IF(B3="Search Table",1,0)</f>
        <v>0</v>
      </c>
    </row>
    <row r="8" spans="1:49">
      <c r="B8" s="132"/>
      <c r="C8" s="48">
        <f t="shared" si="2"/>
        <v>2</v>
      </c>
      <c r="D8" s="62" t="s">
        <v>71</v>
      </c>
      <c r="E8" s="62" t="s">
        <v>71</v>
      </c>
      <c r="F8" s="62" t="s">
        <v>71</v>
      </c>
      <c r="G8" s="62" t="s">
        <v>71</v>
      </c>
      <c r="H8" s="62" t="s">
        <v>71</v>
      </c>
      <c r="I8" s="62" t="s">
        <v>71</v>
      </c>
      <c r="J8" s="62" t="s">
        <v>71</v>
      </c>
      <c r="K8" s="62" t="s">
        <v>71</v>
      </c>
      <c r="L8" s="62" t="s">
        <v>71</v>
      </c>
      <c r="M8" s="62" t="s">
        <v>71</v>
      </c>
      <c r="N8" s="62" t="s">
        <v>71</v>
      </c>
      <c r="O8" s="62" t="s">
        <v>71</v>
      </c>
      <c r="P8" s="62" t="s">
        <v>71</v>
      </c>
      <c r="Q8" s="62" t="s">
        <v>71</v>
      </c>
      <c r="R8" s="62" t="s">
        <v>71</v>
      </c>
      <c r="S8" s="62" t="s">
        <v>71</v>
      </c>
      <c r="T8" s="62" t="s">
        <v>71</v>
      </c>
      <c r="U8" s="62" t="s">
        <v>71</v>
      </c>
      <c r="V8" s="62" t="s">
        <v>71</v>
      </c>
      <c r="W8" s="62" t="s">
        <v>71</v>
      </c>
      <c r="X8" s="62" t="s">
        <v>71</v>
      </c>
      <c r="Y8" s="62" t="s">
        <v>71</v>
      </c>
      <c r="Z8" s="62" t="s">
        <v>71</v>
      </c>
      <c r="AA8" s="62" t="s">
        <v>71</v>
      </c>
      <c r="AB8" s="62" t="s">
        <v>71</v>
      </c>
      <c r="AC8" s="62" t="s">
        <v>71</v>
      </c>
      <c r="AD8" s="36" t="s">
        <v>71</v>
      </c>
      <c r="AE8" s="62">
        <v>0</v>
      </c>
      <c r="AF8" s="62">
        <v>0</v>
      </c>
      <c r="AG8" s="62">
        <v>0</v>
      </c>
      <c r="AH8" s="62">
        <v>1</v>
      </c>
      <c r="AI8" s="62">
        <v>0</v>
      </c>
      <c r="AJ8" s="22" t="s">
        <v>286</v>
      </c>
      <c r="AL8" t="str">
        <f t="shared" ca="1" si="0"/>
        <v xml:space="preserve">    (U1)ALERT_REQ_C_ABS_TT_FLASH_4HZ</v>
      </c>
      <c r="AR8" s="63" t="str">
        <f t="shared" si="3"/>
        <v xml:space="preserve">    (U4)0x00000002U,                                                           /* 02 FLASH_4HZ                                       */</v>
      </c>
      <c r="AS8" s="63" t="str">
        <f t="shared" si="4"/>
        <v xml:space="preserve">    (U4)0x0000001FU,                                                           /* 02 FLASH_4HZ                                       */</v>
      </c>
      <c r="AT8" s="63" t="str">
        <f ca="1">IF(AJ8&lt;&gt;"",AL8&amp;IF(AJ9&lt;&gt;"",","," ")&amp;REPT(" ",78-LEN(AL8))&amp;"/* "&amp;IF(C8&lt;10,"0"&amp;C8,C8)&amp;" "&amp;AJ8&amp;REPT(" ",48-LEN(AJ8))&amp;"*/",IF(AJ7&lt;&gt;"","};",""))</f>
        <v xml:space="preserve">    (U1)ALERT_REQ_C_ABS_TT_FLASH_4HZ,                                          /* 02 FLASH_4HZ                                       */</v>
      </c>
      <c r="AU8" s="63" t="str">
        <f ca="1">IF($AW$15&lt;&gt;"NULL","        &amp;"&amp;$AW$15&amp;","&amp;REPT(" ",69-LEN($AW$15))&amp;"/* fp_vd_XDST                                         */","        vdp_PTR_NA,                                                            /* fp_vd_XDST                                         */")</f>
        <v xml:space="preserve">        vdp_PTR_NA,                                                            /* fp_vd_XDST                                         */</v>
      </c>
      <c r="AV8" s="50" t="s">
        <v>76</v>
      </c>
      <c r="AW8" s="68" t="str">
        <f ca="1">"u4_sp_ALERT_"&amp;IF(AW6&lt;&gt;AW17,$AW$17&amp;"_"&amp;$AW$6,AW17)&amp;"_CRIT"</f>
        <v>u4_sp_ALERT_C_ABS_TT_CRIT</v>
      </c>
    </row>
    <row r="9" spans="1:49">
      <c r="B9" s="132"/>
      <c r="C9" s="48">
        <f t="shared" si="2"/>
        <v>3</v>
      </c>
      <c r="D9" s="62" t="s">
        <v>71</v>
      </c>
      <c r="E9" s="62" t="s">
        <v>71</v>
      </c>
      <c r="F9" s="62" t="s">
        <v>71</v>
      </c>
      <c r="G9" s="62" t="s">
        <v>71</v>
      </c>
      <c r="H9" s="62" t="s">
        <v>71</v>
      </c>
      <c r="I9" s="62" t="s">
        <v>71</v>
      </c>
      <c r="J9" s="62" t="s">
        <v>71</v>
      </c>
      <c r="K9" s="62" t="s">
        <v>71</v>
      </c>
      <c r="L9" s="62" t="s">
        <v>71</v>
      </c>
      <c r="M9" s="62" t="s">
        <v>71</v>
      </c>
      <c r="N9" s="62" t="s">
        <v>71</v>
      </c>
      <c r="O9" s="62" t="s">
        <v>71</v>
      </c>
      <c r="P9" s="62" t="s">
        <v>71</v>
      </c>
      <c r="Q9" s="62" t="s">
        <v>71</v>
      </c>
      <c r="R9" s="62" t="s">
        <v>71</v>
      </c>
      <c r="S9" s="62" t="s">
        <v>71</v>
      </c>
      <c r="T9" s="62" t="s">
        <v>71</v>
      </c>
      <c r="U9" s="62" t="s">
        <v>71</v>
      </c>
      <c r="V9" s="62" t="s">
        <v>71</v>
      </c>
      <c r="W9" s="62" t="s">
        <v>71</v>
      </c>
      <c r="X9" s="62" t="s">
        <v>71</v>
      </c>
      <c r="Y9" s="62" t="s">
        <v>71</v>
      </c>
      <c r="Z9" s="62" t="s">
        <v>71</v>
      </c>
      <c r="AA9" s="62" t="s">
        <v>71</v>
      </c>
      <c r="AB9" s="62" t="s">
        <v>71</v>
      </c>
      <c r="AC9" s="62" t="s">
        <v>71</v>
      </c>
      <c r="AD9" s="36" t="s">
        <v>71</v>
      </c>
      <c r="AE9" s="62">
        <v>0</v>
      </c>
      <c r="AF9" s="62">
        <v>0</v>
      </c>
      <c r="AG9" s="62">
        <v>0</v>
      </c>
      <c r="AH9" s="62">
        <v>1</v>
      </c>
      <c r="AI9" s="62">
        <v>1</v>
      </c>
      <c r="AJ9" s="22" t="s">
        <v>211</v>
      </c>
      <c r="AL9" t="str">
        <f t="shared" ca="1" si="0"/>
        <v xml:space="preserve">    (U1)ALERT_REQ_C_ABS_TT_ON</v>
      </c>
      <c r="AR9" s="63" t="str">
        <f t="shared" si="3"/>
        <v xml:space="preserve">    (U4)0x00000003U,                                                           /* 03 ON                                              */</v>
      </c>
      <c r="AS9" s="63" t="str">
        <f t="shared" si="4"/>
        <v xml:space="preserve">    (U4)0x0000001FU,                                                           /* 03 ON                                              */</v>
      </c>
      <c r="AT9" s="63" t="str">
        <f t="shared" ca="1" si="1"/>
        <v xml:space="preserve">    (U1)ALERT_REQ_C_ABS_TT_ON,                                                 /* 03 ON                                              */</v>
      </c>
      <c r="AU9" s="63"/>
      <c r="AV9" s="50" t="s">
        <v>77</v>
      </c>
      <c r="AW9" s="68" t="str">
        <f ca="1">"u4_sp_ALERT_"&amp;IF(AW6&lt;&gt;AW17,$AW$17&amp;"_"&amp;$AW$6,AW17)&amp;"_MASK"</f>
        <v>u4_sp_ALERT_C_ABS_TT_MASK</v>
      </c>
    </row>
    <row r="10" spans="1:49">
      <c r="B10" s="132"/>
      <c r="C10" s="48">
        <f t="shared" si="2"/>
        <v>4</v>
      </c>
      <c r="D10" s="62" t="s">
        <v>71</v>
      </c>
      <c r="E10" s="62" t="s">
        <v>71</v>
      </c>
      <c r="F10" s="62" t="s">
        <v>71</v>
      </c>
      <c r="G10" s="62" t="s">
        <v>71</v>
      </c>
      <c r="H10" s="62" t="s">
        <v>71</v>
      </c>
      <c r="I10" s="62" t="s">
        <v>71</v>
      </c>
      <c r="J10" s="62" t="s">
        <v>71</v>
      </c>
      <c r="K10" s="62" t="s">
        <v>71</v>
      </c>
      <c r="L10" s="62" t="s">
        <v>71</v>
      </c>
      <c r="M10" s="62" t="s">
        <v>71</v>
      </c>
      <c r="N10" s="62" t="s">
        <v>71</v>
      </c>
      <c r="O10" s="62" t="s">
        <v>71</v>
      </c>
      <c r="P10" s="62" t="s">
        <v>71</v>
      </c>
      <c r="Q10" s="62" t="s">
        <v>71</v>
      </c>
      <c r="R10" s="62" t="s">
        <v>71</v>
      </c>
      <c r="S10" s="62" t="s">
        <v>71</v>
      </c>
      <c r="T10" s="62" t="s">
        <v>71</v>
      </c>
      <c r="U10" s="62" t="s">
        <v>71</v>
      </c>
      <c r="V10" s="62" t="s">
        <v>71</v>
      </c>
      <c r="W10" s="62" t="s">
        <v>71</v>
      </c>
      <c r="X10" s="62" t="s">
        <v>71</v>
      </c>
      <c r="Y10" s="62" t="s">
        <v>71</v>
      </c>
      <c r="Z10" s="62" t="s">
        <v>71</v>
      </c>
      <c r="AA10" s="62" t="s">
        <v>71</v>
      </c>
      <c r="AB10" s="62" t="s">
        <v>71</v>
      </c>
      <c r="AC10" s="62" t="s">
        <v>71</v>
      </c>
      <c r="AD10" s="36" t="s">
        <v>71</v>
      </c>
      <c r="AE10" s="62">
        <v>0</v>
      </c>
      <c r="AF10" s="62">
        <v>0</v>
      </c>
      <c r="AG10" s="62">
        <v>1</v>
      </c>
      <c r="AH10" s="62">
        <v>0</v>
      </c>
      <c r="AI10" s="62">
        <v>0</v>
      </c>
      <c r="AJ10" s="22" t="s">
        <v>288</v>
      </c>
      <c r="AL10" t="str">
        <f t="shared" ca="1" si="0"/>
        <v xml:space="preserve">    (U1)ALERT_REQ_C_ABS_TT_FLASH_1HZ</v>
      </c>
      <c r="AR10" s="63" t="str">
        <f t="shared" si="3"/>
        <v xml:space="preserve">    (U4)0x00000004U,                                                           /* 04 FLASH_1HZ                                       */</v>
      </c>
      <c r="AS10" s="63" t="str">
        <f t="shared" si="4"/>
        <v xml:space="preserve">    (U4)0x0000001FU,                                                           /* 04 FLASH_1HZ                                       */</v>
      </c>
      <c r="AT10" s="63" t="str">
        <f t="shared" ca="1" si="1"/>
        <v xml:space="preserve">    (U1)ALERT_REQ_C_ABS_TT_FLASH_1HZ,                                          /* 04 FLASH_1HZ                                       */</v>
      </c>
      <c r="AU10" s="63" t="str">
        <f>IF($AW$7=1,"        &amp;"&amp;$AW$9&amp;"[0],"&amp;REPT(" ",66-LEN($AW$9))&amp;"/* u4p_MASK                                           */","        (const U4 *)vdp_PTR_NA,                                                /* u4p_MASK                                           */")</f>
        <v xml:space="preserve">        (const U4 *)vdp_PTR_NA,                                                /* u4p_MASK                                           */</v>
      </c>
      <c r="AV10" s="50" t="s">
        <v>78</v>
      </c>
      <c r="AW10" s="68" t="str">
        <f ca="1">"ALERT_"&amp;IF(AW6&lt;&gt;AW17,$AW$17&amp;"_"&amp;$AW$6,AW17)&amp;"_NUM_DST"</f>
        <v>ALERT_C_ABS_TT_NUM_DST</v>
      </c>
    </row>
    <row r="11" spans="1:49">
      <c r="B11" s="132"/>
      <c r="C11" s="48">
        <f t="shared" si="2"/>
        <v>5</v>
      </c>
      <c r="D11" s="62" t="s">
        <v>71</v>
      </c>
      <c r="E11" s="62" t="s">
        <v>71</v>
      </c>
      <c r="F11" s="62" t="s">
        <v>71</v>
      </c>
      <c r="G11" s="62" t="s">
        <v>71</v>
      </c>
      <c r="H11" s="62" t="s">
        <v>71</v>
      </c>
      <c r="I11" s="62" t="s">
        <v>71</v>
      </c>
      <c r="J11" s="62" t="s">
        <v>71</v>
      </c>
      <c r="K11" s="62" t="s">
        <v>71</v>
      </c>
      <c r="L11" s="62" t="s">
        <v>71</v>
      </c>
      <c r="M11" s="62" t="s">
        <v>71</v>
      </c>
      <c r="N11" s="62" t="s">
        <v>71</v>
      </c>
      <c r="O11" s="62" t="s">
        <v>71</v>
      </c>
      <c r="P11" s="62" t="s">
        <v>71</v>
      </c>
      <c r="Q11" s="62" t="s">
        <v>71</v>
      </c>
      <c r="R11" s="62" t="s">
        <v>71</v>
      </c>
      <c r="S11" s="62" t="s">
        <v>71</v>
      </c>
      <c r="T11" s="62" t="s">
        <v>71</v>
      </c>
      <c r="U11" s="62" t="s">
        <v>71</v>
      </c>
      <c r="V11" s="62" t="s">
        <v>71</v>
      </c>
      <c r="W11" s="62" t="s">
        <v>71</v>
      </c>
      <c r="X11" s="62" t="s">
        <v>71</v>
      </c>
      <c r="Y11" s="62" t="s">
        <v>71</v>
      </c>
      <c r="Z11" s="62" t="s">
        <v>71</v>
      </c>
      <c r="AA11" s="62" t="s">
        <v>71</v>
      </c>
      <c r="AB11" s="62" t="s">
        <v>71</v>
      </c>
      <c r="AC11" s="62" t="s">
        <v>71</v>
      </c>
      <c r="AD11" s="36" t="s">
        <v>71</v>
      </c>
      <c r="AE11" s="62">
        <v>0</v>
      </c>
      <c r="AF11" s="62">
        <v>0</v>
      </c>
      <c r="AG11" s="62">
        <v>1</v>
      </c>
      <c r="AH11" s="62">
        <v>0</v>
      </c>
      <c r="AI11" s="62">
        <v>1</v>
      </c>
      <c r="AJ11" s="22" t="s">
        <v>33</v>
      </c>
      <c r="AL11" t="str">
        <f t="shared" si="0"/>
        <v xml:space="preserve">    (U1)ALERT_REQ_UNKNOWN</v>
      </c>
      <c r="AR11" s="63" t="str">
        <f t="shared" si="3"/>
        <v xml:space="preserve">    (U4)0x00000005U,                                                           /* 05 UNKNOWN                                         */</v>
      </c>
      <c r="AS11" s="63" t="str">
        <f t="shared" si="4"/>
        <v xml:space="preserve">    (U4)0x0000001FU,                                                           /* 05 UNKNOWN                                         */</v>
      </c>
      <c r="AT11" s="63" t="str">
        <f t="shared" si="1"/>
        <v xml:space="preserve">    (U1)ALERT_REQ_UNKNOWN,                                                     /* 05 UNKNOWN                                         */</v>
      </c>
      <c r="AU11" s="63" t="str">
        <f>IF($AW$7=1,"        &amp;"&amp;$AW$8&amp;"[0],"&amp;REPT(" ",66-LEN($AW$8))&amp;"/* u4p_CRIT                                           */","        (const U4 *)vdp_PTR_NA,                                                /* u4p_CRIT                                           */")</f>
        <v xml:space="preserve">        (const U4 *)vdp_PTR_NA,                                                /* u4p_CRIT                                           */</v>
      </c>
      <c r="AV11" s="50" t="s">
        <v>79</v>
      </c>
      <c r="AW11" s="68" t="str">
        <f ca="1">"u1_sp_ALERT_"&amp;IF(AW6&lt;&gt;AW17,$AW$17&amp;"_"&amp;$AW$6,AW17)&amp;"_DST"</f>
        <v>u1_sp_ALERT_C_ABS_TT_DST</v>
      </c>
    </row>
    <row r="12" spans="1:49">
      <c r="B12" s="132"/>
      <c r="C12" s="48">
        <f t="shared" si="2"/>
        <v>6</v>
      </c>
      <c r="D12" s="62" t="s">
        <v>71</v>
      </c>
      <c r="E12" s="62" t="s">
        <v>71</v>
      </c>
      <c r="F12" s="62" t="s">
        <v>71</v>
      </c>
      <c r="G12" s="62" t="s">
        <v>71</v>
      </c>
      <c r="H12" s="62" t="s">
        <v>71</v>
      </c>
      <c r="I12" s="62" t="s">
        <v>71</v>
      </c>
      <c r="J12" s="62" t="s">
        <v>71</v>
      </c>
      <c r="K12" s="62" t="s">
        <v>71</v>
      </c>
      <c r="L12" s="62" t="s">
        <v>71</v>
      </c>
      <c r="M12" s="62" t="s">
        <v>71</v>
      </c>
      <c r="N12" s="62" t="s">
        <v>71</v>
      </c>
      <c r="O12" s="62" t="s">
        <v>71</v>
      </c>
      <c r="P12" s="62" t="s">
        <v>71</v>
      </c>
      <c r="Q12" s="62" t="s">
        <v>71</v>
      </c>
      <c r="R12" s="62" t="s">
        <v>71</v>
      </c>
      <c r="S12" s="62" t="s">
        <v>71</v>
      </c>
      <c r="T12" s="62" t="s">
        <v>71</v>
      </c>
      <c r="U12" s="62" t="s">
        <v>71</v>
      </c>
      <c r="V12" s="62" t="s">
        <v>71</v>
      </c>
      <c r="W12" s="62" t="s">
        <v>71</v>
      </c>
      <c r="X12" s="62" t="s">
        <v>71</v>
      </c>
      <c r="Y12" s="62" t="s">
        <v>71</v>
      </c>
      <c r="Z12" s="62" t="s">
        <v>71</v>
      </c>
      <c r="AA12" s="62" t="s">
        <v>71</v>
      </c>
      <c r="AB12" s="62" t="s">
        <v>71</v>
      </c>
      <c r="AC12" s="62" t="s">
        <v>71</v>
      </c>
      <c r="AD12" s="36" t="s">
        <v>71</v>
      </c>
      <c r="AE12" s="62">
        <v>0</v>
      </c>
      <c r="AF12" s="62">
        <v>0</v>
      </c>
      <c r="AG12" s="62">
        <v>1</v>
      </c>
      <c r="AH12" s="62">
        <v>1</v>
      </c>
      <c r="AI12" s="62">
        <v>0</v>
      </c>
      <c r="AJ12" s="22" t="s">
        <v>33</v>
      </c>
      <c r="AL12" t="str">
        <f t="shared" si="0"/>
        <v xml:space="preserve">    (U1)ALERT_REQ_UNKNOWN</v>
      </c>
      <c r="AR12" s="63" t="str">
        <f t="shared" si="3"/>
        <v xml:space="preserve">    (U4)0x00000006U,                                                           /* 06 UNKNOWN                                         */</v>
      </c>
      <c r="AS12" s="63" t="str">
        <f t="shared" si="4"/>
        <v xml:space="preserve">    (U4)0x0000001FU,                                                           /* 06 UNKNOWN                                         */</v>
      </c>
      <c r="AT12" s="63" t="str">
        <f t="shared" si="1"/>
        <v xml:space="preserve">    (U1)ALERT_REQ_UNKNOWN,                                                     /* 06 UNKNOWN                                         */</v>
      </c>
      <c r="AU12" s="63"/>
      <c r="AV12" s="50" t="s">
        <v>93</v>
      </c>
      <c r="AW12" s="68" t="str">
        <f ca="1">Matrix!D8&amp;"["&amp;Matrix!D7&amp;"]"</f>
        <v>st_gp_ALERT_C_ABS_MTRX[2]</v>
      </c>
    </row>
    <row r="13" spans="1:49">
      <c r="B13" s="132"/>
      <c r="C13" s="48">
        <f t="shared" si="2"/>
        <v>7</v>
      </c>
      <c r="D13" s="62" t="s">
        <v>71</v>
      </c>
      <c r="E13" s="62" t="s">
        <v>71</v>
      </c>
      <c r="F13" s="62" t="s">
        <v>71</v>
      </c>
      <c r="G13" s="62" t="s">
        <v>71</v>
      </c>
      <c r="H13" s="62" t="s">
        <v>71</v>
      </c>
      <c r="I13" s="62" t="s">
        <v>71</v>
      </c>
      <c r="J13" s="62" t="s">
        <v>71</v>
      </c>
      <c r="K13" s="62" t="s">
        <v>71</v>
      </c>
      <c r="L13" s="62" t="s">
        <v>71</v>
      </c>
      <c r="M13" s="62" t="s">
        <v>71</v>
      </c>
      <c r="N13" s="62" t="s">
        <v>71</v>
      </c>
      <c r="O13" s="62" t="s">
        <v>71</v>
      </c>
      <c r="P13" s="62" t="s">
        <v>71</v>
      </c>
      <c r="Q13" s="62" t="s">
        <v>71</v>
      </c>
      <c r="R13" s="62" t="s">
        <v>71</v>
      </c>
      <c r="S13" s="62" t="s">
        <v>71</v>
      </c>
      <c r="T13" s="62" t="s">
        <v>71</v>
      </c>
      <c r="U13" s="62" t="s">
        <v>71</v>
      </c>
      <c r="V13" s="62" t="s">
        <v>71</v>
      </c>
      <c r="W13" s="62" t="s">
        <v>71</v>
      </c>
      <c r="X13" s="62" t="s">
        <v>71</v>
      </c>
      <c r="Y13" s="62" t="s">
        <v>71</v>
      </c>
      <c r="Z13" s="62" t="s">
        <v>71</v>
      </c>
      <c r="AA13" s="62" t="s">
        <v>71</v>
      </c>
      <c r="AB13" s="62" t="s">
        <v>71</v>
      </c>
      <c r="AC13" s="62" t="s">
        <v>71</v>
      </c>
      <c r="AD13" s="36" t="s">
        <v>71</v>
      </c>
      <c r="AE13" s="62">
        <v>0</v>
      </c>
      <c r="AF13" s="62">
        <v>0</v>
      </c>
      <c r="AG13" s="62">
        <v>1</v>
      </c>
      <c r="AH13" s="62">
        <v>1</v>
      </c>
      <c r="AI13" s="62">
        <v>1</v>
      </c>
      <c r="AJ13" s="22" t="s">
        <v>351</v>
      </c>
      <c r="AL13" t="str">
        <f t="shared" ca="1" si="0"/>
        <v xml:space="preserve">    (U1)ALERT_REQ_C_ABS_TT_ASIL_ON</v>
      </c>
      <c r="AR13" s="63" t="str">
        <f t="shared" si="3"/>
        <v xml:space="preserve">    (U4)0x00000007U,                                                           /* 07 ASIL_ON                                         */</v>
      </c>
      <c r="AS13" s="63" t="str">
        <f t="shared" si="4"/>
        <v xml:space="preserve">    (U4)0x0000001FU,                                                           /* 07 ASIL_ON                                         */</v>
      </c>
      <c r="AT13" s="63" t="str">
        <f t="shared" ca="1" si="1"/>
        <v xml:space="preserve">    (U1)ALERT_REQ_C_ABS_TT_ASIL_ON,                                            /* 07 ASIL_ON                                         */</v>
      </c>
      <c r="AU13" s="63" t="str">
        <f ca="1">"        &amp;"&amp;$AW$11&amp;"[0],"&amp;REPT(" ",66-LEN($AW$11))&amp;"/* u1p_DST                                            */"</f>
        <v xml:space="preserve">        &amp;u1_sp_ALERT_C_ABS_TT_DST[0],                                          /* u1p_DST                                            */</v>
      </c>
      <c r="AV13" s="50" t="s">
        <v>80</v>
      </c>
      <c r="AW13" s="131">
        <f>COUNTA($AJ$6:$AJ$69)</f>
        <v>32</v>
      </c>
    </row>
    <row r="14" spans="1:49">
      <c r="B14" s="132"/>
      <c r="C14" s="48">
        <f t="shared" si="2"/>
        <v>8</v>
      </c>
      <c r="D14" s="62" t="s">
        <v>71</v>
      </c>
      <c r="E14" s="62" t="s">
        <v>71</v>
      </c>
      <c r="F14" s="62" t="s">
        <v>71</v>
      </c>
      <c r="G14" s="62" t="s">
        <v>71</v>
      </c>
      <c r="H14" s="62" t="s">
        <v>71</v>
      </c>
      <c r="I14" s="62" t="s">
        <v>71</v>
      </c>
      <c r="J14" s="62" t="s">
        <v>71</v>
      </c>
      <c r="K14" s="62" t="s">
        <v>71</v>
      </c>
      <c r="L14" s="62" t="s">
        <v>71</v>
      </c>
      <c r="M14" s="62" t="s">
        <v>71</v>
      </c>
      <c r="N14" s="62" t="s">
        <v>71</v>
      </c>
      <c r="O14" s="62" t="s">
        <v>71</v>
      </c>
      <c r="P14" s="62" t="s">
        <v>71</v>
      </c>
      <c r="Q14" s="62" t="s">
        <v>71</v>
      </c>
      <c r="R14" s="62" t="s">
        <v>71</v>
      </c>
      <c r="S14" s="62" t="s">
        <v>71</v>
      </c>
      <c r="T14" s="62" t="s">
        <v>71</v>
      </c>
      <c r="U14" s="62" t="s">
        <v>71</v>
      </c>
      <c r="V14" s="62" t="s">
        <v>71</v>
      </c>
      <c r="W14" s="62" t="s">
        <v>71</v>
      </c>
      <c r="X14" s="62" t="s">
        <v>71</v>
      </c>
      <c r="Y14" s="62" t="s">
        <v>71</v>
      </c>
      <c r="Z14" s="62" t="s">
        <v>71</v>
      </c>
      <c r="AA14" s="62" t="s">
        <v>71</v>
      </c>
      <c r="AB14" s="62" t="s">
        <v>71</v>
      </c>
      <c r="AC14" s="62" t="s">
        <v>71</v>
      </c>
      <c r="AD14" s="36" t="s">
        <v>71</v>
      </c>
      <c r="AE14" s="62">
        <v>0</v>
      </c>
      <c r="AF14" s="62">
        <v>1</v>
      </c>
      <c r="AG14" s="62">
        <v>0</v>
      </c>
      <c r="AH14" s="62">
        <v>0</v>
      </c>
      <c r="AI14" s="62">
        <v>0</v>
      </c>
      <c r="AJ14" s="22" t="s">
        <v>33</v>
      </c>
      <c r="AL14" t="str">
        <f t="shared" si="0"/>
        <v xml:space="preserve">    (U1)ALERT_REQ_UNKNOWN</v>
      </c>
      <c r="AR14" s="63" t="str">
        <f t="shared" si="3"/>
        <v xml:space="preserve">    (U4)0x00000008U,                                                           /* 08 UNKNOWN                                         */</v>
      </c>
      <c r="AS14" s="63" t="str">
        <f t="shared" si="4"/>
        <v xml:space="preserve">    (U4)0x0000001FU,                                                           /* 08 UNKNOWN                                         */</v>
      </c>
      <c r="AT14" s="63" t="str">
        <f t="shared" si="1"/>
        <v xml:space="preserve">    (U1)ALERT_REQ_UNKNOWN,                                                     /* 08 UNKNOWN                                         */</v>
      </c>
      <c r="AU14" s="63" t="str">
        <f ca="1">"        (U2)"&amp;$AW$10&amp;","&amp;REPT(" ",66-LEN($AW$10))&amp;"/* u2_num_srch                                        */"</f>
        <v xml:space="preserve">        (U2)ALERT_C_ABS_TT_NUM_DST,                                            /* u2_num_srch                                        */</v>
      </c>
      <c r="AV14" s="50" t="s">
        <v>81</v>
      </c>
      <c r="AW14" s="68" t="str">
        <f ca="1">IF(AW6&lt;&gt;AW17,VLOOKUP(AW6,Matrix!$C$13:$G$37,4,FALSE),Matrix!F13)</f>
        <v>u4_s_AlertC_absTtSrcchk</v>
      </c>
    </row>
    <row r="15" spans="1:49">
      <c r="B15" s="132"/>
      <c r="C15" s="48">
        <f t="shared" si="2"/>
        <v>9</v>
      </c>
      <c r="D15" s="62" t="s">
        <v>71</v>
      </c>
      <c r="E15" s="62" t="s">
        <v>71</v>
      </c>
      <c r="F15" s="62" t="s">
        <v>71</v>
      </c>
      <c r="G15" s="62" t="s">
        <v>71</v>
      </c>
      <c r="H15" s="62" t="s">
        <v>71</v>
      </c>
      <c r="I15" s="62" t="s">
        <v>71</v>
      </c>
      <c r="J15" s="62" t="s">
        <v>71</v>
      </c>
      <c r="K15" s="62" t="s">
        <v>71</v>
      </c>
      <c r="L15" s="62" t="s">
        <v>71</v>
      </c>
      <c r="M15" s="62" t="s">
        <v>71</v>
      </c>
      <c r="N15" s="62" t="s">
        <v>71</v>
      </c>
      <c r="O15" s="62" t="s">
        <v>71</v>
      </c>
      <c r="P15" s="62" t="s">
        <v>71</v>
      </c>
      <c r="Q15" s="62" t="s">
        <v>71</v>
      </c>
      <c r="R15" s="62" t="s">
        <v>71</v>
      </c>
      <c r="S15" s="62" t="s">
        <v>71</v>
      </c>
      <c r="T15" s="62" t="s">
        <v>71</v>
      </c>
      <c r="U15" s="62" t="s">
        <v>71</v>
      </c>
      <c r="V15" s="62" t="s">
        <v>71</v>
      </c>
      <c r="W15" s="62" t="s">
        <v>71</v>
      </c>
      <c r="X15" s="62" t="s">
        <v>71</v>
      </c>
      <c r="Y15" s="62" t="s">
        <v>71</v>
      </c>
      <c r="Z15" s="62" t="s">
        <v>71</v>
      </c>
      <c r="AA15" s="62" t="s">
        <v>71</v>
      </c>
      <c r="AB15" s="62" t="s">
        <v>71</v>
      </c>
      <c r="AC15" s="62" t="s">
        <v>71</v>
      </c>
      <c r="AD15" s="36" t="s">
        <v>71</v>
      </c>
      <c r="AE15" s="62">
        <v>0</v>
      </c>
      <c r="AF15" s="62">
        <v>1</v>
      </c>
      <c r="AG15" s="62">
        <v>0</v>
      </c>
      <c r="AH15" s="62">
        <v>0</v>
      </c>
      <c r="AI15" s="62">
        <v>1</v>
      </c>
      <c r="AJ15" s="22" t="s">
        <v>33</v>
      </c>
      <c r="AL15" t="str">
        <f t="shared" si="0"/>
        <v xml:space="preserve">    (U1)ALERT_REQ_UNKNOWN</v>
      </c>
      <c r="AR15" s="63" t="str">
        <f t="shared" si="3"/>
        <v xml:space="preserve">    (U4)0x00000009U,                                                           /* 09 UNKNOWN                                         */</v>
      </c>
      <c r="AS15" s="63" t="str">
        <f t="shared" si="4"/>
        <v xml:space="preserve">    (U4)0x0000001FU,                                                           /* 09 UNKNOWN                                         */</v>
      </c>
      <c r="AT15" s="63" t="str">
        <f t="shared" si="1"/>
        <v xml:space="preserve">    (U1)ALERT_REQ_UNKNOWN,                                                     /* 09 UNKNOWN                                         */</v>
      </c>
      <c r="AU15" s="63" t="str">
        <f ca="1">"        (U1)"&amp;$AW$16&amp;REPT(" ",67-LEN($AW$16))&amp;"/* u1_vom_act                                         */"</f>
        <v xml:space="preserve">        (U1)ALERT_VOM_IGN_ON                                                   /* u1_vom_act                                         */</v>
      </c>
      <c r="AV15" s="50" t="s">
        <v>84</v>
      </c>
      <c r="AW15" s="68" t="str">
        <f ca="1">IF(AW6&lt;&gt;AW17,VLOOKUP(AW6,Matrix!$C$13:$G$37,5,FALSE),Matrix!G13)</f>
        <v>NULL</v>
      </c>
    </row>
    <row r="16" spans="1:49">
      <c r="B16" s="132"/>
      <c r="C16" s="48">
        <f t="shared" si="2"/>
        <v>10</v>
      </c>
      <c r="D16" s="62" t="s">
        <v>71</v>
      </c>
      <c r="E16" s="62" t="s">
        <v>71</v>
      </c>
      <c r="F16" s="62" t="s">
        <v>71</v>
      </c>
      <c r="G16" s="62" t="s">
        <v>71</v>
      </c>
      <c r="H16" s="62" t="s">
        <v>71</v>
      </c>
      <c r="I16" s="62" t="s">
        <v>71</v>
      </c>
      <c r="J16" s="62" t="s">
        <v>71</v>
      </c>
      <c r="K16" s="62" t="s">
        <v>71</v>
      </c>
      <c r="L16" s="62" t="s">
        <v>71</v>
      </c>
      <c r="M16" s="62" t="s">
        <v>71</v>
      </c>
      <c r="N16" s="62" t="s">
        <v>71</v>
      </c>
      <c r="O16" s="62" t="s">
        <v>71</v>
      </c>
      <c r="P16" s="62" t="s">
        <v>71</v>
      </c>
      <c r="Q16" s="62" t="s">
        <v>71</v>
      </c>
      <c r="R16" s="62" t="s">
        <v>71</v>
      </c>
      <c r="S16" s="62" t="s">
        <v>71</v>
      </c>
      <c r="T16" s="62" t="s">
        <v>71</v>
      </c>
      <c r="U16" s="62" t="s">
        <v>71</v>
      </c>
      <c r="V16" s="62" t="s">
        <v>71</v>
      </c>
      <c r="W16" s="62" t="s">
        <v>71</v>
      </c>
      <c r="X16" s="62" t="s">
        <v>71</v>
      </c>
      <c r="Y16" s="62" t="s">
        <v>71</v>
      </c>
      <c r="Z16" s="62" t="s">
        <v>71</v>
      </c>
      <c r="AA16" s="62" t="s">
        <v>71</v>
      </c>
      <c r="AB16" s="62" t="s">
        <v>71</v>
      </c>
      <c r="AC16" s="62" t="s">
        <v>71</v>
      </c>
      <c r="AD16" s="36" t="s">
        <v>71</v>
      </c>
      <c r="AE16" s="62">
        <v>0</v>
      </c>
      <c r="AF16" s="62">
        <v>1</v>
      </c>
      <c r="AG16" s="62">
        <v>0</v>
      </c>
      <c r="AH16" s="62">
        <v>1</v>
      </c>
      <c r="AI16" s="62">
        <v>0</v>
      </c>
      <c r="AJ16" s="22" t="s">
        <v>33</v>
      </c>
      <c r="AL16" t="str">
        <f t="shared" si="0"/>
        <v xml:space="preserve">    (U1)ALERT_REQ_UNKNOWN</v>
      </c>
      <c r="AR16" s="63" t="str">
        <f t="shared" si="3"/>
        <v xml:space="preserve">    (U4)0x0000000AU,                                                           /* 10 UNKNOWN                                         */</v>
      </c>
      <c r="AS16" s="63" t="str">
        <f t="shared" si="4"/>
        <v xml:space="preserve">    (U4)0x0000001FU,                                                           /* 10 UNKNOWN                                         */</v>
      </c>
      <c r="AT16" s="63" t="str">
        <f t="shared" si="1"/>
        <v xml:space="preserve">    (U1)ALERT_REQ_UNKNOWN,                                                     /* 10 UNKNOWN                                         */</v>
      </c>
      <c r="AU16" s="63" t="s">
        <v>73</v>
      </c>
      <c r="AV16" s="50" t="s">
        <v>82</v>
      </c>
      <c r="AW16" s="68" t="str">
        <f ca="1">IF(AW6&lt;&gt;AW17,VLOOKUP(AW6,Matrix!$C$13:$G$37,2,FALSE),Matrix!D13)</f>
        <v>ALERT_VOM_IGN_ON</v>
      </c>
    </row>
    <row r="17" spans="2:49" ht="13.6" thickBot="1">
      <c r="B17" s="132"/>
      <c r="C17" s="48">
        <f t="shared" si="2"/>
        <v>11</v>
      </c>
      <c r="D17" s="62" t="s">
        <v>71</v>
      </c>
      <c r="E17" s="62" t="s">
        <v>71</v>
      </c>
      <c r="F17" s="62" t="s">
        <v>71</v>
      </c>
      <c r="G17" s="62" t="s">
        <v>71</v>
      </c>
      <c r="H17" s="62" t="s">
        <v>71</v>
      </c>
      <c r="I17" s="62" t="s">
        <v>71</v>
      </c>
      <c r="J17" s="62" t="s">
        <v>71</v>
      </c>
      <c r="K17" s="62" t="s">
        <v>71</v>
      </c>
      <c r="L17" s="62" t="s">
        <v>71</v>
      </c>
      <c r="M17" s="62" t="s">
        <v>71</v>
      </c>
      <c r="N17" s="62" t="s">
        <v>71</v>
      </c>
      <c r="O17" s="62" t="s">
        <v>71</v>
      </c>
      <c r="P17" s="62" t="s">
        <v>71</v>
      </c>
      <c r="Q17" s="62" t="s">
        <v>71</v>
      </c>
      <c r="R17" s="62" t="s">
        <v>71</v>
      </c>
      <c r="S17" s="62" t="s">
        <v>71</v>
      </c>
      <c r="T17" s="62" t="s">
        <v>71</v>
      </c>
      <c r="U17" s="62" t="s">
        <v>71</v>
      </c>
      <c r="V17" s="62" t="s">
        <v>71</v>
      </c>
      <c r="W17" s="62" t="s">
        <v>71</v>
      </c>
      <c r="X17" s="62" t="s">
        <v>71</v>
      </c>
      <c r="Y17" s="62" t="s">
        <v>71</v>
      </c>
      <c r="Z17" s="62" t="s">
        <v>71</v>
      </c>
      <c r="AA17" s="62" t="s">
        <v>71</v>
      </c>
      <c r="AB17" s="62" t="s">
        <v>71</v>
      </c>
      <c r="AC17" s="62" t="s">
        <v>71</v>
      </c>
      <c r="AD17" s="36" t="s">
        <v>71</v>
      </c>
      <c r="AE17" s="62">
        <v>0</v>
      </c>
      <c r="AF17" s="62">
        <v>1</v>
      </c>
      <c r="AG17" s="62">
        <v>0</v>
      </c>
      <c r="AH17" s="62">
        <v>1</v>
      </c>
      <c r="AI17" s="62">
        <v>1</v>
      </c>
      <c r="AJ17" s="22" t="s">
        <v>33</v>
      </c>
      <c r="AL17" t="str">
        <f t="shared" si="0"/>
        <v xml:space="preserve">    (U1)ALERT_REQ_UNKNOWN</v>
      </c>
      <c r="AR17" s="63" t="str">
        <f t="shared" si="3"/>
        <v xml:space="preserve">    (U4)0x0000000BU,                                                           /* 11 UNKNOWN                                         */</v>
      </c>
      <c r="AS17" s="63" t="str">
        <f t="shared" si="4"/>
        <v xml:space="preserve">    (U4)0x0000001FU,                                                           /* 11 UNKNOWN                                         */</v>
      </c>
      <c r="AT17" s="63" t="str">
        <f t="shared" si="1"/>
        <v xml:space="preserve">    (U1)ALERT_REQ_UNKNOWN,                                                     /* 11 UNKNOWN                                         */</v>
      </c>
      <c r="AU17" s="64" t="s">
        <v>85</v>
      </c>
      <c r="AV17" s="51" t="s">
        <v>83</v>
      </c>
      <c r="AW17" s="69" t="str">
        <f ca="1">UPPER(Matrix!$D$6)</f>
        <v>C_ABS</v>
      </c>
    </row>
    <row r="18" spans="2:49">
      <c r="B18" s="132"/>
      <c r="C18" s="48">
        <f t="shared" si="2"/>
        <v>12</v>
      </c>
      <c r="D18" s="62" t="s">
        <v>71</v>
      </c>
      <c r="E18" s="62" t="s">
        <v>71</v>
      </c>
      <c r="F18" s="62" t="s">
        <v>71</v>
      </c>
      <c r="G18" s="62" t="s">
        <v>71</v>
      </c>
      <c r="H18" s="62" t="s">
        <v>71</v>
      </c>
      <c r="I18" s="62" t="s">
        <v>71</v>
      </c>
      <c r="J18" s="62" t="s">
        <v>71</v>
      </c>
      <c r="K18" s="62" t="s">
        <v>71</v>
      </c>
      <c r="L18" s="62" t="s">
        <v>71</v>
      </c>
      <c r="M18" s="62" t="s">
        <v>71</v>
      </c>
      <c r="N18" s="62" t="s">
        <v>71</v>
      </c>
      <c r="O18" s="62" t="s">
        <v>71</v>
      </c>
      <c r="P18" s="62" t="s">
        <v>71</v>
      </c>
      <c r="Q18" s="62" t="s">
        <v>71</v>
      </c>
      <c r="R18" s="62" t="s">
        <v>71</v>
      </c>
      <c r="S18" s="62" t="s">
        <v>71</v>
      </c>
      <c r="T18" s="62" t="s">
        <v>71</v>
      </c>
      <c r="U18" s="62" t="s">
        <v>71</v>
      </c>
      <c r="V18" s="62" t="s">
        <v>71</v>
      </c>
      <c r="W18" s="62" t="s">
        <v>71</v>
      </c>
      <c r="X18" s="62" t="s">
        <v>71</v>
      </c>
      <c r="Y18" s="62" t="s">
        <v>71</v>
      </c>
      <c r="Z18" s="62" t="s">
        <v>71</v>
      </c>
      <c r="AA18" s="62" t="s">
        <v>71</v>
      </c>
      <c r="AB18" s="62" t="s">
        <v>71</v>
      </c>
      <c r="AC18" s="62" t="s">
        <v>71</v>
      </c>
      <c r="AD18" s="36" t="s">
        <v>71</v>
      </c>
      <c r="AE18" s="62">
        <v>0</v>
      </c>
      <c r="AF18" s="62">
        <v>1</v>
      </c>
      <c r="AG18" s="62">
        <v>1</v>
      </c>
      <c r="AH18" s="62">
        <v>0</v>
      </c>
      <c r="AI18" s="62">
        <v>0</v>
      </c>
      <c r="AJ18" s="22" t="s">
        <v>33</v>
      </c>
      <c r="AL18" t="str">
        <f t="shared" si="0"/>
        <v xml:space="preserve">    (U1)ALERT_REQ_UNKNOWN</v>
      </c>
      <c r="AR18" s="63" t="str">
        <f t="shared" si="3"/>
        <v xml:space="preserve">    (U4)0x0000000CU,                                                           /* 12 UNKNOWN                                         */</v>
      </c>
      <c r="AS18" s="63" t="str">
        <f t="shared" si="4"/>
        <v xml:space="preserve">    (U4)0x0000001FU,                                                           /* 12 UNKNOWN                                         */</v>
      </c>
      <c r="AT18" s="63" t="str">
        <f t="shared" si="1"/>
        <v xml:space="preserve">    (U1)ALERT_REQ_UNKNOWN,                                                     /* 12 UNKNOWN                                         */</v>
      </c>
    </row>
    <row r="19" spans="2:49">
      <c r="B19" s="132"/>
      <c r="C19" s="48">
        <f t="shared" si="2"/>
        <v>13</v>
      </c>
      <c r="D19" s="62" t="s">
        <v>71</v>
      </c>
      <c r="E19" s="62" t="s">
        <v>71</v>
      </c>
      <c r="F19" s="62" t="s">
        <v>71</v>
      </c>
      <c r="G19" s="62" t="s">
        <v>71</v>
      </c>
      <c r="H19" s="62" t="s">
        <v>71</v>
      </c>
      <c r="I19" s="62" t="s">
        <v>71</v>
      </c>
      <c r="J19" s="62" t="s">
        <v>71</v>
      </c>
      <c r="K19" s="62" t="s">
        <v>71</v>
      </c>
      <c r="L19" s="62" t="s">
        <v>71</v>
      </c>
      <c r="M19" s="62" t="s">
        <v>71</v>
      </c>
      <c r="N19" s="62" t="s">
        <v>71</v>
      </c>
      <c r="O19" s="62" t="s">
        <v>71</v>
      </c>
      <c r="P19" s="62" t="s">
        <v>71</v>
      </c>
      <c r="Q19" s="62" t="s">
        <v>71</v>
      </c>
      <c r="R19" s="62" t="s">
        <v>71</v>
      </c>
      <c r="S19" s="62" t="s">
        <v>71</v>
      </c>
      <c r="T19" s="62" t="s">
        <v>71</v>
      </c>
      <c r="U19" s="62" t="s">
        <v>71</v>
      </c>
      <c r="V19" s="62" t="s">
        <v>71</v>
      </c>
      <c r="W19" s="62" t="s">
        <v>71</v>
      </c>
      <c r="X19" s="62" t="s">
        <v>71</v>
      </c>
      <c r="Y19" s="62" t="s">
        <v>71</v>
      </c>
      <c r="Z19" s="62" t="s">
        <v>71</v>
      </c>
      <c r="AA19" s="62" t="s">
        <v>71</v>
      </c>
      <c r="AB19" s="62" t="s">
        <v>71</v>
      </c>
      <c r="AC19" s="62" t="s">
        <v>71</v>
      </c>
      <c r="AD19" s="36" t="s">
        <v>71</v>
      </c>
      <c r="AE19" s="62">
        <v>0</v>
      </c>
      <c r="AF19" s="62">
        <v>1</v>
      </c>
      <c r="AG19" s="62">
        <v>1</v>
      </c>
      <c r="AH19" s="62">
        <v>0</v>
      </c>
      <c r="AI19" s="62">
        <v>1</v>
      </c>
      <c r="AJ19" s="22" t="s">
        <v>33</v>
      </c>
      <c r="AL19" t="str">
        <f t="shared" si="0"/>
        <v xml:space="preserve">    (U1)ALERT_REQ_UNKNOWN</v>
      </c>
      <c r="AR19" s="63" t="str">
        <f t="shared" si="3"/>
        <v xml:space="preserve">    (U4)0x0000000DU,                                                           /* 13 UNKNOWN                                         */</v>
      </c>
      <c r="AS19" s="63" t="str">
        <f t="shared" si="4"/>
        <v xml:space="preserve">    (U4)0x0000001FU,                                                           /* 13 UNKNOWN                                         */</v>
      </c>
      <c r="AT19" s="63" t="str">
        <f t="shared" si="1"/>
        <v xml:space="preserve">    (U1)ALERT_REQ_UNKNOWN,                                                     /* 13 UNKNOWN                                         */</v>
      </c>
    </row>
    <row r="20" spans="2:49">
      <c r="B20" s="132"/>
      <c r="C20" s="48">
        <f t="shared" si="2"/>
        <v>14</v>
      </c>
      <c r="D20" s="62" t="s">
        <v>71</v>
      </c>
      <c r="E20" s="62" t="s">
        <v>71</v>
      </c>
      <c r="F20" s="62" t="s">
        <v>71</v>
      </c>
      <c r="G20" s="62" t="s">
        <v>71</v>
      </c>
      <c r="H20" s="62" t="s">
        <v>71</v>
      </c>
      <c r="I20" s="62" t="s">
        <v>71</v>
      </c>
      <c r="J20" s="62" t="s">
        <v>71</v>
      </c>
      <c r="K20" s="62" t="s">
        <v>71</v>
      </c>
      <c r="L20" s="62" t="s">
        <v>71</v>
      </c>
      <c r="M20" s="62" t="s">
        <v>71</v>
      </c>
      <c r="N20" s="62" t="s">
        <v>71</v>
      </c>
      <c r="O20" s="62" t="s">
        <v>71</v>
      </c>
      <c r="P20" s="62" t="s">
        <v>71</v>
      </c>
      <c r="Q20" s="62" t="s">
        <v>71</v>
      </c>
      <c r="R20" s="62" t="s">
        <v>71</v>
      </c>
      <c r="S20" s="62" t="s">
        <v>71</v>
      </c>
      <c r="T20" s="62" t="s">
        <v>71</v>
      </c>
      <c r="U20" s="62" t="s">
        <v>71</v>
      </c>
      <c r="V20" s="62" t="s">
        <v>71</v>
      </c>
      <c r="W20" s="62" t="s">
        <v>71</v>
      </c>
      <c r="X20" s="62" t="s">
        <v>71</v>
      </c>
      <c r="Y20" s="62" t="s">
        <v>71</v>
      </c>
      <c r="Z20" s="62" t="s">
        <v>71</v>
      </c>
      <c r="AA20" s="62" t="s">
        <v>71</v>
      </c>
      <c r="AB20" s="62" t="s">
        <v>71</v>
      </c>
      <c r="AC20" s="62" t="s">
        <v>71</v>
      </c>
      <c r="AD20" s="36" t="s">
        <v>71</v>
      </c>
      <c r="AE20" s="62">
        <v>0</v>
      </c>
      <c r="AF20" s="62">
        <v>1</v>
      </c>
      <c r="AG20" s="62">
        <v>1</v>
      </c>
      <c r="AH20" s="62">
        <v>1</v>
      </c>
      <c r="AI20" s="62">
        <v>0</v>
      </c>
      <c r="AJ20" s="22" t="s">
        <v>33</v>
      </c>
      <c r="AL20" t="str">
        <f t="shared" si="0"/>
        <v xml:space="preserve">    (U1)ALERT_REQ_UNKNOWN</v>
      </c>
      <c r="AR20" s="63" t="str">
        <f t="shared" si="3"/>
        <v xml:space="preserve">    (U4)0x0000000EU,                                                           /* 14 UNKNOWN                                         */</v>
      </c>
      <c r="AS20" s="63" t="str">
        <f t="shared" si="4"/>
        <v xml:space="preserve">    (U4)0x0000001FU,                                                           /* 14 UNKNOWN                                         */</v>
      </c>
      <c r="AT20" s="63" t="str">
        <f t="shared" si="1"/>
        <v xml:space="preserve">    (U1)ALERT_REQ_UNKNOWN,                                                     /* 14 UNKNOWN                                         */</v>
      </c>
    </row>
    <row r="21" spans="2:49">
      <c r="B21" s="132"/>
      <c r="C21" s="48">
        <f t="shared" si="2"/>
        <v>15</v>
      </c>
      <c r="D21" s="62" t="s">
        <v>71</v>
      </c>
      <c r="E21" s="62" t="s">
        <v>71</v>
      </c>
      <c r="F21" s="62" t="s">
        <v>71</v>
      </c>
      <c r="G21" s="62" t="s">
        <v>71</v>
      </c>
      <c r="H21" s="62" t="s">
        <v>71</v>
      </c>
      <c r="I21" s="62" t="s">
        <v>71</v>
      </c>
      <c r="J21" s="62" t="s">
        <v>71</v>
      </c>
      <c r="K21" s="62" t="s">
        <v>71</v>
      </c>
      <c r="L21" s="62" t="s">
        <v>71</v>
      </c>
      <c r="M21" s="62" t="s">
        <v>71</v>
      </c>
      <c r="N21" s="62" t="s">
        <v>71</v>
      </c>
      <c r="O21" s="62" t="s">
        <v>71</v>
      </c>
      <c r="P21" s="62" t="s">
        <v>71</v>
      </c>
      <c r="Q21" s="62" t="s">
        <v>71</v>
      </c>
      <c r="R21" s="62" t="s">
        <v>71</v>
      </c>
      <c r="S21" s="62" t="s">
        <v>71</v>
      </c>
      <c r="T21" s="62" t="s">
        <v>71</v>
      </c>
      <c r="U21" s="62" t="s">
        <v>71</v>
      </c>
      <c r="V21" s="62" t="s">
        <v>71</v>
      </c>
      <c r="W21" s="62" t="s">
        <v>71</v>
      </c>
      <c r="X21" s="62" t="s">
        <v>71</v>
      </c>
      <c r="Y21" s="62" t="s">
        <v>71</v>
      </c>
      <c r="Z21" s="62" t="s">
        <v>71</v>
      </c>
      <c r="AA21" s="62" t="s">
        <v>71</v>
      </c>
      <c r="AB21" s="62" t="s">
        <v>71</v>
      </c>
      <c r="AC21" s="62" t="s">
        <v>71</v>
      </c>
      <c r="AD21" s="36" t="s">
        <v>71</v>
      </c>
      <c r="AE21" s="62">
        <v>0</v>
      </c>
      <c r="AF21" s="62">
        <v>1</v>
      </c>
      <c r="AG21" s="62">
        <v>1</v>
      </c>
      <c r="AH21" s="62">
        <v>1</v>
      </c>
      <c r="AI21" s="62">
        <v>1</v>
      </c>
      <c r="AJ21" s="22" t="s">
        <v>33</v>
      </c>
      <c r="AL21" t="str">
        <f t="shared" si="0"/>
        <v xml:space="preserve">    (U1)ALERT_REQ_UNKNOWN</v>
      </c>
      <c r="AR21" s="63" t="str">
        <f t="shared" si="3"/>
        <v xml:space="preserve">    (U4)0x0000000FU,                                                           /* 15 UNKNOWN                                         */</v>
      </c>
      <c r="AS21" s="63" t="str">
        <f t="shared" si="4"/>
        <v xml:space="preserve">    (U4)0x0000001FU,                                                           /* 15 UNKNOWN                                         */</v>
      </c>
      <c r="AT21" s="63" t="str">
        <f t="shared" si="1"/>
        <v xml:space="preserve">    (U1)ALERT_REQ_UNKNOWN,                                                     /* 15 UNKNOWN                                         */</v>
      </c>
    </row>
    <row r="22" spans="2:49">
      <c r="B22" s="132"/>
      <c r="C22" s="48">
        <f t="shared" si="2"/>
        <v>16</v>
      </c>
      <c r="D22" s="62" t="s">
        <v>71</v>
      </c>
      <c r="E22" s="62" t="s">
        <v>71</v>
      </c>
      <c r="F22" s="62" t="s">
        <v>71</v>
      </c>
      <c r="G22" s="62" t="s">
        <v>71</v>
      </c>
      <c r="H22" s="62" t="s">
        <v>71</v>
      </c>
      <c r="I22" s="62" t="s">
        <v>71</v>
      </c>
      <c r="J22" s="62" t="s">
        <v>71</v>
      </c>
      <c r="K22" s="62" t="s">
        <v>71</v>
      </c>
      <c r="L22" s="62" t="s">
        <v>71</v>
      </c>
      <c r="M22" s="62" t="s">
        <v>71</v>
      </c>
      <c r="N22" s="62" t="s">
        <v>71</v>
      </c>
      <c r="O22" s="62" t="s">
        <v>71</v>
      </c>
      <c r="P22" s="62" t="s">
        <v>71</v>
      </c>
      <c r="Q22" s="62" t="s">
        <v>71</v>
      </c>
      <c r="R22" s="62" t="s">
        <v>71</v>
      </c>
      <c r="S22" s="62" t="s">
        <v>71</v>
      </c>
      <c r="T22" s="62" t="s">
        <v>71</v>
      </c>
      <c r="U22" s="62" t="s">
        <v>71</v>
      </c>
      <c r="V22" s="62" t="s">
        <v>71</v>
      </c>
      <c r="W22" s="62" t="s">
        <v>71</v>
      </c>
      <c r="X22" s="62" t="s">
        <v>71</v>
      </c>
      <c r="Y22" s="62" t="s">
        <v>71</v>
      </c>
      <c r="Z22" s="62" t="s">
        <v>71</v>
      </c>
      <c r="AA22" s="62" t="s">
        <v>71</v>
      </c>
      <c r="AB22" s="62" t="s">
        <v>71</v>
      </c>
      <c r="AC22" s="62" t="s">
        <v>71</v>
      </c>
      <c r="AD22" s="36" t="s">
        <v>71</v>
      </c>
      <c r="AE22" s="62">
        <v>1</v>
      </c>
      <c r="AF22" s="62">
        <v>0</v>
      </c>
      <c r="AG22" s="62">
        <v>0</v>
      </c>
      <c r="AH22" s="62">
        <v>0</v>
      </c>
      <c r="AI22" s="62">
        <v>0</v>
      </c>
      <c r="AJ22" s="22" t="s">
        <v>351</v>
      </c>
      <c r="AL22" t="str">
        <f t="shared" ca="1" si="0"/>
        <v xml:space="preserve">    (U1)ALERT_REQ_C_ABS_TT_ASIL_ON</v>
      </c>
      <c r="AR22" s="63" t="str">
        <f t="shared" si="3"/>
        <v xml:space="preserve">    (U4)0x00000010U,                                                           /* 16 ASIL_ON                                         */</v>
      </c>
      <c r="AS22" s="63" t="str">
        <f t="shared" si="4"/>
        <v xml:space="preserve">    (U4)0x0000001FU,                                                           /* 16 ASIL_ON                                         */</v>
      </c>
      <c r="AT22" s="63" t="str">
        <f t="shared" ca="1" si="1"/>
        <v xml:space="preserve">    (U1)ALERT_REQ_C_ABS_TT_ASIL_ON,                                            /* 16 ASIL_ON                                         */</v>
      </c>
    </row>
    <row r="23" spans="2:49">
      <c r="B23" s="132"/>
      <c r="C23" s="48">
        <f t="shared" si="2"/>
        <v>17</v>
      </c>
      <c r="D23" s="62" t="s">
        <v>71</v>
      </c>
      <c r="E23" s="62" t="s">
        <v>71</v>
      </c>
      <c r="F23" s="62" t="s">
        <v>71</v>
      </c>
      <c r="G23" s="62" t="s">
        <v>71</v>
      </c>
      <c r="H23" s="62" t="s">
        <v>71</v>
      </c>
      <c r="I23" s="62" t="s">
        <v>71</v>
      </c>
      <c r="J23" s="62" t="s">
        <v>71</v>
      </c>
      <c r="K23" s="62" t="s">
        <v>71</v>
      </c>
      <c r="L23" s="62" t="s">
        <v>71</v>
      </c>
      <c r="M23" s="62" t="s">
        <v>71</v>
      </c>
      <c r="N23" s="62" t="s">
        <v>71</v>
      </c>
      <c r="O23" s="62" t="s">
        <v>71</v>
      </c>
      <c r="P23" s="62" t="s">
        <v>71</v>
      </c>
      <c r="Q23" s="62" t="s">
        <v>71</v>
      </c>
      <c r="R23" s="62" t="s">
        <v>71</v>
      </c>
      <c r="S23" s="62" t="s">
        <v>71</v>
      </c>
      <c r="T23" s="62" t="s">
        <v>71</v>
      </c>
      <c r="U23" s="62" t="s">
        <v>71</v>
      </c>
      <c r="V23" s="62" t="s">
        <v>71</v>
      </c>
      <c r="W23" s="62" t="s">
        <v>71</v>
      </c>
      <c r="X23" s="62" t="s">
        <v>71</v>
      </c>
      <c r="Y23" s="62" t="s">
        <v>71</v>
      </c>
      <c r="Z23" s="62" t="s">
        <v>71</v>
      </c>
      <c r="AA23" s="62" t="s">
        <v>71</v>
      </c>
      <c r="AB23" s="62" t="s">
        <v>71</v>
      </c>
      <c r="AC23" s="62" t="s">
        <v>71</v>
      </c>
      <c r="AD23" s="36" t="s">
        <v>71</v>
      </c>
      <c r="AE23" s="62">
        <v>1</v>
      </c>
      <c r="AF23" s="62">
        <v>0</v>
      </c>
      <c r="AG23" s="62">
        <v>0</v>
      </c>
      <c r="AH23" s="62">
        <v>0</v>
      </c>
      <c r="AI23" s="62">
        <v>1</v>
      </c>
      <c r="AJ23" s="22" t="s">
        <v>351</v>
      </c>
      <c r="AL23" t="str">
        <f t="shared" ca="1" si="0"/>
        <v xml:space="preserve">    (U1)ALERT_REQ_C_ABS_TT_ASIL_ON</v>
      </c>
      <c r="AR23" s="63" t="str">
        <f t="shared" si="3"/>
        <v xml:space="preserve">    (U4)0x00000011U,                                                           /* 17 ASIL_ON                                         */</v>
      </c>
      <c r="AS23" s="63" t="str">
        <f t="shared" si="4"/>
        <v xml:space="preserve">    (U4)0x0000001FU,                                                           /* 17 ASIL_ON                                         */</v>
      </c>
      <c r="AT23" s="63" t="str">
        <f t="shared" ca="1" si="1"/>
        <v xml:space="preserve">    (U1)ALERT_REQ_C_ABS_TT_ASIL_ON,                                            /* 17 ASIL_ON                                         */</v>
      </c>
    </row>
    <row r="24" spans="2:49">
      <c r="B24" s="132"/>
      <c r="C24" s="48">
        <f t="shared" si="2"/>
        <v>18</v>
      </c>
      <c r="D24" s="62" t="s">
        <v>71</v>
      </c>
      <c r="E24" s="62" t="s">
        <v>71</v>
      </c>
      <c r="F24" s="62" t="s">
        <v>71</v>
      </c>
      <c r="G24" s="62" t="s">
        <v>71</v>
      </c>
      <c r="H24" s="62" t="s">
        <v>71</v>
      </c>
      <c r="I24" s="62" t="s">
        <v>71</v>
      </c>
      <c r="J24" s="62" t="s">
        <v>71</v>
      </c>
      <c r="K24" s="62" t="s">
        <v>71</v>
      </c>
      <c r="L24" s="62" t="s">
        <v>71</v>
      </c>
      <c r="M24" s="62" t="s">
        <v>71</v>
      </c>
      <c r="N24" s="62" t="s">
        <v>71</v>
      </c>
      <c r="O24" s="62" t="s">
        <v>71</v>
      </c>
      <c r="P24" s="62" t="s">
        <v>71</v>
      </c>
      <c r="Q24" s="62" t="s">
        <v>71</v>
      </c>
      <c r="R24" s="62" t="s">
        <v>71</v>
      </c>
      <c r="S24" s="62" t="s">
        <v>71</v>
      </c>
      <c r="T24" s="62" t="s">
        <v>71</v>
      </c>
      <c r="U24" s="62" t="s">
        <v>71</v>
      </c>
      <c r="V24" s="62" t="s">
        <v>71</v>
      </c>
      <c r="W24" s="62" t="s">
        <v>71</v>
      </c>
      <c r="X24" s="62" t="s">
        <v>71</v>
      </c>
      <c r="Y24" s="62" t="s">
        <v>71</v>
      </c>
      <c r="Z24" s="62" t="s">
        <v>71</v>
      </c>
      <c r="AA24" s="62" t="s">
        <v>71</v>
      </c>
      <c r="AB24" s="62" t="s">
        <v>71</v>
      </c>
      <c r="AC24" s="62" t="s">
        <v>71</v>
      </c>
      <c r="AD24" s="36" t="s">
        <v>71</v>
      </c>
      <c r="AE24" s="62">
        <v>1</v>
      </c>
      <c r="AF24" s="62">
        <v>0</v>
      </c>
      <c r="AG24" s="62">
        <v>0</v>
      </c>
      <c r="AH24" s="62">
        <v>1</v>
      </c>
      <c r="AI24" s="62">
        <v>0</v>
      </c>
      <c r="AJ24" s="22" t="s">
        <v>351</v>
      </c>
      <c r="AL24" t="str">
        <f t="shared" ca="1" si="0"/>
        <v xml:space="preserve">    (U1)ALERT_REQ_C_ABS_TT_ASIL_ON</v>
      </c>
      <c r="AR24" s="63" t="str">
        <f t="shared" si="3"/>
        <v xml:space="preserve">    (U4)0x00000012U,                                                           /* 18 ASIL_ON                                         */</v>
      </c>
      <c r="AS24" s="63" t="str">
        <f t="shared" si="4"/>
        <v xml:space="preserve">    (U4)0x0000001FU,                                                           /* 18 ASIL_ON                                         */</v>
      </c>
      <c r="AT24" s="63" t="str">
        <f t="shared" ca="1" si="1"/>
        <v xml:space="preserve">    (U1)ALERT_REQ_C_ABS_TT_ASIL_ON,                                            /* 18 ASIL_ON                                         */</v>
      </c>
    </row>
    <row r="25" spans="2:49">
      <c r="B25" s="132"/>
      <c r="C25" s="48">
        <f t="shared" si="2"/>
        <v>19</v>
      </c>
      <c r="D25" s="62" t="s">
        <v>71</v>
      </c>
      <c r="E25" s="62" t="s">
        <v>71</v>
      </c>
      <c r="F25" s="62" t="s">
        <v>71</v>
      </c>
      <c r="G25" s="62" t="s">
        <v>71</v>
      </c>
      <c r="H25" s="62" t="s">
        <v>71</v>
      </c>
      <c r="I25" s="62" t="s">
        <v>71</v>
      </c>
      <c r="J25" s="62" t="s">
        <v>71</v>
      </c>
      <c r="K25" s="62" t="s">
        <v>71</v>
      </c>
      <c r="L25" s="62" t="s">
        <v>71</v>
      </c>
      <c r="M25" s="62" t="s">
        <v>71</v>
      </c>
      <c r="N25" s="62" t="s">
        <v>71</v>
      </c>
      <c r="O25" s="62" t="s">
        <v>71</v>
      </c>
      <c r="P25" s="62" t="s">
        <v>71</v>
      </c>
      <c r="Q25" s="62" t="s">
        <v>71</v>
      </c>
      <c r="R25" s="62" t="s">
        <v>71</v>
      </c>
      <c r="S25" s="62" t="s">
        <v>71</v>
      </c>
      <c r="T25" s="62" t="s">
        <v>71</v>
      </c>
      <c r="U25" s="62" t="s">
        <v>71</v>
      </c>
      <c r="V25" s="62" t="s">
        <v>71</v>
      </c>
      <c r="W25" s="62" t="s">
        <v>71</v>
      </c>
      <c r="X25" s="62" t="s">
        <v>71</v>
      </c>
      <c r="Y25" s="62" t="s">
        <v>71</v>
      </c>
      <c r="Z25" s="62" t="s">
        <v>71</v>
      </c>
      <c r="AA25" s="62" t="s">
        <v>71</v>
      </c>
      <c r="AB25" s="62" t="s">
        <v>71</v>
      </c>
      <c r="AC25" s="62" t="s">
        <v>71</v>
      </c>
      <c r="AD25" s="36" t="s">
        <v>71</v>
      </c>
      <c r="AE25" s="62">
        <v>1</v>
      </c>
      <c r="AF25" s="62">
        <v>0</v>
      </c>
      <c r="AG25" s="62">
        <v>0</v>
      </c>
      <c r="AH25" s="62">
        <v>1</v>
      </c>
      <c r="AI25" s="62">
        <v>1</v>
      </c>
      <c r="AJ25" s="22" t="s">
        <v>351</v>
      </c>
      <c r="AL25" t="str">
        <f t="shared" ca="1" si="0"/>
        <v xml:space="preserve">    (U1)ALERT_REQ_C_ABS_TT_ASIL_ON</v>
      </c>
      <c r="AR25" s="63" t="str">
        <f t="shared" si="3"/>
        <v xml:space="preserve">    (U4)0x00000013U,                                                           /* 19 ASIL_ON                                         */</v>
      </c>
      <c r="AS25" s="63" t="str">
        <f t="shared" si="4"/>
        <v xml:space="preserve">    (U4)0x0000001FU,                                                           /* 19 ASIL_ON                                         */</v>
      </c>
      <c r="AT25" s="63" t="str">
        <f t="shared" ca="1" si="1"/>
        <v xml:space="preserve">    (U1)ALERT_REQ_C_ABS_TT_ASIL_ON,                                            /* 19 ASIL_ON                                         */</v>
      </c>
    </row>
    <row r="26" spans="2:49">
      <c r="B26" s="132"/>
      <c r="C26" s="48">
        <f t="shared" si="2"/>
        <v>20</v>
      </c>
      <c r="D26" s="62" t="s">
        <v>71</v>
      </c>
      <c r="E26" s="62" t="s">
        <v>71</v>
      </c>
      <c r="F26" s="62" t="s">
        <v>71</v>
      </c>
      <c r="G26" s="62" t="s">
        <v>71</v>
      </c>
      <c r="H26" s="62" t="s">
        <v>71</v>
      </c>
      <c r="I26" s="62" t="s">
        <v>71</v>
      </c>
      <c r="J26" s="62" t="s">
        <v>71</v>
      </c>
      <c r="K26" s="62" t="s">
        <v>71</v>
      </c>
      <c r="L26" s="62" t="s">
        <v>71</v>
      </c>
      <c r="M26" s="62" t="s">
        <v>71</v>
      </c>
      <c r="N26" s="62" t="s">
        <v>71</v>
      </c>
      <c r="O26" s="62" t="s">
        <v>71</v>
      </c>
      <c r="P26" s="62" t="s">
        <v>71</v>
      </c>
      <c r="Q26" s="62" t="s">
        <v>71</v>
      </c>
      <c r="R26" s="62" t="s">
        <v>71</v>
      </c>
      <c r="S26" s="62" t="s">
        <v>71</v>
      </c>
      <c r="T26" s="62" t="s">
        <v>71</v>
      </c>
      <c r="U26" s="62" t="s">
        <v>71</v>
      </c>
      <c r="V26" s="62" t="s">
        <v>71</v>
      </c>
      <c r="W26" s="62" t="s">
        <v>71</v>
      </c>
      <c r="X26" s="62" t="s">
        <v>71</v>
      </c>
      <c r="Y26" s="62" t="s">
        <v>71</v>
      </c>
      <c r="Z26" s="62" t="s">
        <v>71</v>
      </c>
      <c r="AA26" s="62" t="s">
        <v>71</v>
      </c>
      <c r="AB26" s="62" t="s">
        <v>71</v>
      </c>
      <c r="AC26" s="62" t="s">
        <v>71</v>
      </c>
      <c r="AD26" s="36" t="s">
        <v>71</v>
      </c>
      <c r="AE26" s="62">
        <v>1</v>
      </c>
      <c r="AF26" s="62">
        <v>0</v>
      </c>
      <c r="AG26" s="62">
        <v>1</v>
      </c>
      <c r="AH26" s="62">
        <v>0</v>
      </c>
      <c r="AI26" s="62">
        <v>0</v>
      </c>
      <c r="AJ26" s="22" t="s">
        <v>351</v>
      </c>
      <c r="AL26" t="str">
        <f t="shared" ca="1" si="0"/>
        <v xml:space="preserve">    (U1)ALERT_REQ_C_ABS_TT_ASIL_ON</v>
      </c>
      <c r="AR26" s="63" t="str">
        <f t="shared" si="3"/>
        <v xml:space="preserve">    (U4)0x00000014U,                                                           /* 20 ASIL_ON                                         */</v>
      </c>
      <c r="AS26" s="63" t="str">
        <f t="shared" si="4"/>
        <v xml:space="preserve">    (U4)0x0000001FU,                                                           /* 20 ASIL_ON                                         */</v>
      </c>
      <c r="AT26" s="63" t="str">
        <f t="shared" ca="1" si="1"/>
        <v xml:space="preserve">    (U1)ALERT_REQ_C_ABS_TT_ASIL_ON,                                            /* 20 ASIL_ON                                         */</v>
      </c>
    </row>
    <row r="27" spans="2:49">
      <c r="B27" s="132"/>
      <c r="C27" s="48">
        <f t="shared" si="2"/>
        <v>21</v>
      </c>
      <c r="D27" s="62" t="s">
        <v>71</v>
      </c>
      <c r="E27" s="62" t="s">
        <v>71</v>
      </c>
      <c r="F27" s="62" t="s">
        <v>71</v>
      </c>
      <c r="G27" s="62" t="s">
        <v>71</v>
      </c>
      <c r="H27" s="62" t="s">
        <v>71</v>
      </c>
      <c r="I27" s="62" t="s">
        <v>71</v>
      </c>
      <c r="J27" s="62" t="s">
        <v>71</v>
      </c>
      <c r="K27" s="62" t="s">
        <v>71</v>
      </c>
      <c r="L27" s="62" t="s">
        <v>71</v>
      </c>
      <c r="M27" s="62" t="s">
        <v>71</v>
      </c>
      <c r="N27" s="62" t="s">
        <v>71</v>
      </c>
      <c r="O27" s="62" t="s">
        <v>71</v>
      </c>
      <c r="P27" s="62" t="s">
        <v>71</v>
      </c>
      <c r="Q27" s="62" t="s">
        <v>71</v>
      </c>
      <c r="R27" s="62" t="s">
        <v>71</v>
      </c>
      <c r="S27" s="62" t="s">
        <v>71</v>
      </c>
      <c r="T27" s="62" t="s">
        <v>71</v>
      </c>
      <c r="U27" s="62" t="s">
        <v>71</v>
      </c>
      <c r="V27" s="62" t="s">
        <v>71</v>
      </c>
      <c r="W27" s="62" t="s">
        <v>71</v>
      </c>
      <c r="X27" s="62" t="s">
        <v>71</v>
      </c>
      <c r="Y27" s="62" t="s">
        <v>71</v>
      </c>
      <c r="Z27" s="62" t="s">
        <v>71</v>
      </c>
      <c r="AA27" s="62" t="s">
        <v>71</v>
      </c>
      <c r="AB27" s="62" t="s">
        <v>71</v>
      </c>
      <c r="AC27" s="62" t="s">
        <v>71</v>
      </c>
      <c r="AD27" s="36" t="s">
        <v>71</v>
      </c>
      <c r="AE27" s="62">
        <v>1</v>
      </c>
      <c r="AF27" s="62">
        <v>0</v>
      </c>
      <c r="AG27" s="62">
        <v>1</v>
      </c>
      <c r="AH27" s="62">
        <v>0</v>
      </c>
      <c r="AI27" s="62">
        <v>1</v>
      </c>
      <c r="AJ27" s="22" t="s">
        <v>351</v>
      </c>
      <c r="AL27" t="str">
        <f t="shared" ca="1" si="0"/>
        <v xml:space="preserve">    (U1)ALERT_REQ_C_ABS_TT_ASIL_ON</v>
      </c>
      <c r="AR27" s="63" t="str">
        <f t="shared" si="3"/>
        <v xml:space="preserve">    (U4)0x00000015U,                                                           /* 21 ASIL_ON                                         */</v>
      </c>
      <c r="AS27" s="63" t="str">
        <f t="shared" si="4"/>
        <v xml:space="preserve">    (U4)0x0000001FU,                                                           /* 21 ASIL_ON                                         */</v>
      </c>
      <c r="AT27" s="63" t="str">
        <f t="shared" ca="1" si="1"/>
        <v xml:space="preserve">    (U1)ALERT_REQ_C_ABS_TT_ASIL_ON,                                            /* 21 ASIL_ON                                         */</v>
      </c>
    </row>
    <row r="28" spans="2:49">
      <c r="B28" s="132"/>
      <c r="C28" s="48">
        <f t="shared" si="2"/>
        <v>22</v>
      </c>
      <c r="D28" s="62" t="s">
        <v>71</v>
      </c>
      <c r="E28" s="62" t="s">
        <v>71</v>
      </c>
      <c r="F28" s="62" t="s">
        <v>71</v>
      </c>
      <c r="G28" s="62" t="s">
        <v>71</v>
      </c>
      <c r="H28" s="62" t="s">
        <v>71</v>
      </c>
      <c r="I28" s="62" t="s">
        <v>71</v>
      </c>
      <c r="J28" s="62" t="s">
        <v>71</v>
      </c>
      <c r="K28" s="62" t="s">
        <v>71</v>
      </c>
      <c r="L28" s="62" t="s">
        <v>71</v>
      </c>
      <c r="M28" s="62" t="s">
        <v>71</v>
      </c>
      <c r="N28" s="62" t="s">
        <v>71</v>
      </c>
      <c r="O28" s="62" t="s">
        <v>71</v>
      </c>
      <c r="P28" s="62" t="s">
        <v>71</v>
      </c>
      <c r="Q28" s="62" t="s">
        <v>71</v>
      </c>
      <c r="R28" s="62" t="s">
        <v>71</v>
      </c>
      <c r="S28" s="62" t="s">
        <v>71</v>
      </c>
      <c r="T28" s="62" t="s">
        <v>71</v>
      </c>
      <c r="U28" s="62" t="s">
        <v>71</v>
      </c>
      <c r="V28" s="62" t="s">
        <v>71</v>
      </c>
      <c r="W28" s="62" t="s">
        <v>71</v>
      </c>
      <c r="X28" s="62" t="s">
        <v>71</v>
      </c>
      <c r="Y28" s="62" t="s">
        <v>71</v>
      </c>
      <c r="Z28" s="62" t="s">
        <v>71</v>
      </c>
      <c r="AA28" s="62" t="s">
        <v>71</v>
      </c>
      <c r="AB28" s="62" t="s">
        <v>71</v>
      </c>
      <c r="AC28" s="62" t="s">
        <v>71</v>
      </c>
      <c r="AD28" s="36" t="s">
        <v>71</v>
      </c>
      <c r="AE28" s="62">
        <v>1</v>
      </c>
      <c r="AF28" s="62">
        <v>0</v>
      </c>
      <c r="AG28" s="62">
        <v>1</v>
      </c>
      <c r="AH28" s="62">
        <v>1</v>
      </c>
      <c r="AI28" s="62">
        <v>0</v>
      </c>
      <c r="AJ28" s="22" t="s">
        <v>351</v>
      </c>
      <c r="AL28" t="str">
        <f t="shared" ca="1" si="0"/>
        <v xml:space="preserve">    (U1)ALERT_REQ_C_ABS_TT_ASIL_ON</v>
      </c>
      <c r="AR28" s="63" t="str">
        <f t="shared" si="3"/>
        <v xml:space="preserve">    (U4)0x00000016U,                                                           /* 22 ASIL_ON                                         */</v>
      </c>
      <c r="AS28" s="63" t="str">
        <f t="shared" si="4"/>
        <v xml:space="preserve">    (U4)0x0000001FU,                                                           /* 22 ASIL_ON                                         */</v>
      </c>
      <c r="AT28" s="63" t="str">
        <f t="shared" ca="1" si="1"/>
        <v xml:space="preserve">    (U1)ALERT_REQ_C_ABS_TT_ASIL_ON,                                            /* 22 ASIL_ON                                         */</v>
      </c>
    </row>
    <row r="29" spans="2:49">
      <c r="B29" s="132"/>
      <c r="C29" s="48">
        <f t="shared" si="2"/>
        <v>23</v>
      </c>
      <c r="D29" s="62" t="s">
        <v>71</v>
      </c>
      <c r="E29" s="62" t="s">
        <v>71</v>
      </c>
      <c r="F29" s="62" t="s">
        <v>71</v>
      </c>
      <c r="G29" s="62" t="s">
        <v>71</v>
      </c>
      <c r="H29" s="62" t="s">
        <v>71</v>
      </c>
      <c r="I29" s="62" t="s">
        <v>71</v>
      </c>
      <c r="J29" s="62" t="s">
        <v>71</v>
      </c>
      <c r="K29" s="62" t="s">
        <v>71</v>
      </c>
      <c r="L29" s="62" t="s">
        <v>71</v>
      </c>
      <c r="M29" s="62" t="s">
        <v>71</v>
      </c>
      <c r="N29" s="62" t="s">
        <v>71</v>
      </c>
      <c r="O29" s="62" t="s">
        <v>71</v>
      </c>
      <c r="P29" s="62" t="s">
        <v>71</v>
      </c>
      <c r="Q29" s="62" t="s">
        <v>71</v>
      </c>
      <c r="R29" s="62" t="s">
        <v>71</v>
      </c>
      <c r="S29" s="62" t="s">
        <v>71</v>
      </c>
      <c r="T29" s="62" t="s">
        <v>71</v>
      </c>
      <c r="U29" s="62" t="s">
        <v>71</v>
      </c>
      <c r="V29" s="62" t="s">
        <v>71</v>
      </c>
      <c r="W29" s="62" t="s">
        <v>71</v>
      </c>
      <c r="X29" s="62" t="s">
        <v>71</v>
      </c>
      <c r="Y29" s="62" t="s">
        <v>71</v>
      </c>
      <c r="Z29" s="62" t="s">
        <v>71</v>
      </c>
      <c r="AA29" s="62" t="s">
        <v>71</v>
      </c>
      <c r="AB29" s="62" t="s">
        <v>71</v>
      </c>
      <c r="AC29" s="62" t="s">
        <v>71</v>
      </c>
      <c r="AD29" s="36" t="s">
        <v>71</v>
      </c>
      <c r="AE29" s="62">
        <v>1</v>
      </c>
      <c r="AF29" s="62">
        <v>0</v>
      </c>
      <c r="AG29" s="62">
        <v>1</v>
      </c>
      <c r="AH29" s="62">
        <v>1</v>
      </c>
      <c r="AI29" s="62">
        <v>1</v>
      </c>
      <c r="AJ29" s="22" t="s">
        <v>351</v>
      </c>
      <c r="AL29" t="str">
        <f t="shared" ca="1" si="0"/>
        <v xml:space="preserve">    (U1)ALERT_REQ_C_ABS_TT_ASIL_ON</v>
      </c>
      <c r="AR29" s="63" t="str">
        <f t="shared" si="3"/>
        <v xml:space="preserve">    (U4)0x00000017U,                                                           /* 23 ASIL_ON                                         */</v>
      </c>
      <c r="AS29" s="63" t="str">
        <f t="shared" si="4"/>
        <v xml:space="preserve">    (U4)0x0000001FU,                                                           /* 23 ASIL_ON                                         */</v>
      </c>
      <c r="AT29" s="63" t="str">
        <f t="shared" ca="1" si="1"/>
        <v xml:space="preserve">    (U1)ALERT_REQ_C_ABS_TT_ASIL_ON,                                            /* 23 ASIL_ON                                         */</v>
      </c>
    </row>
    <row r="30" spans="2:49">
      <c r="B30" s="132"/>
      <c r="C30" s="48">
        <f t="shared" si="2"/>
        <v>24</v>
      </c>
      <c r="D30" s="62" t="s">
        <v>71</v>
      </c>
      <c r="E30" s="62" t="s">
        <v>71</v>
      </c>
      <c r="F30" s="62" t="s">
        <v>71</v>
      </c>
      <c r="G30" s="62" t="s">
        <v>71</v>
      </c>
      <c r="H30" s="62" t="s">
        <v>71</v>
      </c>
      <c r="I30" s="62" t="s">
        <v>71</v>
      </c>
      <c r="J30" s="62" t="s">
        <v>71</v>
      </c>
      <c r="K30" s="62" t="s">
        <v>71</v>
      </c>
      <c r="L30" s="62" t="s">
        <v>71</v>
      </c>
      <c r="M30" s="62" t="s">
        <v>71</v>
      </c>
      <c r="N30" s="62" t="s">
        <v>71</v>
      </c>
      <c r="O30" s="62" t="s">
        <v>71</v>
      </c>
      <c r="P30" s="62" t="s">
        <v>71</v>
      </c>
      <c r="Q30" s="62" t="s">
        <v>71</v>
      </c>
      <c r="R30" s="62" t="s">
        <v>71</v>
      </c>
      <c r="S30" s="62" t="s">
        <v>71</v>
      </c>
      <c r="T30" s="62" t="s">
        <v>71</v>
      </c>
      <c r="U30" s="62" t="s">
        <v>71</v>
      </c>
      <c r="V30" s="62" t="s">
        <v>71</v>
      </c>
      <c r="W30" s="62" t="s">
        <v>71</v>
      </c>
      <c r="X30" s="62" t="s">
        <v>71</v>
      </c>
      <c r="Y30" s="62" t="s">
        <v>71</v>
      </c>
      <c r="Z30" s="62" t="s">
        <v>71</v>
      </c>
      <c r="AA30" s="62" t="s">
        <v>71</v>
      </c>
      <c r="AB30" s="62" t="s">
        <v>71</v>
      </c>
      <c r="AC30" s="62" t="s">
        <v>71</v>
      </c>
      <c r="AD30" s="36" t="s">
        <v>71</v>
      </c>
      <c r="AE30" s="62">
        <v>1</v>
      </c>
      <c r="AF30" s="62">
        <v>1</v>
      </c>
      <c r="AG30" s="62">
        <v>0</v>
      </c>
      <c r="AH30" s="62">
        <v>0</v>
      </c>
      <c r="AI30" s="62">
        <v>0</v>
      </c>
      <c r="AJ30" s="22" t="s">
        <v>351</v>
      </c>
      <c r="AL30" t="str">
        <f t="shared" ca="1" si="0"/>
        <v xml:space="preserve">    (U1)ALERT_REQ_C_ABS_TT_ASIL_ON</v>
      </c>
      <c r="AR30" s="63" t="str">
        <f t="shared" si="3"/>
        <v xml:space="preserve">    (U4)0x00000018U,                                                           /* 24 ASIL_ON                                         */</v>
      </c>
      <c r="AS30" s="63" t="str">
        <f t="shared" si="4"/>
        <v xml:space="preserve">    (U4)0x0000001FU,                                                           /* 24 ASIL_ON                                         */</v>
      </c>
      <c r="AT30" s="63" t="str">
        <f t="shared" ca="1" si="1"/>
        <v xml:space="preserve">    (U1)ALERT_REQ_C_ABS_TT_ASIL_ON,                                            /* 24 ASIL_ON                                         */</v>
      </c>
    </row>
    <row r="31" spans="2:49">
      <c r="B31" s="132"/>
      <c r="C31" s="48">
        <f t="shared" si="2"/>
        <v>25</v>
      </c>
      <c r="D31" s="62" t="s">
        <v>71</v>
      </c>
      <c r="E31" s="62" t="s">
        <v>71</v>
      </c>
      <c r="F31" s="62" t="s">
        <v>71</v>
      </c>
      <c r="G31" s="62" t="s">
        <v>71</v>
      </c>
      <c r="H31" s="62" t="s">
        <v>71</v>
      </c>
      <c r="I31" s="62" t="s">
        <v>71</v>
      </c>
      <c r="J31" s="62" t="s">
        <v>71</v>
      </c>
      <c r="K31" s="62" t="s">
        <v>71</v>
      </c>
      <c r="L31" s="62" t="s">
        <v>71</v>
      </c>
      <c r="M31" s="62" t="s">
        <v>71</v>
      </c>
      <c r="N31" s="62" t="s">
        <v>71</v>
      </c>
      <c r="O31" s="62" t="s">
        <v>71</v>
      </c>
      <c r="P31" s="62" t="s">
        <v>71</v>
      </c>
      <c r="Q31" s="62" t="s">
        <v>71</v>
      </c>
      <c r="R31" s="62" t="s">
        <v>71</v>
      </c>
      <c r="S31" s="62" t="s">
        <v>71</v>
      </c>
      <c r="T31" s="62" t="s">
        <v>71</v>
      </c>
      <c r="U31" s="62" t="s">
        <v>71</v>
      </c>
      <c r="V31" s="62" t="s">
        <v>71</v>
      </c>
      <c r="W31" s="62" t="s">
        <v>71</v>
      </c>
      <c r="X31" s="62" t="s">
        <v>71</v>
      </c>
      <c r="Y31" s="62" t="s">
        <v>71</v>
      </c>
      <c r="Z31" s="62" t="s">
        <v>71</v>
      </c>
      <c r="AA31" s="62" t="s">
        <v>71</v>
      </c>
      <c r="AB31" s="62" t="s">
        <v>71</v>
      </c>
      <c r="AC31" s="62" t="s">
        <v>71</v>
      </c>
      <c r="AD31" s="36" t="s">
        <v>71</v>
      </c>
      <c r="AE31" s="62">
        <v>1</v>
      </c>
      <c r="AF31" s="62">
        <v>1</v>
      </c>
      <c r="AG31" s="62">
        <v>0</v>
      </c>
      <c r="AH31" s="62">
        <v>0</v>
      </c>
      <c r="AI31" s="62">
        <v>1</v>
      </c>
      <c r="AJ31" s="22" t="s">
        <v>351</v>
      </c>
      <c r="AL31" t="str">
        <f t="shared" ca="1" si="0"/>
        <v xml:space="preserve">    (U1)ALERT_REQ_C_ABS_TT_ASIL_ON</v>
      </c>
      <c r="AR31" s="63" t="str">
        <f t="shared" si="3"/>
        <v xml:space="preserve">    (U4)0x00000019U,                                                           /* 25 ASIL_ON                                         */</v>
      </c>
      <c r="AS31" s="63" t="str">
        <f t="shared" si="4"/>
        <v xml:space="preserve">    (U4)0x0000001FU,                                                           /* 25 ASIL_ON                                         */</v>
      </c>
      <c r="AT31" s="63" t="str">
        <f t="shared" ca="1" si="1"/>
        <v xml:space="preserve">    (U1)ALERT_REQ_C_ABS_TT_ASIL_ON,                                            /* 25 ASIL_ON                                         */</v>
      </c>
    </row>
    <row r="32" spans="2:49">
      <c r="B32" s="132"/>
      <c r="C32" s="48">
        <f t="shared" si="2"/>
        <v>26</v>
      </c>
      <c r="D32" s="62" t="s">
        <v>71</v>
      </c>
      <c r="E32" s="62" t="s">
        <v>71</v>
      </c>
      <c r="F32" s="62" t="s">
        <v>71</v>
      </c>
      <c r="G32" s="62" t="s">
        <v>71</v>
      </c>
      <c r="H32" s="62" t="s">
        <v>71</v>
      </c>
      <c r="I32" s="62" t="s">
        <v>71</v>
      </c>
      <c r="J32" s="62" t="s">
        <v>71</v>
      </c>
      <c r="K32" s="62" t="s">
        <v>71</v>
      </c>
      <c r="L32" s="62" t="s">
        <v>71</v>
      </c>
      <c r="M32" s="62" t="s">
        <v>71</v>
      </c>
      <c r="N32" s="62" t="s">
        <v>71</v>
      </c>
      <c r="O32" s="62" t="s">
        <v>71</v>
      </c>
      <c r="P32" s="62" t="s">
        <v>71</v>
      </c>
      <c r="Q32" s="62" t="s">
        <v>71</v>
      </c>
      <c r="R32" s="62" t="s">
        <v>71</v>
      </c>
      <c r="S32" s="62" t="s">
        <v>71</v>
      </c>
      <c r="T32" s="62" t="s">
        <v>71</v>
      </c>
      <c r="U32" s="62" t="s">
        <v>71</v>
      </c>
      <c r="V32" s="62" t="s">
        <v>71</v>
      </c>
      <c r="W32" s="62" t="s">
        <v>71</v>
      </c>
      <c r="X32" s="62" t="s">
        <v>71</v>
      </c>
      <c r="Y32" s="62" t="s">
        <v>71</v>
      </c>
      <c r="Z32" s="62" t="s">
        <v>71</v>
      </c>
      <c r="AA32" s="62" t="s">
        <v>71</v>
      </c>
      <c r="AB32" s="62" t="s">
        <v>71</v>
      </c>
      <c r="AC32" s="62" t="s">
        <v>71</v>
      </c>
      <c r="AD32" s="36" t="s">
        <v>71</v>
      </c>
      <c r="AE32" s="62">
        <v>1</v>
      </c>
      <c r="AF32" s="62">
        <v>1</v>
      </c>
      <c r="AG32" s="62">
        <v>0</v>
      </c>
      <c r="AH32" s="62">
        <v>1</v>
      </c>
      <c r="AI32" s="62">
        <v>0</v>
      </c>
      <c r="AJ32" s="22" t="s">
        <v>351</v>
      </c>
      <c r="AL32" t="str">
        <f t="shared" ca="1" si="0"/>
        <v xml:space="preserve">    (U1)ALERT_REQ_C_ABS_TT_ASIL_ON</v>
      </c>
      <c r="AR32" s="63" t="str">
        <f t="shared" si="3"/>
        <v xml:space="preserve">    (U4)0x0000001AU,                                                           /* 26 ASIL_ON                                         */</v>
      </c>
      <c r="AS32" s="63" t="str">
        <f t="shared" si="4"/>
        <v xml:space="preserve">    (U4)0x0000001FU,                                                           /* 26 ASIL_ON                                         */</v>
      </c>
      <c r="AT32" s="63" t="str">
        <f t="shared" ca="1" si="1"/>
        <v xml:space="preserve">    (U1)ALERT_REQ_C_ABS_TT_ASIL_ON,                                            /* 26 ASIL_ON                                         */</v>
      </c>
    </row>
    <row r="33" spans="2:46">
      <c r="B33" s="132"/>
      <c r="C33" s="48">
        <f t="shared" si="2"/>
        <v>27</v>
      </c>
      <c r="D33" s="62" t="s">
        <v>71</v>
      </c>
      <c r="E33" s="62" t="s">
        <v>71</v>
      </c>
      <c r="F33" s="62" t="s">
        <v>71</v>
      </c>
      <c r="G33" s="62" t="s">
        <v>71</v>
      </c>
      <c r="H33" s="62" t="s">
        <v>71</v>
      </c>
      <c r="I33" s="62" t="s">
        <v>71</v>
      </c>
      <c r="J33" s="62" t="s">
        <v>71</v>
      </c>
      <c r="K33" s="62" t="s">
        <v>71</v>
      </c>
      <c r="L33" s="62" t="s">
        <v>71</v>
      </c>
      <c r="M33" s="62" t="s">
        <v>71</v>
      </c>
      <c r="N33" s="62" t="s">
        <v>71</v>
      </c>
      <c r="O33" s="62" t="s">
        <v>71</v>
      </c>
      <c r="P33" s="62" t="s">
        <v>71</v>
      </c>
      <c r="Q33" s="62" t="s">
        <v>71</v>
      </c>
      <c r="R33" s="62" t="s">
        <v>71</v>
      </c>
      <c r="S33" s="62" t="s">
        <v>71</v>
      </c>
      <c r="T33" s="62" t="s">
        <v>71</v>
      </c>
      <c r="U33" s="62" t="s">
        <v>71</v>
      </c>
      <c r="V33" s="62" t="s">
        <v>71</v>
      </c>
      <c r="W33" s="62" t="s">
        <v>71</v>
      </c>
      <c r="X33" s="62" t="s">
        <v>71</v>
      </c>
      <c r="Y33" s="62" t="s">
        <v>71</v>
      </c>
      <c r="Z33" s="62" t="s">
        <v>71</v>
      </c>
      <c r="AA33" s="62" t="s">
        <v>71</v>
      </c>
      <c r="AB33" s="62" t="s">
        <v>71</v>
      </c>
      <c r="AC33" s="62" t="s">
        <v>71</v>
      </c>
      <c r="AD33" s="36" t="s">
        <v>71</v>
      </c>
      <c r="AE33" s="62">
        <v>1</v>
      </c>
      <c r="AF33" s="62">
        <v>1</v>
      </c>
      <c r="AG33" s="62">
        <v>0</v>
      </c>
      <c r="AH33" s="62">
        <v>1</v>
      </c>
      <c r="AI33" s="62">
        <v>1</v>
      </c>
      <c r="AJ33" s="22" t="s">
        <v>351</v>
      </c>
      <c r="AL33" t="str">
        <f t="shared" ca="1" si="0"/>
        <v xml:space="preserve">    (U1)ALERT_REQ_C_ABS_TT_ASIL_ON</v>
      </c>
      <c r="AR33" s="63" t="str">
        <f t="shared" si="3"/>
        <v xml:space="preserve">    (U4)0x0000001BU,                                                           /* 27 ASIL_ON                                         */</v>
      </c>
      <c r="AS33" s="63" t="str">
        <f t="shared" si="4"/>
        <v xml:space="preserve">    (U4)0x0000001FU,                                                           /* 27 ASIL_ON                                         */</v>
      </c>
      <c r="AT33" s="63" t="str">
        <f t="shared" ca="1" si="1"/>
        <v xml:space="preserve">    (U1)ALERT_REQ_C_ABS_TT_ASIL_ON,                                            /* 27 ASIL_ON                                         */</v>
      </c>
    </row>
    <row r="34" spans="2:46">
      <c r="B34" s="132"/>
      <c r="C34" s="48">
        <f t="shared" si="2"/>
        <v>28</v>
      </c>
      <c r="D34" s="62" t="s">
        <v>71</v>
      </c>
      <c r="E34" s="62" t="s">
        <v>71</v>
      </c>
      <c r="F34" s="62" t="s">
        <v>71</v>
      </c>
      <c r="G34" s="62" t="s">
        <v>71</v>
      </c>
      <c r="H34" s="62" t="s">
        <v>71</v>
      </c>
      <c r="I34" s="62" t="s">
        <v>71</v>
      </c>
      <c r="J34" s="62" t="s">
        <v>71</v>
      </c>
      <c r="K34" s="62" t="s">
        <v>71</v>
      </c>
      <c r="L34" s="62" t="s">
        <v>71</v>
      </c>
      <c r="M34" s="62" t="s">
        <v>71</v>
      </c>
      <c r="N34" s="62" t="s">
        <v>71</v>
      </c>
      <c r="O34" s="62" t="s">
        <v>71</v>
      </c>
      <c r="P34" s="62" t="s">
        <v>71</v>
      </c>
      <c r="Q34" s="62" t="s">
        <v>71</v>
      </c>
      <c r="R34" s="62" t="s">
        <v>71</v>
      </c>
      <c r="S34" s="62" t="s">
        <v>71</v>
      </c>
      <c r="T34" s="62" t="s">
        <v>71</v>
      </c>
      <c r="U34" s="62" t="s">
        <v>71</v>
      </c>
      <c r="V34" s="62" t="s">
        <v>71</v>
      </c>
      <c r="W34" s="62" t="s">
        <v>71</v>
      </c>
      <c r="X34" s="62" t="s">
        <v>71</v>
      </c>
      <c r="Y34" s="62" t="s">
        <v>71</v>
      </c>
      <c r="Z34" s="62" t="s">
        <v>71</v>
      </c>
      <c r="AA34" s="62" t="s">
        <v>71</v>
      </c>
      <c r="AB34" s="62" t="s">
        <v>71</v>
      </c>
      <c r="AC34" s="62" t="s">
        <v>71</v>
      </c>
      <c r="AD34" s="36" t="s">
        <v>71</v>
      </c>
      <c r="AE34" s="62">
        <v>1</v>
      </c>
      <c r="AF34" s="62">
        <v>1</v>
      </c>
      <c r="AG34" s="62">
        <v>1</v>
      </c>
      <c r="AH34" s="62">
        <v>0</v>
      </c>
      <c r="AI34" s="62">
        <v>0</v>
      </c>
      <c r="AJ34" s="22" t="s">
        <v>351</v>
      </c>
      <c r="AL34" t="str">
        <f t="shared" ca="1" si="0"/>
        <v xml:space="preserve">    (U1)ALERT_REQ_C_ABS_TT_ASIL_ON</v>
      </c>
      <c r="AR34" s="63" t="str">
        <f t="shared" si="3"/>
        <v xml:space="preserve">    (U4)0x0000001CU,                                                           /* 28 ASIL_ON                                         */</v>
      </c>
      <c r="AS34" s="63" t="str">
        <f t="shared" si="4"/>
        <v xml:space="preserve">    (U4)0x0000001FU,                                                           /* 28 ASIL_ON                                         */</v>
      </c>
      <c r="AT34" s="63" t="str">
        <f t="shared" ca="1" si="1"/>
        <v xml:space="preserve">    (U1)ALERT_REQ_C_ABS_TT_ASIL_ON,                                            /* 28 ASIL_ON                                         */</v>
      </c>
    </row>
    <row r="35" spans="2:46">
      <c r="B35" s="132"/>
      <c r="C35" s="48">
        <f t="shared" si="2"/>
        <v>29</v>
      </c>
      <c r="D35" s="62" t="s">
        <v>71</v>
      </c>
      <c r="E35" s="62" t="s">
        <v>71</v>
      </c>
      <c r="F35" s="62" t="s">
        <v>71</v>
      </c>
      <c r="G35" s="62" t="s">
        <v>71</v>
      </c>
      <c r="H35" s="62" t="s">
        <v>71</v>
      </c>
      <c r="I35" s="62" t="s">
        <v>71</v>
      </c>
      <c r="J35" s="62" t="s">
        <v>71</v>
      </c>
      <c r="K35" s="62" t="s">
        <v>71</v>
      </c>
      <c r="L35" s="62" t="s">
        <v>71</v>
      </c>
      <c r="M35" s="62" t="s">
        <v>71</v>
      </c>
      <c r="N35" s="62" t="s">
        <v>71</v>
      </c>
      <c r="O35" s="62" t="s">
        <v>71</v>
      </c>
      <c r="P35" s="62" t="s">
        <v>71</v>
      </c>
      <c r="Q35" s="62" t="s">
        <v>71</v>
      </c>
      <c r="R35" s="62" t="s">
        <v>71</v>
      </c>
      <c r="S35" s="62" t="s">
        <v>71</v>
      </c>
      <c r="T35" s="62" t="s">
        <v>71</v>
      </c>
      <c r="U35" s="62" t="s">
        <v>71</v>
      </c>
      <c r="V35" s="62" t="s">
        <v>71</v>
      </c>
      <c r="W35" s="62" t="s">
        <v>71</v>
      </c>
      <c r="X35" s="62" t="s">
        <v>71</v>
      </c>
      <c r="Y35" s="62" t="s">
        <v>71</v>
      </c>
      <c r="Z35" s="62" t="s">
        <v>71</v>
      </c>
      <c r="AA35" s="62" t="s">
        <v>71</v>
      </c>
      <c r="AB35" s="62" t="s">
        <v>71</v>
      </c>
      <c r="AC35" s="62" t="s">
        <v>71</v>
      </c>
      <c r="AD35" s="36" t="s">
        <v>71</v>
      </c>
      <c r="AE35" s="62">
        <v>1</v>
      </c>
      <c r="AF35" s="62">
        <v>1</v>
      </c>
      <c r="AG35" s="62">
        <v>1</v>
      </c>
      <c r="AH35" s="62">
        <v>0</v>
      </c>
      <c r="AI35" s="62">
        <v>1</v>
      </c>
      <c r="AJ35" s="22" t="s">
        <v>351</v>
      </c>
      <c r="AL35" t="str">
        <f t="shared" ca="1" si="0"/>
        <v xml:space="preserve">    (U1)ALERT_REQ_C_ABS_TT_ASIL_ON</v>
      </c>
      <c r="AR35" s="63" t="str">
        <f t="shared" si="3"/>
        <v xml:space="preserve">    (U4)0x0000001DU,                                                           /* 29 ASIL_ON                                         */</v>
      </c>
      <c r="AS35" s="63" t="str">
        <f t="shared" si="4"/>
        <v xml:space="preserve">    (U4)0x0000001FU,                                                           /* 29 ASIL_ON                                         */</v>
      </c>
      <c r="AT35" s="63" t="str">
        <f t="shared" ca="1" si="1"/>
        <v xml:space="preserve">    (U1)ALERT_REQ_C_ABS_TT_ASIL_ON,                                            /* 29 ASIL_ON                                         */</v>
      </c>
    </row>
    <row r="36" spans="2:46">
      <c r="B36" s="132"/>
      <c r="C36" s="48">
        <f t="shared" si="2"/>
        <v>30</v>
      </c>
      <c r="D36" s="62" t="s">
        <v>71</v>
      </c>
      <c r="E36" s="62" t="s">
        <v>71</v>
      </c>
      <c r="F36" s="62" t="s">
        <v>71</v>
      </c>
      <c r="G36" s="62" t="s">
        <v>71</v>
      </c>
      <c r="H36" s="62" t="s">
        <v>71</v>
      </c>
      <c r="I36" s="62" t="s">
        <v>71</v>
      </c>
      <c r="J36" s="62" t="s">
        <v>71</v>
      </c>
      <c r="K36" s="62" t="s">
        <v>71</v>
      </c>
      <c r="L36" s="62" t="s">
        <v>71</v>
      </c>
      <c r="M36" s="62" t="s">
        <v>71</v>
      </c>
      <c r="N36" s="62" t="s">
        <v>71</v>
      </c>
      <c r="O36" s="62" t="s">
        <v>71</v>
      </c>
      <c r="P36" s="62" t="s">
        <v>71</v>
      </c>
      <c r="Q36" s="62" t="s">
        <v>71</v>
      </c>
      <c r="R36" s="62" t="s">
        <v>71</v>
      </c>
      <c r="S36" s="62" t="s">
        <v>71</v>
      </c>
      <c r="T36" s="62" t="s">
        <v>71</v>
      </c>
      <c r="U36" s="62" t="s">
        <v>71</v>
      </c>
      <c r="V36" s="62" t="s">
        <v>71</v>
      </c>
      <c r="W36" s="62" t="s">
        <v>71</v>
      </c>
      <c r="X36" s="62" t="s">
        <v>71</v>
      </c>
      <c r="Y36" s="62" t="s">
        <v>71</v>
      </c>
      <c r="Z36" s="62" t="s">
        <v>71</v>
      </c>
      <c r="AA36" s="62" t="s">
        <v>71</v>
      </c>
      <c r="AB36" s="62" t="s">
        <v>71</v>
      </c>
      <c r="AC36" s="62" t="s">
        <v>71</v>
      </c>
      <c r="AD36" s="36" t="s">
        <v>71</v>
      </c>
      <c r="AE36" s="62">
        <v>1</v>
      </c>
      <c r="AF36" s="62">
        <v>1</v>
      </c>
      <c r="AG36" s="62">
        <v>1</v>
      </c>
      <c r="AH36" s="62">
        <v>1</v>
      </c>
      <c r="AI36" s="62">
        <v>0</v>
      </c>
      <c r="AJ36" s="22" t="s">
        <v>351</v>
      </c>
      <c r="AL36" t="str">
        <f t="shared" ca="1" si="0"/>
        <v xml:space="preserve">    (U1)ALERT_REQ_C_ABS_TT_ASIL_ON</v>
      </c>
      <c r="AR36" s="63" t="str">
        <f t="shared" si="3"/>
        <v xml:space="preserve">    (U4)0x0000001EU,                                                           /* 30 ASIL_ON                                         */</v>
      </c>
      <c r="AS36" s="63" t="str">
        <f t="shared" si="4"/>
        <v xml:space="preserve">    (U4)0x0000001FU,                                                           /* 30 ASIL_ON                                         */</v>
      </c>
      <c r="AT36" s="63" t="str">
        <f t="shared" ca="1" si="1"/>
        <v xml:space="preserve">    (U1)ALERT_REQ_C_ABS_TT_ASIL_ON,                                            /* 30 ASIL_ON                                         */</v>
      </c>
    </row>
    <row r="37" spans="2:46">
      <c r="B37" s="132"/>
      <c r="C37" s="48">
        <f t="shared" si="2"/>
        <v>31</v>
      </c>
      <c r="D37" s="62" t="s">
        <v>71</v>
      </c>
      <c r="E37" s="62" t="s">
        <v>71</v>
      </c>
      <c r="F37" s="62" t="s">
        <v>71</v>
      </c>
      <c r="G37" s="62" t="s">
        <v>71</v>
      </c>
      <c r="H37" s="62" t="s">
        <v>71</v>
      </c>
      <c r="I37" s="62" t="s">
        <v>71</v>
      </c>
      <c r="J37" s="62" t="s">
        <v>71</v>
      </c>
      <c r="K37" s="62" t="s">
        <v>71</v>
      </c>
      <c r="L37" s="62" t="s">
        <v>71</v>
      </c>
      <c r="M37" s="62" t="s">
        <v>71</v>
      </c>
      <c r="N37" s="62" t="s">
        <v>71</v>
      </c>
      <c r="O37" s="62" t="s">
        <v>71</v>
      </c>
      <c r="P37" s="62" t="s">
        <v>71</v>
      </c>
      <c r="Q37" s="62" t="s">
        <v>71</v>
      </c>
      <c r="R37" s="62" t="s">
        <v>71</v>
      </c>
      <c r="S37" s="62" t="s">
        <v>71</v>
      </c>
      <c r="T37" s="62" t="s">
        <v>71</v>
      </c>
      <c r="U37" s="62" t="s">
        <v>71</v>
      </c>
      <c r="V37" s="62" t="s">
        <v>71</v>
      </c>
      <c r="W37" s="62" t="s">
        <v>71</v>
      </c>
      <c r="X37" s="62" t="s">
        <v>71</v>
      </c>
      <c r="Y37" s="62" t="s">
        <v>71</v>
      </c>
      <c r="Z37" s="62" t="s">
        <v>71</v>
      </c>
      <c r="AA37" s="62" t="s">
        <v>71</v>
      </c>
      <c r="AB37" s="62" t="s">
        <v>71</v>
      </c>
      <c r="AC37" s="62" t="s">
        <v>71</v>
      </c>
      <c r="AD37" s="36" t="s">
        <v>71</v>
      </c>
      <c r="AE37" s="62">
        <v>1</v>
      </c>
      <c r="AF37" s="62">
        <v>1</v>
      </c>
      <c r="AG37" s="62">
        <v>1</v>
      </c>
      <c r="AH37" s="62">
        <v>1</v>
      </c>
      <c r="AI37" s="62">
        <v>1</v>
      </c>
      <c r="AJ37" s="22" t="s">
        <v>351</v>
      </c>
      <c r="AL37" t="str">
        <f t="shared" ca="1" si="0"/>
        <v xml:space="preserve">    (U1)ALERT_REQ_C_ABS_TT_ASIL_ON</v>
      </c>
      <c r="AR37" s="63" t="str">
        <f t="shared" si="3"/>
        <v xml:space="preserve">    (U4)0x0000001FU                                                            /* 31 ASIL_ON                                         */</v>
      </c>
      <c r="AS37" s="63" t="str">
        <f t="shared" si="4"/>
        <v xml:space="preserve">    (U4)0x0000001FU                                                            /* 31 ASIL_ON                                         */</v>
      </c>
      <c r="AT37" s="63" t="str">
        <f t="shared" ca="1" si="1"/>
        <v xml:space="preserve">    (U1)ALERT_REQ_C_ABS_TT_ASIL_ON                                             /* 31 ASIL_ON                                         */</v>
      </c>
    </row>
    <row r="38" spans="2:46">
      <c r="B38" s="132"/>
      <c r="C38" s="48">
        <f t="shared" si="2"/>
        <v>32</v>
      </c>
      <c r="D38" s="62" t="s">
        <v>71</v>
      </c>
      <c r="E38" s="62" t="s">
        <v>71</v>
      </c>
      <c r="F38" s="62" t="s">
        <v>71</v>
      </c>
      <c r="G38" s="62" t="s">
        <v>71</v>
      </c>
      <c r="H38" s="62" t="s">
        <v>71</v>
      </c>
      <c r="I38" s="62" t="s">
        <v>71</v>
      </c>
      <c r="J38" s="62" t="s">
        <v>71</v>
      </c>
      <c r="K38" s="62" t="s">
        <v>71</v>
      </c>
      <c r="L38" s="62" t="s">
        <v>71</v>
      </c>
      <c r="M38" s="62" t="s">
        <v>71</v>
      </c>
      <c r="N38" s="62" t="s">
        <v>71</v>
      </c>
      <c r="O38" s="62" t="s">
        <v>71</v>
      </c>
      <c r="P38" s="62" t="s">
        <v>71</v>
      </c>
      <c r="Q38" s="62" t="s">
        <v>71</v>
      </c>
      <c r="R38" s="62" t="s">
        <v>71</v>
      </c>
      <c r="S38" s="62" t="s">
        <v>71</v>
      </c>
      <c r="T38" s="62" t="s">
        <v>71</v>
      </c>
      <c r="U38" s="62" t="s">
        <v>71</v>
      </c>
      <c r="V38" s="62" t="s">
        <v>71</v>
      </c>
      <c r="W38" s="62" t="s">
        <v>71</v>
      </c>
      <c r="X38" s="62" t="s">
        <v>71</v>
      </c>
      <c r="Y38" s="62" t="s">
        <v>71</v>
      </c>
      <c r="Z38" s="62" t="s">
        <v>71</v>
      </c>
      <c r="AA38" s="62" t="s">
        <v>71</v>
      </c>
      <c r="AB38" s="62" t="s">
        <v>71</v>
      </c>
      <c r="AC38" s="62" t="s">
        <v>71</v>
      </c>
      <c r="AD38" s="62" t="s">
        <v>71</v>
      </c>
      <c r="AE38" s="62" t="s">
        <v>71</v>
      </c>
      <c r="AF38" s="62" t="s">
        <v>71</v>
      </c>
      <c r="AG38" s="62" t="s">
        <v>71</v>
      </c>
      <c r="AH38" s="62" t="s">
        <v>71</v>
      </c>
      <c r="AI38" s="62" t="s">
        <v>71</v>
      </c>
      <c r="AJ38" s="22"/>
      <c r="AL38" t="str">
        <f t="shared" ca="1" si="0"/>
        <v xml:space="preserve">    (U1)ALERT_REQ_C_ABS_TT_</v>
      </c>
      <c r="AR38" s="63" t="str">
        <f t="shared" si="3"/>
        <v>};</v>
      </c>
      <c r="AS38" s="63" t="str">
        <f t="shared" si="4"/>
        <v>};</v>
      </c>
      <c r="AT38" s="63" t="str">
        <f t="shared" si="1"/>
        <v>};</v>
      </c>
    </row>
    <row r="39" spans="2:46">
      <c r="B39" s="132"/>
      <c r="C39" s="48">
        <f t="shared" si="2"/>
        <v>33</v>
      </c>
      <c r="D39" s="62" t="s">
        <v>71</v>
      </c>
      <c r="E39" s="62" t="s">
        <v>71</v>
      </c>
      <c r="F39" s="62" t="s">
        <v>71</v>
      </c>
      <c r="G39" s="62" t="s">
        <v>71</v>
      </c>
      <c r="H39" s="62" t="s">
        <v>71</v>
      </c>
      <c r="I39" s="62" t="s">
        <v>71</v>
      </c>
      <c r="J39" s="62" t="s">
        <v>71</v>
      </c>
      <c r="K39" s="62" t="s">
        <v>71</v>
      </c>
      <c r="L39" s="62" t="s">
        <v>71</v>
      </c>
      <c r="M39" s="62" t="s">
        <v>71</v>
      </c>
      <c r="N39" s="62" t="s">
        <v>71</v>
      </c>
      <c r="O39" s="62" t="s">
        <v>71</v>
      </c>
      <c r="P39" s="62" t="s">
        <v>71</v>
      </c>
      <c r="Q39" s="62" t="s">
        <v>71</v>
      </c>
      <c r="R39" s="62" t="s">
        <v>71</v>
      </c>
      <c r="S39" s="62" t="s">
        <v>71</v>
      </c>
      <c r="T39" s="62" t="s">
        <v>71</v>
      </c>
      <c r="U39" s="62" t="s">
        <v>71</v>
      </c>
      <c r="V39" s="62" t="s">
        <v>71</v>
      </c>
      <c r="W39" s="62" t="s">
        <v>71</v>
      </c>
      <c r="X39" s="62" t="s">
        <v>71</v>
      </c>
      <c r="Y39" s="62" t="s">
        <v>71</v>
      </c>
      <c r="Z39" s="62" t="s">
        <v>71</v>
      </c>
      <c r="AA39" s="62" t="s">
        <v>71</v>
      </c>
      <c r="AB39" s="62" t="s">
        <v>71</v>
      </c>
      <c r="AC39" s="62" t="s">
        <v>71</v>
      </c>
      <c r="AD39" s="62" t="s">
        <v>71</v>
      </c>
      <c r="AE39" s="62" t="s">
        <v>71</v>
      </c>
      <c r="AF39" s="62" t="s">
        <v>71</v>
      </c>
      <c r="AG39" s="62" t="s">
        <v>71</v>
      </c>
      <c r="AH39" s="62" t="s">
        <v>71</v>
      </c>
      <c r="AI39" s="62" t="s">
        <v>71</v>
      </c>
      <c r="AJ39" s="22"/>
      <c r="AL39" t="str">
        <f t="shared" ca="1" si="0"/>
        <v xml:space="preserve">    (U1)ALERT_REQ_C_ABS_TT_</v>
      </c>
      <c r="AR39" s="63" t="str">
        <f t="shared" si="3"/>
        <v/>
      </c>
      <c r="AS39" s="63" t="str">
        <f t="shared" si="4"/>
        <v/>
      </c>
      <c r="AT39" s="63" t="str">
        <f t="shared" si="1"/>
        <v/>
      </c>
    </row>
    <row r="40" spans="2:46">
      <c r="B40" s="132"/>
      <c r="C40" s="48">
        <f t="shared" si="2"/>
        <v>34</v>
      </c>
      <c r="D40" s="62" t="s">
        <v>71</v>
      </c>
      <c r="E40" s="62" t="s">
        <v>71</v>
      </c>
      <c r="F40" s="62" t="s">
        <v>71</v>
      </c>
      <c r="G40" s="62" t="s">
        <v>71</v>
      </c>
      <c r="H40" s="62" t="s">
        <v>71</v>
      </c>
      <c r="I40" s="62" t="s">
        <v>71</v>
      </c>
      <c r="J40" s="62" t="s">
        <v>71</v>
      </c>
      <c r="K40" s="62" t="s">
        <v>71</v>
      </c>
      <c r="L40" s="62" t="s">
        <v>71</v>
      </c>
      <c r="M40" s="62" t="s">
        <v>71</v>
      </c>
      <c r="N40" s="62" t="s">
        <v>71</v>
      </c>
      <c r="O40" s="62" t="s">
        <v>71</v>
      </c>
      <c r="P40" s="62" t="s">
        <v>71</v>
      </c>
      <c r="Q40" s="62" t="s">
        <v>71</v>
      </c>
      <c r="R40" s="62" t="s">
        <v>71</v>
      </c>
      <c r="S40" s="62" t="s">
        <v>71</v>
      </c>
      <c r="T40" s="62" t="s">
        <v>71</v>
      </c>
      <c r="U40" s="62" t="s">
        <v>71</v>
      </c>
      <c r="V40" s="62" t="s">
        <v>71</v>
      </c>
      <c r="W40" s="62" t="s">
        <v>71</v>
      </c>
      <c r="X40" s="62" t="s">
        <v>71</v>
      </c>
      <c r="Y40" s="62" t="s">
        <v>71</v>
      </c>
      <c r="Z40" s="62" t="s">
        <v>71</v>
      </c>
      <c r="AA40" s="62" t="s">
        <v>71</v>
      </c>
      <c r="AB40" s="62" t="s">
        <v>71</v>
      </c>
      <c r="AC40" s="62" t="s">
        <v>71</v>
      </c>
      <c r="AD40" s="62" t="s">
        <v>71</v>
      </c>
      <c r="AE40" s="62" t="s">
        <v>71</v>
      </c>
      <c r="AF40" s="62" t="s">
        <v>71</v>
      </c>
      <c r="AG40" s="62" t="s">
        <v>71</v>
      </c>
      <c r="AH40" s="62" t="s">
        <v>71</v>
      </c>
      <c r="AI40" s="62" t="s">
        <v>71</v>
      </c>
      <c r="AJ40" s="22"/>
      <c r="AL40" t="str">
        <f t="shared" ca="1" si="0"/>
        <v xml:space="preserve">    (U1)ALERT_REQ_C_ABS_TT_</v>
      </c>
      <c r="AR40" s="63" t="str">
        <f t="shared" si="3"/>
        <v/>
      </c>
      <c r="AS40" s="63" t="str">
        <f t="shared" si="4"/>
        <v/>
      </c>
      <c r="AT40" s="63" t="str">
        <f t="shared" si="1"/>
        <v/>
      </c>
    </row>
    <row r="41" spans="2:46">
      <c r="B41" s="132"/>
      <c r="C41" s="48">
        <f t="shared" si="2"/>
        <v>35</v>
      </c>
      <c r="D41" s="62" t="s">
        <v>71</v>
      </c>
      <c r="E41" s="62" t="s">
        <v>71</v>
      </c>
      <c r="F41" s="62" t="s">
        <v>71</v>
      </c>
      <c r="G41" s="62" t="s">
        <v>71</v>
      </c>
      <c r="H41" s="62" t="s">
        <v>71</v>
      </c>
      <c r="I41" s="62" t="s">
        <v>71</v>
      </c>
      <c r="J41" s="62" t="s">
        <v>71</v>
      </c>
      <c r="K41" s="62" t="s">
        <v>71</v>
      </c>
      <c r="L41" s="62" t="s">
        <v>71</v>
      </c>
      <c r="M41" s="62" t="s">
        <v>71</v>
      </c>
      <c r="N41" s="62" t="s">
        <v>71</v>
      </c>
      <c r="O41" s="62" t="s">
        <v>71</v>
      </c>
      <c r="P41" s="62" t="s">
        <v>71</v>
      </c>
      <c r="Q41" s="62" t="s">
        <v>71</v>
      </c>
      <c r="R41" s="62" t="s">
        <v>71</v>
      </c>
      <c r="S41" s="62" t="s">
        <v>71</v>
      </c>
      <c r="T41" s="62" t="s">
        <v>71</v>
      </c>
      <c r="U41" s="62" t="s">
        <v>71</v>
      </c>
      <c r="V41" s="62" t="s">
        <v>71</v>
      </c>
      <c r="W41" s="62" t="s">
        <v>71</v>
      </c>
      <c r="X41" s="62" t="s">
        <v>71</v>
      </c>
      <c r="Y41" s="62" t="s">
        <v>71</v>
      </c>
      <c r="Z41" s="62" t="s">
        <v>71</v>
      </c>
      <c r="AA41" s="62" t="s">
        <v>71</v>
      </c>
      <c r="AB41" s="62" t="s">
        <v>71</v>
      </c>
      <c r="AC41" s="62" t="s">
        <v>71</v>
      </c>
      <c r="AD41" s="62" t="s">
        <v>71</v>
      </c>
      <c r="AE41" s="62" t="s">
        <v>71</v>
      </c>
      <c r="AF41" s="62" t="s">
        <v>71</v>
      </c>
      <c r="AG41" s="62" t="s">
        <v>71</v>
      </c>
      <c r="AH41" s="62" t="s">
        <v>71</v>
      </c>
      <c r="AI41" s="62" t="s">
        <v>71</v>
      </c>
      <c r="AJ41" s="22"/>
      <c r="AL41" t="str">
        <f t="shared" ca="1" si="0"/>
        <v xml:space="preserve">    (U1)ALERT_REQ_C_ABS_TT_</v>
      </c>
      <c r="AR41" s="63" t="str">
        <f t="shared" si="3"/>
        <v/>
      </c>
      <c r="AS41" s="63" t="str">
        <f t="shared" si="4"/>
        <v/>
      </c>
      <c r="AT41" s="63" t="str">
        <f t="shared" si="1"/>
        <v/>
      </c>
    </row>
    <row r="42" spans="2:46">
      <c r="B42" s="132"/>
      <c r="C42" s="48">
        <f t="shared" si="2"/>
        <v>36</v>
      </c>
      <c r="D42" s="62" t="s">
        <v>71</v>
      </c>
      <c r="E42" s="62" t="s">
        <v>71</v>
      </c>
      <c r="F42" s="62" t="s">
        <v>71</v>
      </c>
      <c r="G42" s="62" t="s">
        <v>71</v>
      </c>
      <c r="H42" s="62" t="s">
        <v>71</v>
      </c>
      <c r="I42" s="62" t="s">
        <v>71</v>
      </c>
      <c r="J42" s="62" t="s">
        <v>71</v>
      </c>
      <c r="K42" s="62" t="s">
        <v>71</v>
      </c>
      <c r="L42" s="62" t="s">
        <v>71</v>
      </c>
      <c r="M42" s="62" t="s">
        <v>71</v>
      </c>
      <c r="N42" s="62" t="s">
        <v>71</v>
      </c>
      <c r="O42" s="62" t="s">
        <v>71</v>
      </c>
      <c r="P42" s="62" t="s">
        <v>71</v>
      </c>
      <c r="Q42" s="62" t="s">
        <v>71</v>
      </c>
      <c r="R42" s="62" t="s">
        <v>71</v>
      </c>
      <c r="S42" s="62" t="s">
        <v>71</v>
      </c>
      <c r="T42" s="62" t="s">
        <v>71</v>
      </c>
      <c r="U42" s="62" t="s">
        <v>71</v>
      </c>
      <c r="V42" s="62" t="s">
        <v>71</v>
      </c>
      <c r="W42" s="62" t="s">
        <v>71</v>
      </c>
      <c r="X42" s="62" t="s">
        <v>71</v>
      </c>
      <c r="Y42" s="62" t="s">
        <v>71</v>
      </c>
      <c r="Z42" s="62" t="s">
        <v>71</v>
      </c>
      <c r="AA42" s="62" t="s">
        <v>71</v>
      </c>
      <c r="AB42" s="62" t="s">
        <v>71</v>
      </c>
      <c r="AC42" s="62" t="s">
        <v>71</v>
      </c>
      <c r="AD42" s="62" t="s">
        <v>71</v>
      </c>
      <c r="AE42" s="62" t="s">
        <v>71</v>
      </c>
      <c r="AF42" s="62" t="s">
        <v>71</v>
      </c>
      <c r="AG42" s="62" t="s">
        <v>71</v>
      </c>
      <c r="AH42" s="62" t="s">
        <v>71</v>
      </c>
      <c r="AI42" s="62" t="s">
        <v>71</v>
      </c>
      <c r="AJ42" s="22"/>
      <c r="AL42" t="str">
        <f t="shared" ca="1" si="0"/>
        <v xml:space="preserve">    (U1)ALERT_REQ_C_ABS_TT_</v>
      </c>
      <c r="AR42" s="63" t="str">
        <f t="shared" si="3"/>
        <v/>
      </c>
      <c r="AS42" s="63" t="str">
        <f t="shared" si="4"/>
        <v/>
      </c>
      <c r="AT42" s="63" t="str">
        <f t="shared" si="1"/>
        <v/>
      </c>
    </row>
    <row r="43" spans="2:46">
      <c r="B43" s="132"/>
      <c r="C43" s="48">
        <f t="shared" si="2"/>
        <v>37</v>
      </c>
      <c r="D43" s="62" t="s">
        <v>71</v>
      </c>
      <c r="E43" s="62" t="s">
        <v>71</v>
      </c>
      <c r="F43" s="62" t="s">
        <v>71</v>
      </c>
      <c r="G43" s="62" t="s">
        <v>71</v>
      </c>
      <c r="H43" s="62" t="s">
        <v>71</v>
      </c>
      <c r="I43" s="62" t="s">
        <v>71</v>
      </c>
      <c r="J43" s="62" t="s">
        <v>71</v>
      </c>
      <c r="K43" s="62" t="s">
        <v>71</v>
      </c>
      <c r="L43" s="62" t="s">
        <v>71</v>
      </c>
      <c r="M43" s="62" t="s">
        <v>71</v>
      </c>
      <c r="N43" s="62" t="s">
        <v>71</v>
      </c>
      <c r="O43" s="62" t="s">
        <v>71</v>
      </c>
      <c r="P43" s="62" t="s">
        <v>71</v>
      </c>
      <c r="Q43" s="62" t="s">
        <v>71</v>
      </c>
      <c r="R43" s="62" t="s">
        <v>71</v>
      </c>
      <c r="S43" s="62" t="s">
        <v>71</v>
      </c>
      <c r="T43" s="62" t="s">
        <v>71</v>
      </c>
      <c r="U43" s="62" t="s">
        <v>71</v>
      </c>
      <c r="V43" s="62" t="s">
        <v>71</v>
      </c>
      <c r="W43" s="62" t="s">
        <v>71</v>
      </c>
      <c r="X43" s="62" t="s">
        <v>71</v>
      </c>
      <c r="Y43" s="62" t="s">
        <v>71</v>
      </c>
      <c r="Z43" s="62" t="s">
        <v>71</v>
      </c>
      <c r="AA43" s="62" t="s">
        <v>71</v>
      </c>
      <c r="AB43" s="62" t="s">
        <v>71</v>
      </c>
      <c r="AC43" s="62" t="s">
        <v>71</v>
      </c>
      <c r="AD43" s="62" t="s">
        <v>71</v>
      </c>
      <c r="AE43" s="62" t="s">
        <v>71</v>
      </c>
      <c r="AF43" s="62" t="s">
        <v>71</v>
      </c>
      <c r="AG43" s="62" t="s">
        <v>71</v>
      </c>
      <c r="AH43" s="62" t="s">
        <v>71</v>
      </c>
      <c r="AI43" s="62" t="s">
        <v>71</v>
      </c>
      <c r="AJ43" s="22"/>
      <c r="AL43" t="str">
        <f t="shared" ca="1" si="0"/>
        <v xml:space="preserve">    (U1)ALERT_REQ_C_ABS_TT_</v>
      </c>
      <c r="AR43" s="63" t="str">
        <f t="shared" si="3"/>
        <v/>
      </c>
      <c r="AS43" s="63" t="str">
        <f t="shared" si="4"/>
        <v/>
      </c>
      <c r="AT43" s="63" t="str">
        <f t="shared" si="1"/>
        <v/>
      </c>
    </row>
    <row r="44" spans="2:46">
      <c r="B44" s="132"/>
      <c r="C44" s="48">
        <f t="shared" si="2"/>
        <v>38</v>
      </c>
      <c r="D44" s="62" t="s">
        <v>71</v>
      </c>
      <c r="E44" s="62" t="s">
        <v>71</v>
      </c>
      <c r="F44" s="62" t="s">
        <v>71</v>
      </c>
      <c r="G44" s="62" t="s">
        <v>71</v>
      </c>
      <c r="H44" s="62" t="s">
        <v>71</v>
      </c>
      <c r="I44" s="62" t="s">
        <v>71</v>
      </c>
      <c r="J44" s="62" t="s">
        <v>71</v>
      </c>
      <c r="K44" s="62" t="s">
        <v>71</v>
      </c>
      <c r="L44" s="62" t="s">
        <v>71</v>
      </c>
      <c r="M44" s="62" t="s">
        <v>71</v>
      </c>
      <c r="N44" s="62" t="s">
        <v>71</v>
      </c>
      <c r="O44" s="62" t="s">
        <v>71</v>
      </c>
      <c r="P44" s="62" t="s">
        <v>71</v>
      </c>
      <c r="Q44" s="62" t="s">
        <v>71</v>
      </c>
      <c r="R44" s="62" t="s">
        <v>71</v>
      </c>
      <c r="S44" s="62" t="s">
        <v>71</v>
      </c>
      <c r="T44" s="62" t="s">
        <v>71</v>
      </c>
      <c r="U44" s="62" t="s">
        <v>71</v>
      </c>
      <c r="V44" s="62" t="s">
        <v>71</v>
      </c>
      <c r="W44" s="62" t="s">
        <v>71</v>
      </c>
      <c r="X44" s="62" t="s">
        <v>71</v>
      </c>
      <c r="Y44" s="62" t="s">
        <v>71</v>
      </c>
      <c r="Z44" s="62" t="s">
        <v>71</v>
      </c>
      <c r="AA44" s="62" t="s">
        <v>71</v>
      </c>
      <c r="AB44" s="62" t="s">
        <v>71</v>
      </c>
      <c r="AC44" s="62" t="s">
        <v>71</v>
      </c>
      <c r="AD44" s="62" t="s">
        <v>71</v>
      </c>
      <c r="AE44" s="62" t="s">
        <v>71</v>
      </c>
      <c r="AF44" s="62" t="s">
        <v>71</v>
      </c>
      <c r="AG44" s="62" t="s">
        <v>71</v>
      </c>
      <c r="AH44" s="62" t="s">
        <v>71</v>
      </c>
      <c r="AI44" s="62" t="s">
        <v>71</v>
      </c>
      <c r="AJ44" s="22"/>
      <c r="AL44" t="str">
        <f t="shared" ca="1" si="0"/>
        <v xml:space="preserve">    (U1)ALERT_REQ_C_ABS_TT_</v>
      </c>
      <c r="AR44" s="63" t="str">
        <f t="shared" si="3"/>
        <v/>
      </c>
      <c r="AS44" s="63" t="str">
        <f t="shared" si="4"/>
        <v/>
      </c>
      <c r="AT44" s="63" t="str">
        <f t="shared" si="1"/>
        <v/>
      </c>
    </row>
    <row r="45" spans="2:46">
      <c r="B45" s="132"/>
      <c r="C45" s="48">
        <f t="shared" si="2"/>
        <v>39</v>
      </c>
      <c r="D45" s="62" t="s">
        <v>71</v>
      </c>
      <c r="E45" s="62" t="s">
        <v>71</v>
      </c>
      <c r="F45" s="62" t="s">
        <v>71</v>
      </c>
      <c r="G45" s="62" t="s">
        <v>71</v>
      </c>
      <c r="H45" s="62" t="s">
        <v>71</v>
      </c>
      <c r="I45" s="62" t="s">
        <v>71</v>
      </c>
      <c r="J45" s="62" t="s">
        <v>71</v>
      </c>
      <c r="K45" s="62" t="s">
        <v>71</v>
      </c>
      <c r="L45" s="62" t="s">
        <v>71</v>
      </c>
      <c r="M45" s="62" t="s">
        <v>71</v>
      </c>
      <c r="N45" s="62" t="s">
        <v>71</v>
      </c>
      <c r="O45" s="62" t="s">
        <v>71</v>
      </c>
      <c r="P45" s="62" t="s">
        <v>71</v>
      </c>
      <c r="Q45" s="62" t="s">
        <v>71</v>
      </c>
      <c r="R45" s="62" t="s">
        <v>71</v>
      </c>
      <c r="S45" s="62" t="s">
        <v>71</v>
      </c>
      <c r="T45" s="62" t="s">
        <v>71</v>
      </c>
      <c r="U45" s="62" t="s">
        <v>71</v>
      </c>
      <c r="V45" s="62" t="s">
        <v>71</v>
      </c>
      <c r="W45" s="62" t="s">
        <v>71</v>
      </c>
      <c r="X45" s="62" t="s">
        <v>71</v>
      </c>
      <c r="Y45" s="62" t="s">
        <v>71</v>
      </c>
      <c r="Z45" s="62" t="s">
        <v>71</v>
      </c>
      <c r="AA45" s="62" t="s">
        <v>71</v>
      </c>
      <c r="AB45" s="62" t="s">
        <v>71</v>
      </c>
      <c r="AC45" s="62" t="s">
        <v>71</v>
      </c>
      <c r="AD45" s="62" t="s">
        <v>71</v>
      </c>
      <c r="AE45" s="62" t="s">
        <v>71</v>
      </c>
      <c r="AF45" s="62" t="s">
        <v>71</v>
      </c>
      <c r="AG45" s="62" t="s">
        <v>71</v>
      </c>
      <c r="AH45" s="62" t="s">
        <v>71</v>
      </c>
      <c r="AI45" s="62" t="s">
        <v>71</v>
      </c>
      <c r="AJ45" s="22"/>
      <c r="AL45" t="str">
        <f t="shared" ca="1" si="0"/>
        <v xml:space="preserve">    (U1)ALERT_REQ_C_ABS_TT_</v>
      </c>
      <c r="AR45" s="63" t="str">
        <f t="shared" si="3"/>
        <v/>
      </c>
      <c r="AS45" s="63" t="str">
        <f t="shared" si="4"/>
        <v/>
      </c>
      <c r="AT45" s="63" t="str">
        <f t="shared" si="1"/>
        <v/>
      </c>
    </row>
    <row r="46" spans="2:46">
      <c r="B46" s="132"/>
      <c r="C46" s="48">
        <f t="shared" si="2"/>
        <v>40</v>
      </c>
      <c r="D46" s="62" t="s">
        <v>71</v>
      </c>
      <c r="E46" s="62" t="s">
        <v>71</v>
      </c>
      <c r="F46" s="62" t="s">
        <v>71</v>
      </c>
      <c r="G46" s="62" t="s">
        <v>71</v>
      </c>
      <c r="H46" s="62" t="s">
        <v>71</v>
      </c>
      <c r="I46" s="62" t="s">
        <v>71</v>
      </c>
      <c r="J46" s="62" t="s">
        <v>71</v>
      </c>
      <c r="K46" s="62" t="s">
        <v>71</v>
      </c>
      <c r="L46" s="62" t="s">
        <v>71</v>
      </c>
      <c r="M46" s="62" t="s">
        <v>71</v>
      </c>
      <c r="N46" s="62" t="s">
        <v>71</v>
      </c>
      <c r="O46" s="62" t="s">
        <v>71</v>
      </c>
      <c r="P46" s="62" t="s">
        <v>71</v>
      </c>
      <c r="Q46" s="62" t="s">
        <v>71</v>
      </c>
      <c r="R46" s="62" t="s">
        <v>71</v>
      </c>
      <c r="S46" s="62" t="s">
        <v>71</v>
      </c>
      <c r="T46" s="62" t="s">
        <v>71</v>
      </c>
      <c r="U46" s="62" t="s">
        <v>71</v>
      </c>
      <c r="V46" s="62" t="s">
        <v>71</v>
      </c>
      <c r="W46" s="62" t="s">
        <v>71</v>
      </c>
      <c r="X46" s="62" t="s">
        <v>71</v>
      </c>
      <c r="Y46" s="62" t="s">
        <v>71</v>
      </c>
      <c r="Z46" s="62" t="s">
        <v>71</v>
      </c>
      <c r="AA46" s="62" t="s">
        <v>71</v>
      </c>
      <c r="AB46" s="62" t="s">
        <v>71</v>
      </c>
      <c r="AC46" s="62" t="s">
        <v>71</v>
      </c>
      <c r="AD46" s="62" t="s">
        <v>71</v>
      </c>
      <c r="AE46" s="62" t="s">
        <v>71</v>
      </c>
      <c r="AF46" s="62" t="s">
        <v>71</v>
      </c>
      <c r="AG46" s="62" t="s">
        <v>71</v>
      </c>
      <c r="AH46" s="62" t="s">
        <v>71</v>
      </c>
      <c r="AI46" s="62" t="s">
        <v>71</v>
      </c>
      <c r="AJ46" s="22"/>
      <c r="AL46" t="str">
        <f t="shared" ca="1" si="0"/>
        <v xml:space="preserve">    (U1)ALERT_REQ_C_ABS_TT_</v>
      </c>
      <c r="AR46" s="63" t="str">
        <f t="shared" si="3"/>
        <v/>
      </c>
      <c r="AS46" s="63" t="str">
        <f t="shared" si="4"/>
        <v/>
      </c>
      <c r="AT46" s="63" t="str">
        <f t="shared" si="1"/>
        <v/>
      </c>
    </row>
    <row r="47" spans="2:46">
      <c r="B47" s="132"/>
      <c r="C47" s="48">
        <f t="shared" si="2"/>
        <v>41</v>
      </c>
      <c r="D47" s="62" t="s">
        <v>71</v>
      </c>
      <c r="E47" s="62" t="s">
        <v>71</v>
      </c>
      <c r="F47" s="62" t="s">
        <v>71</v>
      </c>
      <c r="G47" s="62" t="s">
        <v>71</v>
      </c>
      <c r="H47" s="62" t="s">
        <v>71</v>
      </c>
      <c r="I47" s="62" t="s">
        <v>71</v>
      </c>
      <c r="J47" s="62" t="s">
        <v>71</v>
      </c>
      <c r="K47" s="62" t="s">
        <v>71</v>
      </c>
      <c r="L47" s="62" t="s">
        <v>71</v>
      </c>
      <c r="M47" s="62" t="s">
        <v>71</v>
      </c>
      <c r="N47" s="62" t="s">
        <v>71</v>
      </c>
      <c r="O47" s="62" t="s">
        <v>71</v>
      </c>
      <c r="P47" s="62" t="s">
        <v>71</v>
      </c>
      <c r="Q47" s="62" t="s">
        <v>71</v>
      </c>
      <c r="R47" s="62" t="s">
        <v>71</v>
      </c>
      <c r="S47" s="62" t="s">
        <v>71</v>
      </c>
      <c r="T47" s="62" t="s">
        <v>71</v>
      </c>
      <c r="U47" s="62" t="s">
        <v>71</v>
      </c>
      <c r="V47" s="62" t="s">
        <v>71</v>
      </c>
      <c r="W47" s="62" t="s">
        <v>71</v>
      </c>
      <c r="X47" s="62" t="s">
        <v>71</v>
      </c>
      <c r="Y47" s="62" t="s">
        <v>71</v>
      </c>
      <c r="Z47" s="62" t="s">
        <v>71</v>
      </c>
      <c r="AA47" s="62" t="s">
        <v>71</v>
      </c>
      <c r="AB47" s="62" t="s">
        <v>71</v>
      </c>
      <c r="AC47" s="62" t="s">
        <v>71</v>
      </c>
      <c r="AD47" s="62" t="s">
        <v>71</v>
      </c>
      <c r="AE47" s="62" t="s">
        <v>71</v>
      </c>
      <c r="AF47" s="62" t="s">
        <v>71</v>
      </c>
      <c r="AG47" s="62" t="s">
        <v>71</v>
      </c>
      <c r="AH47" s="62" t="s">
        <v>71</v>
      </c>
      <c r="AI47" s="62" t="s">
        <v>71</v>
      </c>
      <c r="AJ47" s="22"/>
      <c r="AL47" t="str">
        <f t="shared" ca="1" si="0"/>
        <v xml:space="preserve">    (U1)ALERT_REQ_C_ABS_TT_</v>
      </c>
      <c r="AR47" s="63" t="str">
        <f t="shared" si="3"/>
        <v/>
      </c>
      <c r="AS47" s="63" t="str">
        <f t="shared" si="4"/>
        <v/>
      </c>
      <c r="AT47" s="63" t="str">
        <f t="shared" si="1"/>
        <v/>
      </c>
    </row>
    <row r="48" spans="2:46">
      <c r="B48" s="132"/>
      <c r="C48" s="48">
        <f t="shared" si="2"/>
        <v>42</v>
      </c>
      <c r="D48" s="62" t="s">
        <v>71</v>
      </c>
      <c r="E48" s="62" t="s">
        <v>71</v>
      </c>
      <c r="F48" s="62" t="s">
        <v>71</v>
      </c>
      <c r="G48" s="62" t="s">
        <v>71</v>
      </c>
      <c r="H48" s="62" t="s">
        <v>71</v>
      </c>
      <c r="I48" s="62" t="s">
        <v>71</v>
      </c>
      <c r="J48" s="62" t="s">
        <v>71</v>
      </c>
      <c r="K48" s="62" t="s">
        <v>71</v>
      </c>
      <c r="L48" s="62" t="s">
        <v>71</v>
      </c>
      <c r="M48" s="62" t="s">
        <v>71</v>
      </c>
      <c r="N48" s="62" t="s">
        <v>71</v>
      </c>
      <c r="O48" s="62" t="s">
        <v>71</v>
      </c>
      <c r="P48" s="62" t="s">
        <v>71</v>
      </c>
      <c r="Q48" s="62" t="s">
        <v>71</v>
      </c>
      <c r="R48" s="62" t="s">
        <v>71</v>
      </c>
      <c r="S48" s="62" t="s">
        <v>71</v>
      </c>
      <c r="T48" s="62" t="s">
        <v>71</v>
      </c>
      <c r="U48" s="62" t="s">
        <v>71</v>
      </c>
      <c r="V48" s="62" t="s">
        <v>71</v>
      </c>
      <c r="W48" s="62" t="s">
        <v>71</v>
      </c>
      <c r="X48" s="62" t="s">
        <v>71</v>
      </c>
      <c r="Y48" s="62" t="s">
        <v>71</v>
      </c>
      <c r="Z48" s="62" t="s">
        <v>71</v>
      </c>
      <c r="AA48" s="62" t="s">
        <v>71</v>
      </c>
      <c r="AB48" s="62" t="s">
        <v>71</v>
      </c>
      <c r="AC48" s="62" t="s">
        <v>71</v>
      </c>
      <c r="AD48" s="62" t="s">
        <v>71</v>
      </c>
      <c r="AE48" s="62" t="s">
        <v>71</v>
      </c>
      <c r="AF48" s="62" t="s">
        <v>71</v>
      </c>
      <c r="AG48" s="62" t="s">
        <v>71</v>
      </c>
      <c r="AH48" s="62" t="s">
        <v>71</v>
      </c>
      <c r="AI48" s="62" t="s">
        <v>71</v>
      </c>
      <c r="AJ48" s="22"/>
      <c r="AL48" t="str">
        <f t="shared" ca="1" si="0"/>
        <v xml:space="preserve">    (U1)ALERT_REQ_C_ABS_TT_</v>
      </c>
      <c r="AR48" s="63" t="str">
        <f t="shared" si="3"/>
        <v/>
      </c>
      <c r="AS48" s="63" t="str">
        <f t="shared" si="4"/>
        <v/>
      </c>
      <c r="AT48" s="63" t="str">
        <f t="shared" si="1"/>
        <v/>
      </c>
    </row>
    <row r="49" spans="2:46">
      <c r="B49" s="132"/>
      <c r="C49" s="48">
        <f t="shared" si="2"/>
        <v>43</v>
      </c>
      <c r="D49" s="62" t="s">
        <v>71</v>
      </c>
      <c r="E49" s="62" t="s">
        <v>71</v>
      </c>
      <c r="F49" s="62" t="s">
        <v>71</v>
      </c>
      <c r="G49" s="62" t="s">
        <v>71</v>
      </c>
      <c r="H49" s="62" t="s">
        <v>71</v>
      </c>
      <c r="I49" s="62" t="s">
        <v>71</v>
      </c>
      <c r="J49" s="62" t="s">
        <v>71</v>
      </c>
      <c r="K49" s="62" t="s">
        <v>71</v>
      </c>
      <c r="L49" s="62" t="s">
        <v>71</v>
      </c>
      <c r="M49" s="62" t="s">
        <v>71</v>
      </c>
      <c r="N49" s="62" t="s">
        <v>71</v>
      </c>
      <c r="O49" s="62" t="s">
        <v>71</v>
      </c>
      <c r="P49" s="62" t="s">
        <v>71</v>
      </c>
      <c r="Q49" s="62" t="s">
        <v>71</v>
      </c>
      <c r="R49" s="62" t="s">
        <v>71</v>
      </c>
      <c r="S49" s="62" t="s">
        <v>71</v>
      </c>
      <c r="T49" s="62" t="s">
        <v>71</v>
      </c>
      <c r="U49" s="62" t="s">
        <v>71</v>
      </c>
      <c r="V49" s="62" t="s">
        <v>71</v>
      </c>
      <c r="W49" s="62" t="s">
        <v>71</v>
      </c>
      <c r="X49" s="62" t="s">
        <v>71</v>
      </c>
      <c r="Y49" s="62" t="s">
        <v>71</v>
      </c>
      <c r="Z49" s="62" t="s">
        <v>71</v>
      </c>
      <c r="AA49" s="62" t="s">
        <v>71</v>
      </c>
      <c r="AB49" s="62" t="s">
        <v>71</v>
      </c>
      <c r="AC49" s="62" t="s">
        <v>71</v>
      </c>
      <c r="AD49" s="62" t="s">
        <v>71</v>
      </c>
      <c r="AE49" s="62" t="s">
        <v>71</v>
      </c>
      <c r="AF49" s="62" t="s">
        <v>71</v>
      </c>
      <c r="AG49" s="62" t="s">
        <v>71</v>
      </c>
      <c r="AH49" s="62" t="s">
        <v>71</v>
      </c>
      <c r="AI49" s="62" t="s">
        <v>71</v>
      </c>
      <c r="AJ49" s="22"/>
      <c r="AL49" t="str">
        <f t="shared" ca="1" si="0"/>
        <v xml:space="preserve">    (U1)ALERT_REQ_C_ABS_TT_</v>
      </c>
      <c r="AR49" s="63" t="str">
        <f t="shared" si="3"/>
        <v/>
      </c>
      <c r="AS49" s="63" t="str">
        <f t="shared" si="4"/>
        <v/>
      </c>
      <c r="AT49" s="63" t="str">
        <f t="shared" si="1"/>
        <v/>
      </c>
    </row>
    <row r="50" spans="2:46">
      <c r="B50" s="132"/>
      <c r="C50" s="48">
        <f t="shared" si="2"/>
        <v>44</v>
      </c>
      <c r="D50" s="62" t="s">
        <v>71</v>
      </c>
      <c r="E50" s="62" t="s">
        <v>71</v>
      </c>
      <c r="F50" s="62" t="s">
        <v>71</v>
      </c>
      <c r="G50" s="62" t="s">
        <v>71</v>
      </c>
      <c r="H50" s="62" t="s">
        <v>71</v>
      </c>
      <c r="I50" s="62" t="s">
        <v>71</v>
      </c>
      <c r="J50" s="62" t="s">
        <v>71</v>
      </c>
      <c r="K50" s="62" t="s">
        <v>71</v>
      </c>
      <c r="L50" s="62" t="s">
        <v>71</v>
      </c>
      <c r="M50" s="62" t="s">
        <v>71</v>
      </c>
      <c r="N50" s="62" t="s">
        <v>71</v>
      </c>
      <c r="O50" s="62" t="s">
        <v>71</v>
      </c>
      <c r="P50" s="62" t="s">
        <v>71</v>
      </c>
      <c r="Q50" s="62" t="s">
        <v>71</v>
      </c>
      <c r="R50" s="62" t="s">
        <v>71</v>
      </c>
      <c r="S50" s="62" t="s">
        <v>71</v>
      </c>
      <c r="T50" s="62" t="s">
        <v>71</v>
      </c>
      <c r="U50" s="62" t="s">
        <v>71</v>
      </c>
      <c r="V50" s="62" t="s">
        <v>71</v>
      </c>
      <c r="W50" s="62" t="s">
        <v>71</v>
      </c>
      <c r="X50" s="62" t="s">
        <v>71</v>
      </c>
      <c r="Y50" s="62" t="s">
        <v>71</v>
      </c>
      <c r="Z50" s="62" t="s">
        <v>71</v>
      </c>
      <c r="AA50" s="62" t="s">
        <v>71</v>
      </c>
      <c r="AB50" s="62" t="s">
        <v>71</v>
      </c>
      <c r="AC50" s="62" t="s">
        <v>71</v>
      </c>
      <c r="AD50" s="62" t="s">
        <v>71</v>
      </c>
      <c r="AE50" s="62" t="s">
        <v>71</v>
      </c>
      <c r="AF50" s="62" t="s">
        <v>71</v>
      </c>
      <c r="AG50" s="62" t="s">
        <v>71</v>
      </c>
      <c r="AH50" s="62" t="s">
        <v>71</v>
      </c>
      <c r="AI50" s="62" t="s">
        <v>71</v>
      </c>
      <c r="AJ50" s="22"/>
      <c r="AL50" t="str">
        <f t="shared" ca="1" si="0"/>
        <v xml:space="preserve">    (U1)ALERT_REQ_C_ABS_TT_</v>
      </c>
      <c r="AR50" s="63" t="str">
        <f t="shared" si="3"/>
        <v/>
      </c>
      <c r="AS50" s="63" t="str">
        <f t="shared" si="4"/>
        <v/>
      </c>
      <c r="AT50" s="63" t="str">
        <f t="shared" si="1"/>
        <v/>
      </c>
    </row>
    <row r="51" spans="2:46">
      <c r="B51" s="132"/>
      <c r="C51" s="48">
        <f t="shared" si="2"/>
        <v>45</v>
      </c>
      <c r="D51" s="62" t="s">
        <v>71</v>
      </c>
      <c r="E51" s="62" t="s">
        <v>71</v>
      </c>
      <c r="F51" s="62" t="s">
        <v>71</v>
      </c>
      <c r="G51" s="62" t="s">
        <v>71</v>
      </c>
      <c r="H51" s="62" t="s">
        <v>71</v>
      </c>
      <c r="I51" s="62" t="s">
        <v>71</v>
      </c>
      <c r="J51" s="62" t="s">
        <v>71</v>
      </c>
      <c r="K51" s="62" t="s">
        <v>71</v>
      </c>
      <c r="L51" s="62" t="s">
        <v>71</v>
      </c>
      <c r="M51" s="62" t="s">
        <v>71</v>
      </c>
      <c r="N51" s="62" t="s">
        <v>71</v>
      </c>
      <c r="O51" s="62" t="s">
        <v>71</v>
      </c>
      <c r="P51" s="62" t="s">
        <v>71</v>
      </c>
      <c r="Q51" s="62" t="s">
        <v>71</v>
      </c>
      <c r="R51" s="62" t="s">
        <v>71</v>
      </c>
      <c r="S51" s="62" t="s">
        <v>71</v>
      </c>
      <c r="T51" s="62" t="s">
        <v>71</v>
      </c>
      <c r="U51" s="62" t="s">
        <v>71</v>
      </c>
      <c r="V51" s="62" t="s">
        <v>71</v>
      </c>
      <c r="W51" s="62" t="s">
        <v>71</v>
      </c>
      <c r="X51" s="62" t="s">
        <v>71</v>
      </c>
      <c r="Y51" s="62" t="s">
        <v>71</v>
      </c>
      <c r="Z51" s="62" t="s">
        <v>71</v>
      </c>
      <c r="AA51" s="62" t="s">
        <v>71</v>
      </c>
      <c r="AB51" s="62" t="s">
        <v>71</v>
      </c>
      <c r="AC51" s="62" t="s">
        <v>71</v>
      </c>
      <c r="AD51" s="62" t="s">
        <v>71</v>
      </c>
      <c r="AE51" s="62" t="s">
        <v>71</v>
      </c>
      <c r="AF51" s="62" t="s">
        <v>71</v>
      </c>
      <c r="AG51" s="62" t="s">
        <v>71</v>
      </c>
      <c r="AH51" s="62" t="s">
        <v>71</v>
      </c>
      <c r="AI51" s="62" t="s">
        <v>71</v>
      </c>
      <c r="AJ51" s="22"/>
      <c r="AL51" t="str">
        <f t="shared" ca="1" si="0"/>
        <v xml:space="preserve">    (U1)ALERT_REQ_C_ABS_TT_</v>
      </c>
      <c r="AR51" s="63" t="str">
        <f t="shared" si="3"/>
        <v/>
      </c>
      <c r="AS51" s="63" t="str">
        <f t="shared" si="4"/>
        <v/>
      </c>
      <c r="AT51" s="63" t="str">
        <f t="shared" si="1"/>
        <v/>
      </c>
    </row>
    <row r="52" spans="2:46">
      <c r="B52" s="132"/>
      <c r="C52" s="48">
        <f t="shared" si="2"/>
        <v>46</v>
      </c>
      <c r="D52" s="62" t="s">
        <v>71</v>
      </c>
      <c r="E52" s="62" t="s">
        <v>71</v>
      </c>
      <c r="F52" s="62" t="s">
        <v>71</v>
      </c>
      <c r="G52" s="62" t="s">
        <v>71</v>
      </c>
      <c r="H52" s="62" t="s">
        <v>71</v>
      </c>
      <c r="I52" s="62" t="s">
        <v>71</v>
      </c>
      <c r="J52" s="62" t="s">
        <v>71</v>
      </c>
      <c r="K52" s="62" t="s">
        <v>71</v>
      </c>
      <c r="L52" s="62" t="s">
        <v>71</v>
      </c>
      <c r="M52" s="62" t="s">
        <v>71</v>
      </c>
      <c r="N52" s="62" t="s">
        <v>71</v>
      </c>
      <c r="O52" s="62" t="s">
        <v>71</v>
      </c>
      <c r="P52" s="62" t="s">
        <v>71</v>
      </c>
      <c r="Q52" s="62" t="s">
        <v>71</v>
      </c>
      <c r="R52" s="62" t="s">
        <v>71</v>
      </c>
      <c r="S52" s="62" t="s">
        <v>71</v>
      </c>
      <c r="T52" s="62" t="s">
        <v>71</v>
      </c>
      <c r="U52" s="62" t="s">
        <v>71</v>
      </c>
      <c r="V52" s="62" t="s">
        <v>71</v>
      </c>
      <c r="W52" s="62" t="s">
        <v>71</v>
      </c>
      <c r="X52" s="62" t="s">
        <v>71</v>
      </c>
      <c r="Y52" s="62" t="s">
        <v>71</v>
      </c>
      <c r="Z52" s="62" t="s">
        <v>71</v>
      </c>
      <c r="AA52" s="62" t="s">
        <v>71</v>
      </c>
      <c r="AB52" s="62" t="s">
        <v>71</v>
      </c>
      <c r="AC52" s="62" t="s">
        <v>71</v>
      </c>
      <c r="AD52" s="62" t="s">
        <v>71</v>
      </c>
      <c r="AE52" s="62" t="s">
        <v>71</v>
      </c>
      <c r="AF52" s="62" t="s">
        <v>71</v>
      </c>
      <c r="AG52" s="62" t="s">
        <v>71</v>
      </c>
      <c r="AH52" s="62" t="s">
        <v>71</v>
      </c>
      <c r="AI52" s="62" t="s">
        <v>71</v>
      </c>
      <c r="AJ52" s="22"/>
      <c r="AL52" t="str">
        <f t="shared" ca="1" si="0"/>
        <v xml:space="preserve">    (U1)ALERT_REQ_C_ABS_TT_</v>
      </c>
      <c r="AR52" s="63" t="str">
        <f t="shared" si="3"/>
        <v/>
      </c>
      <c r="AS52" s="63" t="str">
        <f t="shared" si="4"/>
        <v/>
      </c>
      <c r="AT52" s="63" t="str">
        <f t="shared" si="1"/>
        <v/>
      </c>
    </row>
    <row r="53" spans="2:46">
      <c r="B53" s="132"/>
      <c r="C53" s="48">
        <f t="shared" si="2"/>
        <v>47</v>
      </c>
      <c r="D53" s="62" t="s">
        <v>71</v>
      </c>
      <c r="E53" s="62" t="s">
        <v>71</v>
      </c>
      <c r="F53" s="62" t="s">
        <v>71</v>
      </c>
      <c r="G53" s="62" t="s">
        <v>71</v>
      </c>
      <c r="H53" s="62" t="s">
        <v>71</v>
      </c>
      <c r="I53" s="62" t="s">
        <v>71</v>
      </c>
      <c r="J53" s="62" t="s">
        <v>71</v>
      </c>
      <c r="K53" s="62" t="s">
        <v>71</v>
      </c>
      <c r="L53" s="62" t="s">
        <v>71</v>
      </c>
      <c r="M53" s="62" t="s">
        <v>71</v>
      </c>
      <c r="N53" s="62" t="s">
        <v>71</v>
      </c>
      <c r="O53" s="62" t="s">
        <v>71</v>
      </c>
      <c r="P53" s="62" t="s">
        <v>71</v>
      </c>
      <c r="Q53" s="62" t="s">
        <v>71</v>
      </c>
      <c r="R53" s="62" t="s">
        <v>71</v>
      </c>
      <c r="S53" s="62" t="s">
        <v>71</v>
      </c>
      <c r="T53" s="62" t="s">
        <v>71</v>
      </c>
      <c r="U53" s="62" t="s">
        <v>71</v>
      </c>
      <c r="V53" s="62" t="s">
        <v>71</v>
      </c>
      <c r="W53" s="62" t="s">
        <v>71</v>
      </c>
      <c r="X53" s="62" t="s">
        <v>71</v>
      </c>
      <c r="Y53" s="62" t="s">
        <v>71</v>
      </c>
      <c r="Z53" s="62" t="s">
        <v>71</v>
      </c>
      <c r="AA53" s="62" t="s">
        <v>71</v>
      </c>
      <c r="AB53" s="62" t="s">
        <v>71</v>
      </c>
      <c r="AC53" s="62" t="s">
        <v>71</v>
      </c>
      <c r="AD53" s="62" t="s">
        <v>71</v>
      </c>
      <c r="AE53" s="62" t="s">
        <v>71</v>
      </c>
      <c r="AF53" s="62" t="s">
        <v>71</v>
      </c>
      <c r="AG53" s="62" t="s">
        <v>71</v>
      </c>
      <c r="AH53" s="62" t="s">
        <v>71</v>
      </c>
      <c r="AI53" s="62" t="s">
        <v>71</v>
      </c>
      <c r="AJ53" s="22"/>
      <c r="AL53" t="str">
        <f t="shared" ca="1" si="0"/>
        <v xml:space="preserve">    (U1)ALERT_REQ_C_ABS_TT_</v>
      </c>
      <c r="AR53" s="63" t="str">
        <f t="shared" si="3"/>
        <v/>
      </c>
      <c r="AS53" s="63" t="str">
        <f t="shared" si="4"/>
        <v/>
      </c>
      <c r="AT53" s="63" t="str">
        <f t="shared" si="1"/>
        <v/>
      </c>
    </row>
    <row r="54" spans="2:46">
      <c r="B54" s="132"/>
      <c r="C54" s="48">
        <f t="shared" si="2"/>
        <v>48</v>
      </c>
      <c r="D54" s="62" t="s">
        <v>71</v>
      </c>
      <c r="E54" s="62" t="s">
        <v>71</v>
      </c>
      <c r="F54" s="62" t="s">
        <v>71</v>
      </c>
      <c r="G54" s="62" t="s">
        <v>71</v>
      </c>
      <c r="H54" s="62" t="s">
        <v>71</v>
      </c>
      <c r="I54" s="62" t="s">
        <v>71</v>
      </c>
      <c r="J54" s="62" t="s">
        <v>71</v>
      </c>
      <c r="K54" s="62" t="s">
        <v>71</v>
      </c>
      <c r="L54" s="62" t="s">
        <v>71</v>
      </c>
      <c r="M54" s="62" t="s">
        <v>71</v>
      </c>
      <c r="N54" s="62" t="s">
        <v>71</v>
      </c>
      <c r="O54" s="62" t="s">
        <v>71</v>
      </c>
      <c r="P54" s="62" t="s">
        <v>71</v>
      </c>
      <c r="Q54" s="62" t="s">
        <v>71</v>
      </c>
      <c r="R54" s="62" t="s">
        <v>71</v>
      </c>
      <c r="S54" s="62" t="s">
        <v>71</v>
      </c>
      <c r="T54" s="62" t="s">
        <v>71</v>
      </c>
      <c r="U54" s="62" t="s">
        <v>71</v>
      </c>
      <c r="V54" s="62" t="s">
        <v>71</v>
      </c>
      <c r="W54" s="62" t="s">
        <v>71</v>
      </c>
      <c r="X54" s="62" t="s">
        <v>71</v>
      </c>
      <c r="Y54" s="62" t="s">
        <v>71</v>
      </c>
      <c r="Z54" s="62" t="s">
        <v>71</v>
      </c>
      <c r="AA54" s="62" t="s">
        <v>71</v>
      </c>
      <c r="AB54" s="62" t="s">
        <v>71</v>
      </c>
      <c r="AC54" s="62" t="s">
        <v>71</v>
      </c>
      <c r="AD54" s="62" t="s">
        <v>71</v>
      </c>
      <c r="AE54" s="62" t="s">
        <v>71</v>
      </c>
      <c r="AF54" s="62" t="s">
        <v>71</v>
      </c>
      <c r="AG54" s="62" t="s">
        <v>71</v>
      </c>
      <c r="AH54" s="62" t="s">
        <v>71</v>
      </c>
      <c r="AI54" s="62" t="s">
        <v>71</v>
      </c>
      <c r="AJ54" s="22"/>
      <c r="AL54" t="str">
        <f t="shared" ca="1" si="0"/>
        <v xml:space="preserve">    (U1)ALERT_REQ_C_ABS_TT_</v>
      </c>
      <c r="AR54" s="63" t="str">
        <f t="shared" si="3"/>
        <v/>
      </c>
      <c r="AS54" s="63" t="str">
        <f t="shared" si="4"/>
        <v/>
      </c>
      <c r="AT54" s="63" t="str">
        <f t="shared" si="1"/>
        <v/>
      </c>
    </row>
    <row r="55" spans="2:46">
      <c r="B55" s="132"/>
      <c r="C55" s="48">
        <f t="shared" si="2"/>
        <v>49</v>
      </c>
      <c r="D55" s="62" t="s">
        <v>71</v>
      </c>
      <c r="E55" s="62" t="s">
        <v>71</v>
      </c>
      <c r="F55" s="62" t="s">
        <v>71</v>
      </c>
      <c r="G55" s="62" t="s">
        <v>71</v>
      </c>
      <c r="H55" s="62" t="s">
        <v>71</v>
      </c>
      <c r="I55" s="62" t="s">
        <v>71</v>
      </c>
      <c r="J55" s="62" t="s">
        <v>71</v>
      </c>
      <c r="K55" s="62" t="s">
        <v>71</v>
      </c>
      <c r="L55" s="62" t="s">
        <v>71</v>
      </c>
      <c r="M55" s="62" t="s">
        <v>71</v>
      </c>
      <c r="N55" s="62" t="s">
        <v>71</v>
      </c>
      <c r="O55" s="62" t="s">
        <v>71</v>
      </c>
      <c r="P55" s="62" t="s">
        <v>71</v>
      </c>
      <c r="Q55" s="62" t="s">
        <v>71</v>
      </c>
      <c r="R55" s="62" t="s">
        <v>71</v>
      </c>
      <c r="S55" s="62" t="s">
        <v>71</v>
      </c>
      <c r="T55" s="62" t="s">
        <v>71</v>
      </c>
      <c r="U55" s="62" t="s">
        <v>71</v>
      </c>
      <c r="V55" s="62" t="s">
        <v>71</v>
      </c>
      <c r="W55" s="62" t="s">
        <v>71</v>
      </c>
      <c r="X55" s="62" t="s">
        <v>71</v>
      </c>
      <c r="Y55" s="62" t="s">
        <v>71</v>
      </c>
      <c r="Z55" s="62" t="s">
        <v>71</v>
      </c>
      <c r="AA55" s="62" t="s">
        <v>71</v>
      </c>
      <c r="AB55" s="62" t="s">
        <v>71</v>
      </c>
      <c r="AC55" s="62" t="s">
        <v>71</v>
      </c>
      <c r="AD55" s="62" t="s">
        <v>71</v>
      </c>
      <c r="AE55" s="62" t="s">
        <v>71</v>
      </c>
      <c r="AF55" s="62" t="s">
        <v>71</v>
      </c>
      <c r="AG55" s="62" t="s">
        <v>71</v>
      </c>
      <c r="AH55" s="62" t="s">
        <v>71</v>
      </c>
      <c r="AI55" s="62" t="s">
        <v>71</v>
      </c>
      <c r="AJ55" s="22"/>
      <c r="AL55" t="str">
        <f t="shared" ca="1" si="0"/>
        <v xml:space="preserve">    (U1)ALERT_REQ_C_ABS_TT_</v>
      </c>
      <c r="AR55" s="63" t="str">
        <f t="shared" si="3"/>
        <v/>
      </c>
      <c r="AS55" s="63" t="str">
        <f t="shared" si="4"/>
        <v/>
      </c>
      <c r="AT55" s="63" t="str">
        <f t="shared" si="1"/>
        <v/>
      </c>
    </row>
    <row r="56" spans="2:46">
      <c r="B56" s="132"/>
      <c r="C56" s="48">
        <f t="shared" si="2"/>
        <v>50</v>
      </c>
      <c r="D56" s="62" t="s">
        <v>71</v>
      </c>
      <c r="E56" s="62" t="s">
        <v>71</v>
      </c>
      <c r="F56" s="62" t="s">
        <v>71</v>
      </c>
      <c r="G56" s="62" t="s">
        <v>71</v>
      </c>
      <c r="H56" s="62" t="s">
        <v>71</v>
      </c>
      <c r="I56" s="62" t="s">
        <v>71</v>
      </c>
      <c r="J56" s="62" t="s">
        <v>71</v>
      </c>
      <c r="K56" s="62" t="s">
        <v>71</v>
      </c>
      <c r="L56" s="62" t="s">
        <v>71</v>
      </c>
      <c r="M56" s="62" t="s">
        <v>71</v>
      </c>
      <c r="N56" s="62" t="s">
        <v>71</v>
      </c>
      <c r="O56" s="62" t="s">
        <v>71</v>
      </c>
      <c r="P56" s="62" t="s">
        <v>71</v>
      </c>
      <c r="Q56" s="62" t="s">
        <v>71</v>
      </c>
      <c r="R56" s="62" t="s">
        <v>71</v>
      </c>
      <c r="S56" s="62" t="s">
        <v>71</v>
      </c>
      <c r="T56" s="62" t="s">
        <v>71</v>
      </c>
      <c r="U56" s="62" t="s">
        <v>71</v>
      </c>
      <c r="V56" s="62" t="s">
        <v>71</v>
      </c>
      <c r="W56" s="62" t="s">
        <v>71</v>
      </c>
      <c r="X56" s="62" t="s">
        <v>71</v>
      </c>
      <c r="Y56" s="62" t="s">
        <v>71</v>
      </c>
      <c r="Z56" s="62" t="s">
        <v>71</v>
      </c>
      <c r="AA56" s="62" t="s">
        <v>71</v>
      </c>
      <c r="AB56" s="62" t="s">
        <v>71</v>
      </c>
      <c r="AC56" s="62" t="s">
        <v>71</v>
      </c>
      <c r="AD56" s="62" t="s">
        <v>71</v>
      </c>
      <c r="AE56" s="62" t="s">
        <v>71</v>
      </c>
      <c r="AF56" s="62" t="s">
        <v>71</v>
      </c>
      <c r="AG56" s="62" t="s">
        <v>71</v>
      </c>
      <c r="AH56" s="62" t="s">
        <v>71</v>
      </c>
      <c r="AI56" s="62" t="s">
        <v>71</v>
      </c>
      <c r="AJ56" s="22"/>
      <c r="AL56" t="str">
        <f t="shared" ca="1" si="0"/>
        <v xml:space="preserve">    (U1)ALERT_REQ_C_ABS_TT_</v>
      </c>
      <c r="AR56" s="63" t="str">
        <f t="shared" si="3"/>
        <v/>
      </c>
      <c r="AS56" s="63" t="str">
        <f t="shared" si="4"/>
        <v/>
      </c>
      <c r="AT56" s="63" t="str">
        <f t="shared" si="1"/>
        <v/>
      </c>
    </row>
    <row r="57" spans="2:46">
      <c r="B57" s="132"/>
      <c r="C57" s="48">
        <f t="shared" si="2"/>
        <v>51</v>
      </c>
      <c r="D57" s="62" t="s">
        <v>71</v>
      </c>
      <c r="E57" s="62" t="s">
        <v>71</v>
      </c>
      <c r="F57" s="62" t="s">
        <v>71</v>
      </c>
      <c r="G57" s="62" t="s">
        <v>71</v>
      </c>
      <c r="H57" s="62" t="s">
        <v>71</v>
      </c>
      <c r="I57" s="62" t="s">
        <v>71</v>
      </c>
      <c r="J57" s="62" t="s">
        <v>71</v>
      </c>
      <c r="K57" s="62" t="s">
        <v>71</v>
      </c>
      <c r="L57" s="62" t="s">
        <v>71</v>
      </c>
      <c r="M57" s="62" t="s">
        <v>71</v>
      </c>
      <c r="N57" s="62" t="s">
        <v>71</v>
      </c>
      <c r="O57" s="62" t="s">
        <v>71</v>
      </c>
      <c r="P57" s="62" t="s">
        <v>71</v>
      </c>
      <c r="Q57" s="62" t="s">
        <v>71</v>
      </c>
      <c r="R57" s="62" t="s">
        <v>71</v>
      </c>
      <c r="S57" s="62" t="s">
        <v>71</v>
      </c>
      <c r="T57" s="62" t="s">
        <v>71</v>
      </c>
      <c r="U57" s="62" t="s">
        <v>71</v>
      </c>
      <c r="V57" s="62" t="s">
        <v>71</v>
      </c>
      <c r="W57" s="62" t="s">
        <v>71</v>
      </c>
      <c r="X57" s="62" t="s">
        <v>71</v>
      </c>
      <c r="Y57" s="62" t="s">
        <v>71</v>
      </c>
      <c r="Z57" s="62" t="s">
        <v>71</v>
      </c>
      <c r="AA57" s="62" t="s">
        <v>71</v>
      </c>
      <c r="AB57" s="62" t="s">
        <v>71</v>
      </c>
      <c r="AC57" s="62" t="s">
        <v>71</v>
      </c>
      <c r="AD57" s="62" t="s">
        <v>71</v>
      </c>
      <c r="AE57" s="62" t="s">
        <v>71</v>
      </c>
      <c r="AF57" s="62" t="s">
        <v>71</v>
      </c>
      <c r="AG57" s="62" t="s">
        <v>71</v>
      </c>
      <c r="AH57" s="62" t="s">
        <v>71</v>
      </c>
      <c r="AI57" s="62" t="s">
        <v>71</v>
      </c>
      <c r="AJ57" s="22"/>
      <c r="AL57" t="str">
        <f t="shared" ca="1" si="0"/>
        <v xml:space="preserve">    (U1)ALERT_REQ_C_ABS_TT_</v>
      </c>
      <c r="AR57" s="63" t="str">
        <f t="shared" si="3"/>
        <v/>
      </c>
      <c r="AS57" s="63" t="str">
        <f t="shared" si="4"/>
        <v/>
      </c>
      <c r="AT57" s="63" t="str">
        <f t="shared" si="1"/>
        <v/>
      </c>
    </row>
    <row r="58" spans="2:46">
      <c r="B58" s="132"/>
      <c r="C58" s="48">
        <f t="shared" si="2"/>
        <v>52</v>
      </c>
      <c r="D58" s="62" t="s">
        <v>71</v>
      </c>
      <c r="E58" s="62" t="s">
        <v>71</v>
      </c>
      <c r="F58" s="62" t="s">
        <v>71</v>
      </c>
      <c r="G58" s="62" t="s">
        <v>71</v>
      </c>
      <c r="H58" s="62" t="s">
        <v>71</v>
      </c>
      <c r="I58" s="62" t="s">
        <v>71</v>
      </c>
      <c r="J58" s="62" t="s">
        <v>71</v>
      </c>
      <c r="K58" s="62" t="s">
        <v>71</v>
      </c>
      <c r="L58" s="62" t="s">
        <v>71</v>
      </c>
      <c r="M58" s="62" t="s">
        <v>71</v>
      </c>
      <c r="N58" s="62" t="s">
        <v>71</v>
      </c>
      <c r="O58" s="62" t="s">
        <v>71</v>
      </c>
      <c r="P58" s="62" t="s">
        <v>71</v>
      </c>
      <c r="Q58" s="62" t="s">
        <v>71</v>
      </c>
      <c r="R58" s="62" t="s">
        <v>71</v>
      </c>
      <c r="S58" s="62" t="s">
        <v>71</v>
      </c>
      <c r="T58" s="62" t="s">
        <v>71</v>
      </c>
      <c r="U58" s="62" t="s">
        <v>71</v>
      </c>
      <c r="V58" s="62" t="s">
        <v>71</v>
      </c>
      <c r="W58" s="62" t="s">
        <v>71</v>
      </c>
      <c r="X58" s="62" t="s">
        <v>71</v>
      </c>
      <c r="Y58" s="62" t="s">
        <v>71</v>
      </c>
      <c r="Z58" s="62" t="s">
        <v>71</v>
      </c>
      <c r="AA58" s="62" t="s">
        <v>71</v>
      </c>
      <c r="AB58" s="62" t="s">
        <v>71</v>
      </c>
      <c r="AC58" s="62" t="s">
        <v>71</v>
      </c>
      <c r="AD58" s="62" t="s">
        <v>71</v>
      </c>
      <c r="AE58" s="62" t="s">
        <v>71</v>
      </c>
      <c r="AF58" s="62" t="s">
        <v>71</v>
      </c>
      <c r="AG58" s="62" t="s">
        <v>71</v>
      </c>
      <c r="AH58" s="62" t="s">
        <v>71</v>
      </c>
      <c r="AI58" s="62" t="s">
        <v>71</v>
      </c>
      <c r="AJ58" s="22"/>
      <c r="AL58" t="str">
        <f t="shared" ca="1" si="0"/>
        <v xml:space="preserve">    (U1)ALERT_REQ_C_ABS_TT_</v>
      </c>
      <c r="AR58" s="63" t="str">
        <f t="shared" si="3"/>
        <v/>
      </c>
      <c r="AS58" s="63" t="str">
        <f t="shared" si="4"/>
        <v/>
      </c>
      <c r="AT58" s="63" t="str">
        <f t="shared" si="1"/>
        <v/>
      </c>
    </row>
    <row r="59" spans="2:46">
      <c r="B59" s="132"/>
      <c r="C59" s="48">
        <f t="shared" si="2"/>
        <v>53</v>
      </c>
      <c r="D59" s="62" t="s">
        <v>71</v>
      </c>
      <c r="E59" s="62" t="s">
        <v>71</v>
      </c>
      <c r="F59" s="62" t="s">
        <v>71</v>
      </c>
      <c r="G59" s="62" t="s">
        <v>71</v>
      </c>
      <c r="H59" s="62" t="s">
        <v>71</v>
      </c>
      <c r="I59" s="62" t="s">
        <v>71</v>
      </c>
      <c r="J59" s="62" t="s">
        <v>71</v>
      </c>
      <c r="K59" s="62" t="s">
        <v>71</v>
      </c>
      <c r="L59" s="62" t="s">
        <v>71</v>
      </c>
      <c r="M59" s="62" t="s">
        <v>71</v>
      </c>
      <c r="N59" s="62" t="s">
        <v>71</v>
      </c>
      <c r="O59" s="62" t="s">
        <v>71</v>
      </c>
      <c r="P59" s="62" t="s">
        <v>71</v>
      </c>
      <c r="Q59" s="62" t="s">
        <v>71</v>
      </c>
      <c r="R59" s="62" t="s">
        <v>71</v>
      </c>
      <c r="S59" s="62" t="s">
        <v>71</v>
      </c>
      <c r="T59" s="62" t="s">
        <v>71</v>
      </c>
      <c r="U59" s="62" t="s">
        <v>71</v>
      </c>
      <c r="V59" s="62" t="s">
        <v>71</v>
      </c>
      <c r="W59" s="62" t="s">
        <v>71</v>
      </c>
      <c r="X59" s="62" t="s">
        <v>71</v>
      </c>
      <c r="Y59" s="62" t="s">
        <v>71</v>
      </c>
      <c r="Z59" s="62" t="s">
        <v>71</v>
      </c>
      <c r="AA59" s="62" t="s">
        <v>71</v>
      </c>
      <c r="AB59" s="62" t="s">
        <v>71</v>
      </c>
      <c r="AC59" s="62" t="s">
        <v>71</v>
      </c>
      <c r="AD59" s="62" t="s">
        <v>71</v>
      </c>
      <c r="AE59" s="62" t="s">
        <v>71</v>
      </c>
      <c r="AF59" s="62" t="s">
        <v>71</v>
      </c>
      <c r="AG59" s="62" t="s">
        <v>71</v>
      </c>
      <c r="AH59" s="62" t="s">
        <v>71</v>
      </c>
      <c r="AI59" s="62" t="s">
        <v>71</v>
      </c>
      <c r="AJ59" s="22"/>
      <c r="AL59" t="str">
        <f t="shared" ca="1" si="0"/>
        <v xml:space="preserve">    (U1)ALERT_REQ_C_ABS_TT_</v>
      </c>
      <c r="AR59" s="63" t="str">
        <f t="shared" si="3"/>
        <v/>
      </c>
      <c r="AS59" s="63" t="str">
        <f t="shared" si="4"/>
        <v/>
      </c>
      <c r="AT59" s="63" t="str">
        <f t="shared" si="1"/>
        <v/>
      </c>
    </row>
    <row r="60" spans="2:46">
      <c r="B60" s="132"/>
      <c r="C60" s="48">
        <f t="shared" si="2"/>
        <v>54</v>
      </c>
      <c r="D60" s="62" t="s">
        <v>71</v>
      </c>
      <c r="E60" s="62" t="s">
        <v>71</v>
      </c>
      <c r="F60" s="62" t="s">
        <v>71</v>
      </c>
      <c r="G60" s="62" t="s">
        <v>71</v>
      </c>
      <c r="H60" s="62" t="s">
        <v>71</v>
      </c>
      <c r="I60" s="62" t="s">
        <v>71</v>
      </c>
      <c r="J60" s="62" t="s">
        <v>71</v>
      </c>
      <c r="K60" s="62" t="s">
        <v>71</v>
      </c>
      <c r="L60" s="62" t="s">
        <v>71</v>
      </c>
      <c r="M60" s="62" t="s">
        <v>71</v>
      </c>
      <c r="N60" s="62" t="s">
        <v>71</v>
      </c>
      <c r="O60" s="62" t="s">
        <v>71</v>
      </c>
      <c r="P60" s="62" t="s">
        <v>71</v>
      </c>
      <c r="Q60" s="62" t="s">
        <v>71</v>
      </c>
      <c r="R60" s="62" t="s">
        <v>71</v>
      </c>
      <c r="S60" s="62" t="s">
        <v>71</v>
      </c>
      <c r="T60" s="62" t="s">
        <v>71</v>
      </c>
      <c r="U60" s="62" t="s">
        <v>71</v>
      </c>
      <c r="V60" s="62" t="s">
        <v>71</v>
      </c>
      <c r="W60" s="62" t="s">
        <v>71</v>
      </c>
      <c r="X60" s="62" t="s">
        <v>71</v>
      </c>
      <c r="Y60" s="62" t="s">
        <v>71</v>
      </c>
      <c r="Z60" s="62" t="s">
        <v>71</v>
      </c>
      <c r="AA60" s="62" t="s">
        <v>71</v>
      </c>
      <c r="AB60" s="62" t="s">
        <v>71</v>
      </c>
      <c r="AC60" s="62" t="s">
        <v>71</v>
      </c>
      <c r="AD60" s="62" t="s">
        <v>71</v>
      </c>
      <c r="AE60" s="62" t="s">
        <v>71</v>
      </c>
      <c r="AF60" s="62" t="s">
        <v>71</v>
      </c>
      <c r="AG60" s="62" t="s">
        <v>71</v>
      </c>
      <c r="AH60" s="62" t="s">
        <v>71</v>
      </c>
      <c r="AI60" s="62" t="s">
        <v>71</v>
      </c>
      <c r="AJ60" s="22"/>
      <c r="AL60" t="str">
        <f t="shared" ca="1" si="0"/>
        <v xml:space="preserve">    (U1)ALERT_REQ_C_ABS_TT_</v>
      </c>
      <c r="AR60" s="63" t="str">
        <f t="shared" si="3"/>
        <v/>
      </c>
      <c r="AS60" s="63" t="str">
        <f t="shared" si="4"/>
        <v/>
      </c>
      <c r="AT60" s="63" t="str">
        <f t="shared" si="1"/>
        <v/>
      </c>
    </row>
    <row r="61" spans="2:46">
      <c r="B61" s="132"/>
      <c r="C61" s="48">
        <f t="shared" si="2"/>
        <v>55</v>
      </c>
      <c r="D61" s="62" t="s">
        <v>71</v>
      </c>
      <c r="E61" s="62" t="s">
        <v>71</v>
      </c>
      <c r="F61" s="62" t="s">
        <v>71</v>
      </c>
      <c r="G61" s="62" t="s">
        <v>71</v>
      </c>
      <c r="H61" s="62" t="s">
        <v>71</v>
      </c>
      <c r="I61" s="62" t="s">
        <v>71</v>
      </c>
      <c r="J61" s="62" t="s">
        <v>71</v>
      </c>
      <c r="K61" s="62" t="s">
        <v>71</v>
      </c>
      <c r="L61" s="62" t="s">
        <v>71</v>
      </c>
      <c r="M61" s="62" t="s">
        <v>71</v>
      </c>
      <c r="N61" s="62" t="s">
        <v>71</v>
      </c>
      <c r="O61" s="62" t="s">
        <v>71</v>
      </c>
      <c r="P61" s="62" t="s">
        <v>71</v>
      </c>
      <c r="Q61" s="62" t="s">
        <v>71</v>
      </c>
      <c r="R61" s="62" t="s">
        <v>71</v>
      </c>
      <c r="S61" s="62" t="s">
        <v>71</v>
      </c>
      <c r="T61" s="62" t="s">
        <v>71</v>
      </c>
      <c r="U61" s="62" t="s">
        <v>71</v>
      </c>
      <c r="V61" s="62" t="s">
        <v>71</v>
      </c>
      <c r="W61" s="62" t="s">
        <v>71</v>
      </c>
      <c r="X61" s="62" t="s">
        <v>71</v>
      </c>
      <c r="Y61" s="62" t="s">
        <v>71</v>
      </c>
      <c r="Z61" s="62" t="s">
        <v>71</v>
      </c>
      <c r="AA61" s="62" t="s">
        <v>71</v>
      </c>
      <c r="AB61" s="62" t="s">
        <v>71</v>
      </c>
      <c r="AC61" s="62" t="s">
        <v>71</v>
      </c>
      <c r="AD61" s="62" t="s">
        <v>71</v>
      </c>
      <c r="AE61" s="62" t="s">
        <v>71</v>
      </c>
      <c r="AF61" s="62" t="s">
        <v>71</v>
      </c>
      <c r="AG61" s="62" t="s">
        <v>71</v>
      </c>
      <c r="AH61" s="62" t="s">
        <v>71</v>
      </c>
      <c r="AI61" s="62" t="s">
        <v>71</v>
      </c>
      <c r="AJ61" s="22"/>
      <c r="AL61" t="str">
        <f t="shared" ca="1" si="0"/>
        <v xml:space="preserve">    (U1)ALERT_REQ_C_ABS_TT_</v>
      </c>
      <c r="AR61" s="63" t="str">
        <f t="shared" si="3"/>
        <v/>
      </c>
      <c r="AS61" s="63" t="str">
        <f t="shared" si="4"/>
        <v/>
      </c>
      <c r="AT61" s="63" t="str">
        <f t="shared" si="1"/>
        <v/>
      </c>
    </row>
    <row r="62" spans="2:46">
      <c r="B62" s="132"/>
      <c r="C62" s="48">
        <f t="shared" si="2"/>
        <v>56</v>
      </c>
      <c r="D62" s="62" t="s">
        <v>71</v>
      </c>
      <c r="E62" s="62" t="s">
        <v>71</v>
      </c>
      <c r="F62" s="62" t="s">
        <v>71</v>
      </c>
      <c r="G62" s="62" t="s">
        <v>71</v>
      </c>
      <c r="H62" s="62" t="s">
        <v>71</v>
      </c>
      <c r="I62" s="62" t="s">
        <v>71</v>
      </c>
      <c r="J62" s="62" t="s">
        <v>71</v>
      </c>
      <c r="K62" s="62" t="s">
        <v>71</v>
      </c>
      <c r="L62" s="62" t="s">
        <v>71</v>
      </c>
      <c r="M62" s="62" t="s">
        <v>71</v>
      </c>
      <c r="N62" s="62" t="s">
        <v>71</v>
      </c>
      <c r="O62" s="62" t="s">
        <v>71</v>
      </c>
      <c r="P62" s="62" t="s">
        <v>71</v>
      </c>
      <c r="Q62" s="62" t="s">
        <v>71</v>
      </c>
      <c r="R62" s="62" t="s">
        <v>71</v>
      </c>
      <c r="S62" s="62" t="s">
        <v>71</v>
      </c>
      <c r="T62" s="62" t="s">
        <v>71</v>
      </c>
      <c r="U62" s="62" t="s">
        <v>71</v>
      </c>
      <c r="V62" s="62" t="s">
        <v>71</v>
      </c>
      <c r="W62" s="62" t="s">
        <v>71</v>
      </c>
      <c r="X62" s="62" t="s">
        <v>71</v>
      </c>
      <c r="Y62" s="62" t="s">
        <v>71</v>
      </c>
      <c r="Z62" s="62" t="s">
        <v>71</v>
      </c>
      <c r="AA62" s="62" t="s">
        <v>71</v>
      </c>
      <c r="AB62" s="62" t="s">
        <v>71</v>
      </c>
      <c r="AC62" s="62" t="s">
        <v>71</v>
      </c>
      <c r="AD62" s="62" t="s">
        <v>71</v>
      </c>
      <c r="AE62" s="62" t="s">
        <v>71</v>
      </c>
      <c r="AF62" s="62" t="s">
        <v>71</v>
      </c>
      <c r="AG62" s="62" t="s">
        <v>71</v>
      </c>
      <c r="AH62" s="62" t="s">
        <v>71</v>
      </c>
      <c r="AI62" s="62" t="s">
        <v>71</v>
      </c>
      <c r="AJ62" s="22"/>
      <c r="AL62" t="str">
        <f t="shared" ca="1" si="0"/>
        <v xml:space="preserve">    (U1)ALERT_REQ_C_ABS_TT_</v>
      </c>
      <c r="AR62" s="63" t="str">
        <f t="shared" si="3"/>
        <v/>
      </c>
      <c r="AS62" s="63" t="str">
        <f t="shared" si="4"/>
        <v/>
      </c>
      <c r="AT62" s="63" t="str">
        <f t="shared" si="1"/>
        <v/>
      </c>
    </row>
    <row r="63" spans="2:46">
      <c r="B63" s="132"/>
      <c r="C63" s="48">
        <f t="shared" si="2"/>
        <v>57</v>
      </c>
      <c r="D63" s="62" t="s">
        <v>71</v>
      </c>
      <c r="E63" s="62" t="s">
        <v>71</v>
      </c>
      <c r="F63" s="62" t="s">
        <v>71</v>
      </c>
      <c r="G63" s="62" t="s">
        <v>71</v>
      </c>
      <c r="H63" s="62" t="s">
        <v>71</v>
      </c>
      <c r="I63" s="62" t="s">
        <v>71</v>
      </c>
      <c r="J63" s="62" t="s">
        <v>71</v>
      </c>
      <c r="K63" s="62" t="s">
        <v>71</v>
      </c>
      <c r="L63" s="62" t="s">
        <v>71</v>
      </c>
      <c r="M63" s="62" t="s">
        <v>71</v>
      </c>
      <c r="N63" s="62" t="s">
        <v>71</v>
      </c>
      <c r="O63" s="62" t="s">
        <v>71</v>
      </c>
      <c r="P63" s="62" t="s">
        <v>71</v>
      </c>
      <c r="Q63" s="62" t="s">
        <v>71</v>
      </c>
      <c r="R63" s="62" t="s">
        <v>71</v>
      </c>
      <c r="S63" s="62" t="s">
        <v>71</v>
      </c>
      <c r="T63" s="62" t="s">
        <v>71</v>
      </c>
      <c r="U63" s="62" t="s">
        <v>71</v>
      </c>
      <c r="V63" s="62" t="s">
        <v>71</v>
      </c>
      <c r="W63" s="62" t="s">
        <v>71</v>
      </c>
      <c r="X63" s="62" t="s">
        <v>71</v>
      </c>
      <c r="Y63" s="62" t="s">
        <v>71</v>
      </c>
      <c r="Z63" s="62" t="s">
        <v>71</v>
      </c>
      <c r="AA63" s="62" t="s">
        <v>71</v>
      </c>
      <c r="AB63" s="62" t="s">
        <v>71</v>
      </c>
      <c r="AC63" s="62" t="s">
        <v>71</v>
      </c>
      <c r="AD63" s="62" t="s">
        <v>71</v>
      </c>
      <c r="AE63" s="62" t="s">
        <v>71</v>
      </c>
      <c r="AF63" s="62" t="s">
        <v>71</v>
      </c>
      <c r="AG63" s="62" t="s">
        <v>71</v>
      </c>
      <c r="AH63" s="62" t="s">
        <v>71</v>
      </c>
      <c r="AI63" s="62" t="s">
        <v>71</v>
      </c>
      <c r="AJ63" s="22"/>
      <c r="AL63" t="str">
        <f t="shared" ca="1" si="0"/>
        <v xml:space="preserve">    (U1)ALERT_REQ_C_ABS_TT_</v>
      </c>
      <c r="AR63" s="63" t="str">
        <f t="shared" si="3"/>
        <v/>
      </c>
      <c r="AS63" s="63" t="str">
        <f t="shared" si="4"/>
        <v/>
      </c>
      <c r="AT63" s="63" t="str">
        <f t="shared" si="1"/>
        <v/>
      </c>
    </row>
    <row r="64" spans="2:46">
      <c r="B64" s="132"/>
      <c r="C64" s="48">
        <f t="shared" si="2"/>
        <v>58</v>
      </c>
      <c r="D64" s="62" t="s">
        <v>71</v>
      </c>
      <c r="E64" s="62" t="s">
        <v>71</v>
      </c>
      <c r="F64" s="62" t="s">
        <v>71</v>
      </c>
      <c r="G64" s="62" t="s">
        <v>71</v>
      </c>
      <c r="H64" s="62" t="s">
        <v>71</v>
      </c>
      <c r="I64" s="62" t="s">
        <v>71</v>
      </c>
      <c r="J64" s="62" t="s">
        <v>71</v>
      </c>
      <c r="K64" s="62" t="s">
        <v>71</v>
      </c>
      <c r="L64" s="62" t="s">
        <v>71</v>
      </c>
      <c r="M64" s="62" t="s">
        <v>71</v>
      </c>
      <c r="N64" s="62" t="s">
        <v>71</v>
      </c>
      <c r="O64" s="62" t="s">
        <v>71</v>
      </c>
      <c r="P64" s="62" t="s">
        <v>71</v>
      </c>
      <c r="Q64" s="62" t="s">
        <v>71</v>
      </c>
      <c r="R64" s="62" t="s">
        <v>71</v>
      </c>
      <c r="S64" s="62" t="s">
        <v>71</v>
      </c>
      <c r="T64" s="62" t="s">
        <v>71</v>
      </c>
      <c r="U64" s="62" t="s">
        <v>71</v>
      </c>
      <c r="V64" s="62" t="s">
        <v>71</v>
      </c>
      <c r="W64" s="62" t="s">
        <v>71</v>
      </c>
      <c r="X64" s="62" t="s">
        <v>71</v>
      </c>
      <c r="Y64" s="62" t="s">
        <v>71</v>
      </c>
      <c r="Z64" s="62" t="s">
        <v>71</v>
      </c>
      <c r="AA64" s="62" t="s">
        <v>71</v>
      </c>
      <c r="AB64" s="62" t="s">
        <v>71</v>
      </c>
      <c r="AC64" s="62" t="s">
        <v>71</v>
      </c>
      <c r="AD64" s="62" t="s">
        <v>71</v>
      </c>
      <c r="AE64" s="62" t="s">
        <v>71</v>
      </c>
      <c r="AF64" s="62" t="s">
        <v>71</v>
      </c>
      <c r="AG64" s="62" t="s">
        <v>71</v>
      </c>
      <c r="AH64" s="62" t="s">
        <v>71</v>
      </c>
      <c r="AI64" s="62" t="s">
        <v>71</v>
      </c>
      <c r="AJ64" s="22"/>
      <c r="AL64" t="str">
        <f t="shared" ca="1" si="0"/>
        <v xml:space="preserve">    (U1)ALERT_REQ_C_ABS_TT_</v>
      </c>
      <c r="AR64" s="63" t="str">
        <f t="shared" si="3"/>
        <v/>
      </c>
      <c r="AS64" s="63" t="str">
        <f t="shared" si="4"/>
        <v/>
      </c>
      <c r="AT64" s="63" t="str">
        <f t="shared" si="1"/>
        <v/>
      </c>
    </row>
    <row r="65" spans="1:46">
      <c r="B65" s="132"/>
      <c r="C65" s="48">
        <f t="shared" si="2"/>
        <v>59</v>
      </c>
      <c r="D65" s="62" t="s">
        <v>71</v>
      </c>
      <c r="E65" s="62" t="s">
        <v>71</v>
      </c>
      <c r="F65" s="62" t="s">
        <v>71</v>
      </c>
      <c r="G65" s="62" t="s">
        <v>71</v>
      </c>
      <c r="H65" s="62" t="s">
        <v>71</v>
      </c>
      <c r="I65" s="62" t="s">
        <v>71</v>
      </c>
      <c r="J65" s="62" t="s">
        <v>71</v>
      </c>
      <c r="K65" s="62" t="s">
        <v>71</v>
      </c>
      <c r="L65" s="62" t="s">
        <v>71</v>
      </c>
      <c r="M65" s="62" t="s">
        <v>71</v>
      </c>
      <c r="N65" s="62" t="s">
        <v>71</v>
      </c>
      <c r="O65" s="62" t="s">
        <v>71</v>
      </c>
      <c r="P65" s="62" t="s">
        <v>71</v>
      </c>
      <c r="Q65" s="62" t="s">
        <v>71</v>
      </c>
      <c r="R65" s="62" t="s">
        <v>71</v>
      </c>
      <c r="S65" s="62" t="s">
        <v>71</v>
      </c>
      <c r="T65" s="62" t="s">
        <v>71</v>
      </c>
      <c r="U65" s="62" t="s">
        <v>71</v>
      </c>
      <c r="V65" s="62" t="s">
        <v>71</v>
      </c>
      <c r="W65" s="62" t="s">
        <v>71</v>
      </c>
      <c r="X65" s="62" t="s">
        <v>71</v>
      </c>
      <c r="Y65" s="62" t="s">
        <v>71</v>
      </c>
      <c r="Z65" s="62" t="s">
        <v>71</v>
      </c>
      <c r="AA65" s="62" t="s">
        <v>71</v>
      </c>
      <c r="AB65" s="62" t="s">
        <v>71</v>
      </c>
      <c r="AC65" s="62" t="s">
        <v>71</v>
      </c>
      <c r="AD65" s="62" t="s">
        <v>71</v>
      </c>
      <c r="AE65" s="62" t="s">
        <v>71</v>
      </c>
      <c r="AF65" s="62" t="s">
        <v>71</v>
      </c>
      <c r="AG65" s="62" t="s">
        <v>71</v>
      </c>
      <c r="AH65" s="62" t="s">
        <v>71</v>
      </c>
      <c r="AI65" s="62" t="s">
        <v>71</v>
      </c>
      <c r="AJ65" s="22"/>
      <c r="AL65" t="str">
        <f t="shared" ca="1" si="0"/>
        <v xml:space="preserve">    (U1)ALERT_REQ_C_ABS_TT_</v>
      </c>
      <c r="AR65" s="63" t="str">
        <f t="shared" si="3"/>
        <v/>
      </c>
      <c r="AS65" s="63" t="str">
        <f t="shared" si="4"/>
        <v/>
      </c>
      <c r="AT65" s="63" t="str">
        <f t="shared" si="1"/>
        <v/>
      </c>
    </row>
    <row r="66" spans="1:46">
      <c r="B66" s="132"/>
      <c r="C66" s="48">
        <f t="shared" si="2"/>
        <v>60</v>
      </c>
      <c r="D66" s="62" t="s">
        <v>71</v>
      </c>
      <c r="E66" s="62" t="s">
        <v>71</v>
      </c>
      <c r="F66" s="62" t="s">
        <v>71</v>
      </c>
      <c r="G66" s="62" t="s">
        <v>71</v>
      </c>
      <c r="H66" s="62" t="s">
        <v>71</v>
      </c>
      <c r="I66" s="62" t="s">
        <v>71</v>
      </c>
      <c r="J66" s="62" t="s">
        <v>71</v>
      </c>
      <c r="K66" s="62" t="s">
        <v>71</v>
      </c>
      <c r="L66" s="62" t="s">
        <v>71</v>
      </c>
      <c r="M66" s="62" t="s">
        <v>71</v>
      </c>
      <c r="N66" s="62" t="s">
        <v>71</v>
      </c>
      <c r="O66" s="62" t="s">
        <v>71</v>
      </c>
      <c r="P66" s="62" t="s">
        <v>71</v>
      </c>
      <c r="Q66" s="62" t="s">
        <v>71</v>
      </c>
      <c r="R66" s="62" t="s">
        <v>71</v>
      </c>
      <c r="S66" s="62" t="s">
        <v>71</v>
      </c>
      <c r="T66" s="62" t="s">
        <v>71</v>
      </c>
      <c r="U66" s="62" t="s">
        <v>71</v>
      </c>
      <c r="V66" s="62" t="s">
        <v>71</v>
      </c>
      <c r="W66" s="62" t="s">
        <v>71</v>
      </c>
      <c r="X66" s="62" t="s">
        <v>71</v>
      </c>
      <c r="Y66" s="62" t="s">
        <v>71</v>
      </c>
      <c r="Z66" s="62" t="s">
        <v>71</v>
      </c>
      <c r="AA66" s="62" t="s">
        <v>71</v>
      </c>
      <c r="AB66" s="62" t="s">
        <v>71</v>
      </c>
      <c r="AC66" s="62" t="s">
        <v>71</v>
      </c>
      <c r="AD66" s="62" t="s">
        <v>71</v>
      </c>
      <c r="AE66" s="62" t="s">
        <v>71</v>
      </c>
      <c r="AF66" s="62" t="s">
        <v>71</v>
      </c>
      <c r="AG66" s="62" t="s">
        <v>71</v>
      </c>
      <c r="AH66" s="62" t="s">
        <v>71</v>
      </c>
      <c r="AI66" s="62" t="s">
        <v>71</v>
      </c>
      <c r="AJ66" s="22"/>
      <c r="AL66" t="str">
        <f t="shared" ca="1" si="0"/>
        <v xml:space="preserve">    (U1)ALERT_REQ_C_ABS_TT_</v>
      </c>
      <c r="AR66" s="63" t="str">
        <f t="shared" si="3"/>
        <v/>
      </c>
      <c r="AS66" s="63" t="str">
        <f t="shared" si="4"/>
        <v/>
      </c>
      <c r="AT66" s="63" t="str">
        <f t="shared" si="1"/>
        <v/>
      </c>
    </row>
    <row r="67" spans="1:46">
      <c r="B67" s="132"/>
      <c r="C67" s="48">
        <f t="shared" si="2"/>
        <v>61</v>
      </c>
      <c r="D67" s="62" t="s">
        <v>71</v>
      </c>
      <c r="E67" s="62" t="s">
        <v>71</v>
      </c>
      <c r="F67" s="62" t="s">
        <v>71</v>
      </c>
      <c r="G67" s="62" t="s">
        <v>71</v>
      </c>
      <c r="H67" s="62" t="s">
        <v>71</v>
      </c>
      <c r="I67" s="62" t="s">
        <v>71</v>
      </c>
      <c r="J67" s="62" t="s">
        <v>71</v>
      </c>
      <c r="K67" s="62" t="s">
        <v>71</v>
      </c>
      <c r="L67" s="62" t="s">
        <v>71</v>
      </c>
      <c r="M67" s="62" t="s">
        <v>71</v>
      </c>
      <c r="N67" s="62" t="s">
        <v>71</v>
      </c>
      <c r="O67" s="62" t="s">
        <v>71</v>
      </c>
      <c r="P67" s="62" t="s">
        <v>71</v>
      </c>
      <c r="Q67" s="62" t="s">
        <v>71</v>
      </c>
      <c r="R67" s="62" t="s">
        <v>71</v>
      </c>
      <c r="S67" s="62" t="s">
        <v>71</v>
      </c>
      <c r="T67" s="62" t="s">
        <v>71</v>
      </c>
      <c r="U67" s="62" t="s">
        <v>71</v>
      </c>
      <c r="V67" s="62" t="s">
        <v>71</v>
      </c>
      <c r="W67" s="62" t="s">
        <v>71</v>
      </c>
      <c r="X67" s="62" t="s">
        <v>71</v>
      </c>
      <c r="Y67" s="62" t="s">
        <v>71</v>
      </c>
      <c r="Z67" s="62" t="s">
        <v>71</v>
      </c>
      <c r="AA67" s="62" t="s">
        <v>71</v>
      </c>
      <c r="AB67" s="62" t="s">
        <v>71</v>
      </c>
      <c r="AC67" s="62" t="s">
        <v>71</v>
      </c>
      <c r="AD67" s="62" t="s">
        <v>71</v>
      </c>
      <c r="AE67" s="62" t="s">
        <v>71</v>
      </c>
      <c r="AF67" s="62" t="s">
        <v>71</v>
      </c>
      <c r="AG67" s="62" t="s">
        <v>71</v>
      </c>
      <c r="AH67" s="62" t="s">
        <v>71</v>
      </c>
      <c r="AI67" s="62" t="s">
        <v>71</v>
      </c>
      <c r="AJ67" s="22"/>
      <c r="AL67" t="str">
        <f t="shared" ca="1" si="0"/>
        <v xml:space="preserve">    (U1)ALERT_REQ_C_ABS_TT_</v>
      </c>
      <c r="AR67" s="63" t="str">
        <f t="shared" si="3"/>
        <v/>
      </c>
      <c r="AS67" s="63" t="str">
        <f t="shared" si="4"/>
        <v/>
      </c>
      <c r="AT67" s="63" t="str">
        <f t="shared" si="1"/>
        <v/>
      </c>
    </row>
    <row r="68" spans="1:46">
      <c r="B68" s="132"/>
      <c r="C68" s="48">
        <f t="shared" si="2"/>
        <v>62</v>
      </c>
      <c r="D68" s="62" t="s">
        <v>71</v>
      </c>
      <c r="E68" s="62" t="s">
        <v>71</v>
      </c>
      <c r="F68" s="62" t="s">
        <v>71</v>
      </c>
      <c r="G68" s="62" t="s">
        <v>71</v>
      </c>
      <c r="H68" s="62" t="s">
        <v>71</v>
      </c>
      <c r="I68" s="62" t="s">
        <v>71</v>
      </c>
      <c r="J68" s="62" t="s">
        <v>71</v>
      </c>
      <c r="K68" s="62" t="s">
        <v>71</v>
      </c>
      <c r="L68" s="62" t="s">
        <v>71</v>
      </c>
      <c r="M68" s="62" t="s">
        <v>71</v>
      </c>
      <c r="N68" s="62" t="s">
        <v>71</v>
      </c>
      <c r="O68" s="62" t="s">
        <v>71</v>
      </c>
      <c r="P68" s="62" t="s">
        <v>71</v>
      </c>
      <c r="Q68" s="62" t="s">
        <v>71</v>
      </c>
      <c r="R68" s="62" t="s">
        <v>71</v>
      </c>
      <c r="S68" s="62" t="s">
        <v>71</v>
      </c>
      <c r="T68" s="62" t="s">
        <v>71</v>
      </c>
      <c r="U68" s="62" t="s">
        <v>71</v>
      </c>
      <c r="V68" s="62" t="s">
        <v>71</v>
      </c>
      <c r="W68" s="62" t="s">
        <v>71</v>
      </c>
      <c r="X68" s="62" t="s">
        <v>71</v>
      </c>
      <c r="Y68" s="62" t="s">
        <v>71</v>
      </c>
      <c r="Z68" s="62" t="s">
        <v>71</v>
      </c>
      <c r="AA68" s="62" t="s">
        <v>71</v>
      </c>
      <c r="AB68" s="62" t="s">
        <v>71</v>
      </c>
      <c r="AC68" s="62" t="s">
        <v>71</v>
      </c>
      <c r="AD68" s="62" t="s">
        <v>71</v>
      </c>
      <c r="AE68" s="62" t="s">
        <v>71</v>
      </c>
      <c r="AF68" s="62" t="s">
        <v>71</v>
      </c>
      <c r="AG68" s="62" t="s">
        <v>71</v>
      </c>
      <c r="AH68" s="62" t="s">
        <v>71</v>
      </c>
      <c r="AI68" s="62" t="s">
        <v>71</v>
      </c>
      <c r="AJ68" s="22"/>
      <c r="AL68" t="str">
        <f t="shared" ca="1" si="0"/>
        <v xml:space="preserve">    (U1)ALERT_REQ_C_ABS_TT_</v>
      </c>
      <c r="AR68" s="63" t="str">
        <f t="shared" si="3"/>
        <v/>
      </c>
      <c r="AS68" s="63" t="str">
        <f t="shared" si="4"/>
        <v/>
      </c>
      <c r="AT68" s="63" t="str">
        <f t="shared" si="1"/>
        <v/>
      </c>
    </row>
    <row r="69" spans="1:46">
      <c r="B69" s="133"/>
      <c r="C69" s="48">
        <f t="shared" si="2"/>
        <v>63</v>
      </c>
      <c r="D69" s="62" t="s">
        <v>71</v>
      </c>
      <c r="E69" s="62" t="s">
        <v>71</v>
      </c>
      <c r="F69" s="62" t="s">
        <v>71</v>
      </c>
      <c r="G69" s="62" t="s">
        <v>71</v>
      </c>
      <c r="H69" s="62" t="s">
        <v>71</v>
      </c>
      <c r="I69" s="62" t="s">
        <v>71</v>
      </c>
      <c r="J69" s="62" t="s">
        <v>71</v>
      </c>
      <c r="K69" s="62" t="s">
        <v>71</v>
      </c>
      <c r="L69" s="62" t="s">
        <v>71</v>
      </c>
      <c r="M69" s="62" t="s">
        <v>71</v>
      </c>
      <c r="N69" s="62" t="s">
        <v>71</v>
      </c>
      <c r="O69" s="62" t="s">
        <v>71</v>
      </c>
      <c r="P69" s="62" t="s">
        <v>71</v>
      </c>
      <c r="Q69" s="62" t="s">
        <v>71</v>
      </c>
      <c r="R69" s="62" t="s">
        <v>71</v>
      </c>
      <c r="S69" s="62" t="s">
        <v>71</v>
      </c>
      <c r="T69" s="62" t="s">
        <v>71</v>
      </c>
      <c r="U69" s="62" t="s">
        <v>71</v>
      </c>
      <c r="V69" s="62" t="s">
        <v>71</v>
      </c>
      <c r="W69" s="62" t="s">
        <v>71</v>
      </c>
      <c r="X69" s="62" t="s">
        <v>71</v>
      </c>
      <c r="Y69" s="62" t="s">
        <v>71</v>
      </c>
      <c r="Z69" s="62" t="s">
        <v>71</v>
      </c>
      <c r="AA69" s="62" t="s">
        <v>71</v>
      </c>
      <c r="AB69" s="62" t="s">
        <v>71</v>
      </c>
      <c r="AC69" s="62" t="s">
        <v>71</v>
      </c>
      <c r="AD69" s="62" t="s">
        <v>71</v>
      </c>
      <c r="AE69" s="62" t="s">
        <v>71</v>
      </c>
      <c r="AF69" s="62" t="s">
        <v>71</v>
      </c>
      <c r="AG69" s="62" t="s">
        <v>71</v>
      </c>
      <c r="AH69" s="62" t="s">
        <v>71</v>
      </c>
      <c r="AI69" s="62" t="s">
        <v>71</v>
      </c>
      <c r="AJ69" s="22"/>
      <c r="AL69" t="str">
        <f t="shared" ca="1" si="0"/>
        <v xml:space="preserve">    (U1)ALERT_REQ_C_ABS_TT_</v>
      </c>
      <c r="AR69" s="63" t="str">
        <f t="shared" si="3"/>
        <v/>
      </c>
      <c r="AS69" s="63" t="str">
        <f t="shared" si="4"/>
        <v/>
      </c>
      <c r="AT69" s="63" t="str">
        <f t="shared" si="1"/>
        <v/>
      </c>
    </row>
    <row r="70" spans="1:46" ht="13.6" thickBot="1">
      <c r="A70" s="57" t="s">
        <v>68</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 t="shared" ref="AT70" si="5">IF(AJ70&lt;&gt;"",AL70&amp;IF(AJ71&lt;&gt;"",","," ")&amp;REPT(" ",78-LEN(AL70))&amp;"/* "&amp;IF(C70&lt;10,"0"&amp;C70,C70)&amp;" "&amp;AJ70&amp;REPT(" ",48-LEN(AJ70))&amp;"*/",IF(AJ69&lt;&gt;"","};",""))</f>
        <v/>
      </c>
    </row>
    <row r="71" spans="1:46">
      <c r="B71" s="134" t="str">
        <f ca="1">IF(B6&lt;&gt;"",B6,"")</f>
        <v>Table TT</v>
      </c>
      <c r="C71" s="48">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48" t="str">
        <f t="shared" ref="AJ71:AJ134" si="7">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8">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48" t="str">
        <f t="shared" si="7"/>
        <v>UNKNOWN</v>
      </c>
      <c r="AK72" s="61"/>
      <c r="AL72" s="61"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UNKNOWN                                         */</v>
      </c>
    </row>
    <row r="73" spans="1:46">
      <c r="B73" s="132"/>
      <c r="C73" s="48">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48" t="str">
        <f t="shared" si="7"/>
        <v>FLASH_4HZ</v>
      </c>
      <c r="AK73" s="61"/>
      <c r="AL73" s="61" t="str">
        <f t="shared" si="10"/>
        <v>02</v>
      </c>
      <c r="AM73" s="61" t="str">
        <f t="shared" si="11"/>
        <v>00</v>
      </c>
      <c r="AN73" s="61" t="str">
        <f t="shared" si="12"/>
        <v>00</v>
      </c>
      <c r="AO73" s="61" t="str">
        <f t="shared" si="13"/>
        <v>00</v>
      </c>
      <c r="AQ73" t="str">
        <f t="shared" si="8"/>
        <v xml:space="preserve">    (U4)0x00000002U,                                                           /* 02 FLASH_4HZ                                       */</v>
      </c>
    </row>
    <row r="74" spans="1:46">
      <c r="B74" s="132"/>
      <c r="C74" s="48">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48" t="str">
        <f t="shared" si="7"/>
        <v>ON</v>
      </c>
      <c r="AK74" s="61"/>
      <c r="AL74" s="61" t="str">
        <f t="shared" si="10"/>
        <v>03</v>
      </c>
      <c r="AM74" s="61" t="str">
        <f t="shared" si="11"/>
        <v>00</v>
      </c>
      <c r="AN74" s="61" t="str">
        <f t="shared" si="12"/>
        <v>00</v>
      </c>
      <c r="AO74" s="61" t="str">
        <f t="shared" si="13"/>
        <v>00</v>
      </c>
      <c r="AQ74" t="str">
        <f t="shared" si="8"/>
        <v xml:space="preserve">    (U4)0x00000003U,                                                           /* 03 ON                                              */</v>
      </c>
    </row>
    <row r="75" spans="1:46">
      <c r="B75" s="132"/>
      <c r="C75" s="48">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48" t="str">
        <f t="shared" si="7"/>
        <v>FLASH_1HZ</v>
      </c>
      <c r="AK75" s="61"/>
      <c r="AL75" s="61" t="str">
        <f t="shared" si="10"/>
        <v>04</v>
      </c>
      <c r="AM75" s="61" t="str">
        <f t="shared" si="11"/>
        <v>00</v>
      </c>
      <c r="AN75" s="61" t="str">
        <f t="shared" si="12"/>
        <v>00</v>
      </c>
      <c r="AO75" s="61" t="str">
        <f t="shared" si="13"/>
        <v>00</v>
      </c>
      <c r="AQ75" t="str">
        <f t="shared" si="8"/>
        <v xml:space="preserve">    (U4)0x00000004U,                                                           /* 04 FLASH_1HZ                                       */</v>
      </c>
    </row>
    <row r="76" spans="1:46">
      <c r="B76" s="132"/>
      <c r="C76" s="48">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48" t="str">
        <f t="shared" si="7"/>
        <v>UNKNOWN</v>
      </c>
      <c r="AK76" s="61"/>
      <c r="AL76" s="61" t="str">
        <f t="shared" si="10"/>
        <v>05</v>
      </c>
      <c r="AM76" s="61" t="str">
        <f t="shared" si="11"/>
        <v>00</v>
      </c>
      <c r="AN76" s="61" t="str">
        <f t="shared" si="12"/>
        <v>00</v>
      </c>
      <c r="AO76" s="61" t="str">
        <f t="shared" si="13"/>
        <v>00</v>
      </c>
      <c r="AQ76" t="str">
        <f t="shared" si="8"/>
        <v xml:space="preserve">    (U4)0x00000005U,                                                           /* 05 UNKNOWN                                         */</v>
      </c>
    </row>
    <row r="77" spans="1:46">
      <c r="B77" s="132"/>
      <c r="C77" s="48">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48" t="str">
        <f t="shared" si="7"/>
        <v>UNKNOWN</v>
      </c>
      <c r="AK77" s="61"/>
      <c r="AL77" s="61" t="str">
        <f t="shared" si="10"/>
        <v>06</v>
      </c>
      <c r="AM77" s="61" t="str">
        <f t="shared" si="11"/>
        <v>00</v>
      </c>
      <c r="AN77" s="61" t="str">
        <f t="shared" si="12"/>
        <v>00</v>
      </c>
      <c r="AO77" s="61" t="str">
        <f t="shared" si="13"/>
        <v>00</v>
      </c>
      <c r="AQ77" t="str">
        <f t="shared" si="8"/>
        <v xml:space="preserve">    (U4)0x00000006U,                                                           /* 06 UNKNOWN                                         */</v>
      </c>
    </row>
    <row r="78" spans="1:46">
      <c r="B78" s="132"/>
      <c r="C78" s="48">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48" t="str">
        <f t="shared" si="7"/>
        <v>ASIL_ON</v>
      </c>
      <c r="AK78" s="61"/>
      <c r="AL78" s="61" t="str">
        <f t="shared" si="10"/>
        <v>07</v>
      </c>
      <c r="AM78" s="61" t="str">
        <f t="shared" si="11"/>
        <v>00</v>
      </c>
      <c r="AN78" s="61" t="str">
        <f t="shared" si="12"/>
        <v>00</v>
      </c>
      <c r="AO78" s="61" t="str">
        <f t="shared" si="13"/>
        <v>00</v>
      </c>
      <c r="AQ78" t="str">
        <f t="shared" si="8"/>
        <v xml:space="preserve">    (U4)0x00000007U,                                                           /* 07 ASIL_ON                                         */</v>
      </c>
    </row>
    <row r="79" spans="1:46">
      <c r="B79" s="132"/>
      <c r="C79" s="48">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1</v>
      </c>
      <c r="AG79" s="125">
        <f t="shared" si="15"/>
        <v>0</v>
      </c>
      <c r="AH79" s="125">
        <f t="shared" si="15"/>
        <v>0</v>
      </c>
      <c r="AI79" s="125">
        <f t="shared" si="15"/>
        <v>0</v>
      </c>
      <c r="AJ79" s="48" t="str">
        <f t="shared" si="7"/>
        <v>UNKNOWN</v>
      </c>
      <c r="AK79" s="61"/>
      <c r="AL79" s="61" t="str">
        <f t="shared" si="10"/>
        <v>08</v>
      </c>
      <c r="AM79" s="61" t="str">
        <f t="shared" si="11"/>
        <v>00</v>
      </c>
      <c r="AN79" s="61" t="str">
        <f t="shared" si="12"/>
        <v>00</v>
      </c>
      <c r="AO79" s="61" t="str">
        <f t="shared" si="13"/>
        <v>00</v>
      </c>
      <c r="AQ79" t="str">
        <f t="shared" si="8"/>
        <v xml:space="preserve">    (U4)0x00000008U,                                                           /* 08 UNKNOWN                                         */</v>
      </c>
    </row>
    <row r="80" spans="1:46">
      <c r="B80" s="132"/>
      <c r="C80" s="48">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1</v>
      </c>
      <c r="AG80" s="125">
        <f t="shared" si="15"/>
        <v>0</v>
      </c>
      <c r="AH80" s="125">
        <f t="shared" si="15"/>
        <v>0</v>
      </c>
      <c r="AI80" s="125">
        <f t="shared" si="15"/>
        <v>1</v>
      </c>
      <c r="AJ80" s="48" t="str">
        <f t="shared" si="7"/>
        <v>UNKNOWN</v>
      </c>
      <c r="AK80" s="61"/>
      <c r="AL80" s="61" t="str">
        <f t="shared" si="10"/>
        <v>09</v>
      </c>
      <c r="AM80" s="61" t="str">
        <f t="shared" si="11"/>
        <v>00</v>
      </c>
      <c r="AN80" s="61" t="str">
        <f t="shared" si="12"/>
        <v>00</v>
      </c>
      <c r="AO80" s="61" t="str">
        <f t="shared" si="13"/>
        <v>00</v>
      </c>
      <c r="AQ80" t="str">
        <f t="shared" si="8"/>
        <v xml:space="preserve">    (U4)0x00000009U,                                                           /* 09 UNKNOWN                                         */</v>
      </c>
    </row>
    <row r="81" spans="2:43">
      <c r="B81" s="132"/>
      <c r="C81" s="48">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1</v>
      </c>
      <c r="AG81" s="125">
        <f t="shared" si="15"/>
        <v>0</v>
      </c>
      <c r="AH81" s="125">
        <f t="shared" si="15"/>
        <v>1</v>
      </c>
      <c r="AI81" s="125">
        <f t="shared" si="15"/>
        <v>0</v>
      </c>
      <c r="AJ81" s="48" t="str">
        <f t="shared" si="7"/>
        <v>UNKNOWN</v>
      </c>
      <c r="AK81" s="61"/>
      <c r="AL81" s="61" t="str">
        <f t="shared" si="10"/>
        <v>0A</v>
      </c>
      <c r="AM81" s="61" t="str">
        <f t="shared" si="11"/>
        <v>00</v>
      </c>
      <c r="AN81" s="61" t="str">
        <f t="shared" si="12"/>
        <v>00</v>
      </c>
      <c r="AO81" s="61" t="str">
        <f t="shared" si="13"/>
        <v>00</v>
      </c>
      <c r="AQ81" t="str">
        <f t="shared" si="8"/>
        <v xml:space="preserve">    (U4)0x0000000AU,                                                           /* 10 UNKNOWN                                         */</v>
      </c>
    </row>
    <row r="82" spans="2:43">
      <c r="B82" s="132"/>
      <c r="C82" s="48">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1</v>
      </c>
      <c r="AG82" s="125">
        <f t="shared" si="15"/>
        <v>0</v>
      </c>
      <c r="AH82" s="125">
        <f t="shared" si="15"/>
        <v>1</v>
      </c>
      <c r="AI82" s="125">
        <f t="shared" si="15"/>
        <v>1</v>
      </c>
      <c r="AJ82" s="48" t="str">
        <f t="shared" si="7"/>
        <v>UNKNOWN</v>
      </c>
      <c r="AK82" s="61"/>
      <c r="AL82" s="61" t="str">
        <f t="shared" si="10"/>
        <v>0B</v>
      </c>
      <c r="AM82" s="61" t="str">
        <f t="shared" si="11"/>
        <v>00</v>
      </c>
      <c r="AN82" s="61" t="str">
        <f t="shared" si="12"/>
        <v>00</v>
      </c>
      <c r="AO82" s="61" t="str">
        <f t="shared" si="13"/>
        <v>00</v>
      </c>
      <c r="AQ82" t="str">
        <f t="shared" si="8"/>
        <v xml:space="preserve">    (U4)0x0000000BU,                                                           /* 11 UNKNOWN                                         */</v>
      </c>
    </row>
    <row r="83" spans="2:43">
      <c r="B83" s="132"/>
      <c r="C83" s="48">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1</v>
      </c>
      <c r="AG83" s="125">
        <f t="shared" si="15"/>
        <v>1</v>
      </c>
      <c r="AH83" s="125">
        <f t="shared" si="15"/>
        <v>0</v>
      </c>
      <c r="AI83" s="125">
        <f t="shared" si="15"/>
        <v>0</v>
      </c>
      <c r="AJ83" s="48" t="str">
        <f t="shared" si="7"/>
        <v>UNKNOWN</v>
      </c>
      <c r="AK83" s="61"/>
      <c r="AL83" s="61" t="str">
        <f t="shared" si="10"/>
        <v>0C</v>
      </c>
      <c r="AM83" s="61" t="str">
        <f t="shared" si="11"/>
        <v>00</v>
      </c>
      <c r="AN83" s="61" t="str">
        <f t="shared" si="12"/>
        <v>00</v>
      </c>
      <c r="AO83" s="61" t="str">
        <f t="shared" si="13"/>
        <v>00</v>
      </c>
      <c r="AQ83" t="str">
        <f t="shared" si="8"/>
        <v xml:space="preserve">    (U4)0x0000000CU,                                                           /* 12 UNKNOWN                                         */</v>
      </c>
    </row>
    <row r="84" spans="2:43">
      <c r="B84" s="132"/>
      <c r="C84" s="48">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1</v>
      </c>
      <c r="AG84" s="125">
        <f t="shared" si="15"/>
        <v>1</v>
      </c>
      <c r="AH84" s="125">
        <f t="shared" si="15"/>
        <v>0</v>
      </c>
      <c r="AI84" s="125">
        <f t="shared" si="15"/>
        <v>1</v>
      </c>
      <c r="AJ84" s="48" t="str">
        <f t="shared" si="7"/>
        <v>UNKNOWN</v>
      </c>
      <c r="AK84" s="61"/>
      <c r="AL84" s="61" t="str">
        <f t="shared" si="10"/>
        <v>0D</v>
      </c>
      <c r="AM84" s="61" t="str">
        <f t="shared" si="11"/>
        <v>00</v>
      </c>
      <c r="AN84" s="61" t="str">
        <f t="shared" si="12"/>
        <v>00</v>
      </c>
      <c r="AO84" s="61" t="str">
        <f t="shared" si="13"/>
        <v>00</v>
      </c>
      <c r="AQ84" t="str">
        <f t="shared" si="8"/>
        <v xml:space="preserve">    (U4)0x0000000DU,                                                           /* 13 UNKNOWN                                         */</v>
      </c>
    </row>
    <row r="85" spans="2:43">
      <c r="B85" s="132"/>
      <c r="C85" s="48">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1</v>
      </c>
      <c r="AG85" s="125">
        <f t="shared" si="15"/>
        <v>1</v>
      </c>
      <c r="AH85" s="125">
        <f t="shared" si="15"/>
        <v>1</v>
      </c>
      <c r="AI85" s="125">
        <f t="shared" si="15"/>
        <v>0</v>
      </c>
      <c r="AJ85" s="48" t="str">
        <f t="shared" si="7"/>
        <v>UNKNOWN</v>
      </c>
      <c r="AK85" s="61"/>
      <c r="AL85" s="61" t="str">
        <f t="shared" si="10"/>
        <v>0E</v>
      </c>
      <c r="AM85" s="61" t="str">
        <f t="shared" si="11"/>
        <v>00</v>
      </c>
      <c r="AN85" s="61" t="str">
        <f t="shared" si="12"/>
        <v>00</v>
      </c>
      <c r="AO85" s="61" t="str">
        <f t="shared" si="13"/>
        <v>00</v>
      </c>
      <c r="AQ85" t="str">
        <f t="shared" si="8"/>
        <v xml:space="preserve">    (U4)0x0000000EU,                                                           /* 14 UNKNOWN                                         */</v>
      </c>
    </row>
    <row r="86" spans="2:43">
      <c r="B86" s="132"/>
      <c r="C86" s="48">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1</v>
      </c>
      <c r="AG86" s="125">
        <f t="shared" si="15"/>
        <v>1</v>
      </c>
      <c r="AH86" s="125">
        <f t="shared" si="15"/>
        <v>1</v>
      </c>
      <c r="AI86" s="125">
        <f t="shared" ref="AI86" si="16">IF(AI21=1,1,0)</f>
        <v>1</v>
      </c>
      <c r="AJ86" s="48" t="str">
        <f t="shared" si="7"/>
        <v>UNKNOWN</v>
      </c>
      <c r="AK86" s="61"/>
      <c r="AL86" s="61" t="str">
        <f t="shared" si="10"/>
        <v>0F</v>
      </c>
      <c r="AM86" s="61" t="str">
        <f t="shared" si="11"/>
        <v>00</v>
      </c>
      <c r="AN86" s="61" t="str">
        <f t="shared" si="12"/>
        <v>00</v>
      </c>
      <c r="AO86" s="61" t="str">
        <f t="shared" si="13"/>
        <v>00</v>
      </c>
      <c r="AQ86" t="str">
        <f t="shared" si="8"/>
        <v xml:space="preserve">    (U4)0x0000000FU,                                                           /* 15 UNKNOWN                                         */</v>
      </c>
    </row>
    <row r="87" spans="2:43">
      <c r="B87" s="132"/>
      <c r="C87" s="48">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1</v>
      </c>
      <c r="AF87" s="125">
        <f t="shared" si="17"/>
        <v>0</v>
      </c>
      <c r="AG87" s="125">
        <f t="shared" si="17"/>
        <v>0</v>
      </c>
      <c r="AH87" s="125">
        <f t="shared" si="17"/>
        <v>0</v>
      </c>
      <c r="AI87" s="125">
        <f t="shared" si="17"/>
        <v>0</v>
      </c>
      <c r="AJ87" s="48" t="str">
        <f t="shared" si="7"/>
        <v>ASIL_ON</v>
      </c>
      <c r="AK87" s="61"/>
      <c r="AL87" s="61" t="str">
        <f t="shared" si="10"/>
        <v>10</v>
      </c>
      <c r="AM87" s="61" t="str">
        <f t="shared" si="11"/>
        <v>00</v>
      </c>
      <c r="AN87" s="61" t="str">
        <f t="shared" si="12"/>
        <v>00</v>
      </c>
      <c r="AO87" s="61" t="str">
        <f t="shared" si="13"/>
        <v>00</v>
      </c>
      <c r="AQ87" t="str">
        <f t="shared" si="8"/>
        <v xml:space="preserve">    (U4)0x00000010U,                                                           /* 16 ASIL_ON                                         */</v>
      </c>
    </row>
    <row r="88" spans="2:43">
      <c r="B88" s="132"/>
      <c r="C88" s="48">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1</v>
      </c>
      <c r="AF88" s="125">
        <f t="shared" si="17"/>
        <v>0</v>
      </c>
      <c r="AG88" s="125">
        <f t="shared" si="17"/>
        <v>0</v>
      </c>
      <c r="AH88" s="125">
        <f t="shared" si="17"/>
        <v>0</v>
      </c>
      <c r="AI88" s="125">
        <f t="shared" si="17"/>
        <v>1</v>
      </c>
      <c r="AJ88" s="48" t="str">
        <f t="shared" si="7"/>
        <v>ASIL_ON</v>
      </c>
      <c r="AK88" s="61"/>
      <c r="AL88" s="61" t="str">
        <f t="shared" si="10"/>
        <v>11</v>
      </c>
      <c r="AM88" s="61" t="str">
        <f t="shared" si="11"/>
        <v>00</v>
      </c>
      <c r="AN88" s="61" t="str">
        <f t="shared" si="12"/>
        <v>00</v>
      </c>
      <c r="AO88" s="61" t="str">
        <f t="shared" si="13"/>
        <v>00</v>
      </c>
      <c r="AQ88" t="str">
        <f t="shared" si="8"/>
        <v xml:space="preserve">    (U4)0x00000011U,                                                           /* 17 ASIL_ON                                         */</v>
      </c>
    </row>
    <row r="89" spans="2:43">
      <c r="B89" s="132"/>
      <c r="C89" s="48">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1</v>
      </c>
      <c r="AF89" s="125">
        <f t="shared" si="17"/>
        <v>0</v>
      </c>
      <c r="AG89" s="125">
        <f t="shared" si="17"/>
        <v>0</v>
      </c>
      <c r="AH89" s="125">
        <f t="shared" si="17"/>
        <v>1</v>
      </c>
      <c r="AI89" s="125">
        <f t="shared" si="17"/>
        <v>0</v>
      </c>
      <c r="AJ89" s="48" t="str">
        <f t="shared" si="7"/>
        <v>ASIL_ON</v>
      </c>
      <c r="AK89" s="61"/>
      <c r="AL89" s="61" t="str">
        <f t="shared" si="10"/>
        <v>12</v>
      </c>
      <c r="AM89" s="61" t="str">
        <f t="shared" si="11"/>
        <v>00</v>
      </c>
      <c r="AN89" s="61" t="str">
        <f t="shared" si="12"/>
        <v>00</v>
      </c>
      <c r="AO89" s="61" t="str">
        <f t="shared" si="13"/>
        <v>00</v>
      </c>
      <c r="AQ89" t="str">
        <f t="shared" si="8"/>
        <v xml:space="preserve">    (U4)0x00000012U,                                                           /* 18 ASIL_ON                                         */</v>
      </c>
    </row>
    <row r="90" spans="2:43">
      <c r="B90" s="132"/>
      <c r="C90" s="48">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1</v>
      </c>
      <c r="AF90" s="125">
        <f t="shared" si="17"/>
        <v>0</v>
      </c>
      <c r="AG90" s="125">
        <f t="shared" si="17"/>
        <v>0</v>
      </c>
      <c r="AH90" s="125">
        <f t="shared" si="17"/>
        <v>1</v>
      </c>
      <c r="AI90" s="125">
        <f t="shared" si="17"/>
        <v>1</v>
      </c>
      <c r="AJ90" s="48" t="str">
        <f t="shared" si="7"/>
        <v>ASIL_ON</v>
      </c>
      <c r="AK90" s="61"/>
      <c r="AL90" s="61" t="str">
        <f t="shared" si="10"/>
        <v>13</v>
      </c>
      <c r="AM90" s="61" t="str">
        <f t="shared" si="11"/>
        <v>00</v>
      </c>
      <c r="AN90" s="61" t="str">
        <f t="shared" si="12"/>
        <v>00</v>
      </c>
      <c r="AO90" s="61" t="str">
        <f t="shared" si="13"/>
        <v>00</v>
      </c>
      <c r="AQ90" t="str">
        <f t="shared" si="8"/>
        <v xml:space="preserve">    (U4)0x00000013U,                                                           /* 19 ASIL_ON                                         */</v>
      </c>
    </row>
    <row r="91" spans="2:43">
      <c r="B91" s="132"/>
      <c r="C91" s="48">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1</v>
      </c>
      <c r="AF91" s="125">
        <f t="shared" si="17"/>
        <v>0</v>
      </c>
      <c r="AG91" s="125">
        <f t="shared" si="17"/>
        <v>1</v>
      </c>
      <c r="AH91" s="125">
        <f t="shared" si="17"/>
        <v>0</v>
      </c>
      <c r="AI91" s="125">
        <f t="shared" si="17"/>
        <v>0</v>
      </c>
      <c r="AJ91" s="48" t="str">
        <f t="shared" si="7"/>
        <v>ASIL_ON</v>
      </c>
      <c r="AK91" s="61"/>
      <c r="AL91" s="61" t="str">
        <f t="shared" si="10"/>
        <v>14</v>
      </c>
      <c r="AM91" s="61" t="str">
        <f t="shared" si="11"/>
        <v>00</v>
      </c>
      <c r="AN91" s="61" t="str">
        <f t="shared" si="12"/>
        <v>00</v>
      </c>
      <c r="AO91" s="61" t="str">
        <f t="shared" si="13"/>
        <v>00</v>
      </c>
      <c r="AQ91" t="str">
        <f t="shared" si="8"/>
        <v xml:space="preserve">    (U4)0x00000014U,                                                           /* 20 ASIL_ON                                         */</v>
      </c>
    </row>
    <row r="92" spans="2:43">
      <c r="B92" s="132"/>
      <c r="C92" s="48">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1</v>
      </c>
      <c r="AF92" s="125">
        <f t="shared" si="17"/>
        <v>0</v>
      </c>
      <c r="AG92" s="125">
        <f t="shared" si="17"/>
        <v>1</v>
      </c>
      <c r="AH92" s="125">
        <f t="shared" si="17"/>
        <v>0</v>
      </c>
      <c r="AI92" s="125">
        <f t="shared" si="17"/>
        <v>1</v>
      </c>
      <c r="AJ92" s="48" t="str">
        <f t="shared" si="7"/>
        <v>ASIL_ON</v>
      </c>
      <c r="AK92" s="61"/>
      <c r="AL92" s="61" t="str">
        <f t="shared" si="10"/>
        <v>15</v>
      </c>
      <c r="AM92" s="61" t="str">
        <f t="shared" si="11"/>
        <v>00</v>
      </c>
      <c r="AN92" s="61" t="str">
        <f t="shared" si="12"/>
        <v>00</v>
      </c>
      <c r="AO92" s="61" t="str">
        <f t="shared" si="13"/>
        <v>00</v>
      </c>
      <c r="AQ92" t="str">
        <f t="shared" si="8"/>
        <v xml:space="preserve">    (U4)0x00000015U,                                                           /* 21 ASIL_ON                                         */</v>
      </c>
    </row>
    <row r="93" spans="2:43">
      <c r="B93" s="132"/>
      <c r="C93" s="48">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1</v>
      </c>
      <c r="AF93" s="125">
        <f t="shared" si="17"/>
        <v>0</v>
      </c>
      <c r="AG93" s="125">
        <f t="shared" si="17"/>
        <v>1</v>
      </c>
      <c r="AH93" s="125">
        <f t="shared" si="17"/>
        <v>1</v>
      </c>
      <c r="AI93" s="125">
        <f t="shared" si="17"/>
        <v>0</v>
      </c>
      <c r="AJ93" s="48" t="str">
        <f t="shared" si="7"/>
        <v>ASIL_ON</v>
      </c>
      <c r="AK93" s="61"/>
      <c r="AL93" s="61" t="str">
        <f t="shared" si="10"/>
        <v>16</v>
      </c>
      <c r="AM93" s="61" t="str">
        <f t="shared" si="11"/>
        <v>00</v>
      </c>
      <c r="AN93" s="61" t="str">
        <f t="shared" si="12"/>
        <v>00</v>
      </c>
      <c r="AO93" s="61" t="str">
        <f t="shared" si="13"/>
        <v>00</v>
      </c>
      <c r="AQ93" t="str">
        <f t="shared" si="8"/>
        <v xml:space="preserve">    (U4)0x00000016U,                                                           /* 22 ASIL_ON                                         */</v>
      </c>
    </row>
    <row r="94" spans="2:43">
      <c r="B94" s="132"/>
      <c r="C94" s="48">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1</v>
      </c>
      <c r="AF94" s="125">
        <f t="shared" si="17"/>
        <v>0</v>
      </c>
      <c r="AG94" s="125">
        <f t="shared" si="17"/>
        <v>1</v>
      </c>
      <c r="AH94" s="125">
        <f t="shared" si="17"/>
        <v>1</v>
      </c>
      <c r="AI94" s="125">
        <f t="shared" ref="AI94" si="18">IF(AI29=1,1,0)</f>
        <v>1</v>
      </c>
      <c r="AJ94" s="48" t="str">
        <f t="shared" si="7"/>
        <v>ASIL_ON</v>
      </c>
      <c r="AK94" s="61"/>
      <c r="AL94" s="61" t="str">
        <f t="shared" si="10"/>
        <v>17</v>
      </c>
      <c r="AM94" s="61" t="str">
        <f t="shared" si="11"/>
        <v>00</v>
      </c>
      <c r="AN94" s="61" t="str">
        <f t="shared" si="12"/>
        <v>00</v>
      </c>
      <c r="AO94" s="61" t="str">
        <f t="shared" si="13"/>
        <v>00</v>
      </c>
      <c r="AQ94" t="str">
        <f t="shared" si="8"/>
        <v xml:space="preserve">    (U4)0x00000017U,                                                           /* 23 ASIL_ON                                         */</v>
      </c>
    </row>
    <row r="95" spans="2:43">
      <c r="B95" s="132"/>
      <c r="C95" s="48">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1</v>
      </c>
      <c r="AF95" s="125">
        <f t="shared" si="19"/>
        <v>1</v>
      </c>
      <c r="AG95" s="125">
        <f t="shared" si="19"/>
        <v>0</v>
      </c>
      <c r="AH95" s="125">
        <f t="shared" si="19"/>
        <v>0</v>
      </c>
      <c r="AI95" s="125">
        <f t="shared" si="19"/>
        <v>0</v>
      </c>
      <c r="AJ95" s="48" t="str">
        <f t="shared" si="7"/>
        <v>ASIL_ON</v>
      </c>
      <c r="AK95" s="61"/>
      <c r="AL95" s="61" t="str">
        <f t="shared" si="10"/>
        <v>18</v>
      </c>
      <c r="AM95" s="61" t="str">
        <f t="shared" si="11"/>
        <v>00</v>
      </c>
      <c r="AN95" s="61" t="str">
        <f t="shared" si="12"/>
        <v>00</v>
      </c>
      <c r="AO95" s="61" t="str">
        <f t="shared" si="13"/>
        <v>00</v>
      </c>
      <c r="AQ95" t="str">
        <f t="shared" si="8"/>
        <v xml:space="preserve">    (U4)0x00000018U,                                                           /* 24 ASIL_ON                                         */</v>
      </c>
    </row>
    <row r="96" spans="2:43">
      <c r="B96" s="132"/>
      <c r="C96" s="48">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1</v>
      </c>
      <c r="AF96" s="125">
        <f t="shared" si="19"/>
        <v>1</v>
      </c>
      <c r="AG96" s="125">
        <f t="shared" si="19"/>
        <v>0</v>
      </c>
      <c r="AH96" s="125">
        <f t="shared" si="19"/>
        <v>0</v>
      </c>
      <c r="AI96" s="125">
        <f t="shared" si="19"/>
        <v>1</v>
      </c>
      <c r="AJ96" s="48" t="str">
        <f t="shared" si="7"/>
        <v>ASIL_ON</v>
      </c>
      <c r="AK96" s="61"/>
      <c r="AL96" s="61" t="str">
        <f t="shared" si="10"/>
        <v>19</v>
      </c>
      <c r="AM96" s="61" t="str">
        <f t="shared" si="11"/>
        <v>00</v>
      </c>
      <c r="AN96" s="61" t="str">
        <f t="shared" si="12"/>
        <v>00</v>
      </c>
      <c r="AO96" s="61" t="str">
        <f t="shared" si="13"/>
        <v>00</v>
      </c>
      <c r="AQ96" t="str">
        <f t="shared" si="8"/>
        <v xml:space="preserve">    (U4)0x00000019U,                                                           /* 25 ASIL_ON                                         */</v>
      </c>
    </row>
    <row r="97" spans="2:43">
      <c r="B97" s="132"/>
      <c r="C97" s="48">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1</v>
      </c>
      <c r="AF97" s="125">
        <f t="shared" si="19"/>
        <v>1</v>
      </c>
      <c r="AG97" s="125">
        <f t="shared" si="19"/>
        <v>0</v>
      </c>
      <c r="AH97" s="125">
        <f t="shared" si="19"/>
        <v>1</v>
      </c>
      <c r="AI97" s="125">
        <f t="shared" si="19"/>
        <v>0</v>
      </c>
      <c r="AJ97" s="48" t="str">
        <f t="shared" si="7"/>
        <v>ASIL_ON</v>
      </c>
      <c r="AK97" s="61"/>
      <c r="AL97" s="61" t="str">
        <f t="shared" si="10"/>
        <v>1A</v>
      </c>
      <c r="AM97" s="61" t="str">
        <f t="shared" si="11"/>
        <v>00</v>
      </c>
      <c r="AN97" s="61" t="str">
        <f t="shared" si="12"/>
        <v>00</v>
      </c>
      <c r="AO97" s="61" t="str">
        <f t="shared" si="13"/>
        <v>00</v>
      </c>
      <c r="AQ97" t="str">
        <f t="shared" si="8"/>
        <v xml:space="preserve">    (U4)0x0000001AU,                                                           /* 26 ASIL_ON                                         */</v>
      </c>
    </row>
    <row r="98" spans="2:43">
      <c r="B98" s="132"/>
      <c r="C98" s="48">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1</v>
      </c>
      <c r="AF98" s="125">
        <f t="shared" si="19"/>
        <v>1</v>
      </c>
      <c r="AG98" s="125">
        <f t="shared" si="19"/>
        <v>0</v>
      </c>
      <c r="AH98" s="125">
        <f t="shared" si="19"/>
        <v>1</v>
      </c>
      <c r="AI98" s="125">
        <f t="shared" si="19"/>
        <v>1</v>
      </c>
      <c r="AJ98" s="48" t="str">
        <f t="shared" si="7"/>
        <v>ASIL_ON</v>
      </c>
      <c r="AK98" s="61"/>
      <c r="AL98" s="61" t="str">
        <f t="shared" si="10"/>
        <v>1B</v>
      </c>
      <c r="AM98" s="61" t="str">
        <f t="shared" si="11"/>
        <v>00</v>
      </c>
      <c r="AN98" s="61" t="str">
        <f t="shared" si="12"/>
        <v>00</v>
      </c>
      <c r="AO98" s="61" t="str">
        <f t="shared" si="13"/>
        <v>00</v>
      </c>
      <c r="AQ98" t="str">
        <f t="shared" si="8"/>
        <v xml:space="preserve">    (U4)0x0000001BU,                                                           /* 27 ASIL_ON                                         */</v>
      </c>
    </row>
    <row r="99" spans="2:43">
      <c r="B99" s="132"/>
      <c r="C99" s="48">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1</v>
      </c>
      <c r="AF99" s="125">
        <f t="shared" si="19"/>
        <v>1</v>
      </c>
      <c r="AG99" s="125">
        <f t="shared" si="19"/>
        <v>1</v>
      </c>
      <c r="AH99" s="125">
        <f t="shared" si="19"/>
        <v>0</v>
      </c>
      <c r="AI99" s="125">
        <f t="shared" si="19"/>
        <v>0</v>
      </c>
      <c r="AJ99" s="48" t="str">
        <f t="shared" si="7"/>
        <v>ASIL_ON</v>
      </c>
      <c r="AK99" s="61"/>
      <c r="AL99" s="61" t="str">
        <f t="shared" si="10"/>
        <v>1C</v>
      </c>
      <c r="AM99" s="61" t="str">
        <f t="shared" si="11"/>
        <v>00</v>
      </c>
      <c r="AN99" s="61" t="str">
        <f t="shared" si="12"/>
        <v>00</v>
      </c>
      <c r="AO99" s="61" t="str">
        <f t="shared" si="13"/>
        <v>00</v>
      </c>
      <c r="AQ99" t="str">
        <f t="shared" si="8"/>
        <v xml:space="preserve">    (U4)0x0000001CU,                                                           /* 28 ASIL_ON                                         */</v>
      </c>
    </row>
    <row r="100" spans="2:43">
      <c r="B100" s="132"/>
      <c r="C100" s="48">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1</v>
      </c>
      <c r="AF100" s="125">
        <f t="shared" si="19"/>
        <v>1</v>
      </c>
      <c r="AG100" s="125">
        <f t="shared" si="19"/>
        <v>1</v>
      </c>
      <c r="AH100" s="125">
        <f t="shared" si="19"/>
        <v>0</v>
      </c>
      <c r="AI100" s="125">
        <f t="shared" si="19"/>
        <v>1</v>
      </c>
      <c r="AJ100" s="48" t="str">
        <f t="shared" si="7"/>
        <v>ASIL_ON</v>
      </c>
      <c r="AK100" s="61"/>
      <c r="AL100" s="61" t="str">
        <f t="shared" si="10"/>
        <v>1D</v>
      </c>
      <c r="AM100" s="61" t="str">
        <f t="shared" si="11"/>
        <v>00</v>
      </c>
      <c r="AN100" s="61" t="str">
        <f t="shared" si="12"/>
        <v>00</v>
      </c>
      <c r="AO100" s="61" t="str">
        <f t="shared" si="13"/>
        <v>00</v>
      </c>
      <c r="AQ100" t="str">
        <f t="shared" si="8"/>
        <v xml:space="preserve">    (U4)0x0000001DU,                                                           /* 29 ASIL_ON                                         */</v>
      </c>
    </row>
    <row r="101" spans="2:43">
      <c r="B101" s="132"/>
      <c r="C101" s="48">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1</v>
      </c>
      <c r="AF101" s="125">
        <f t="shared" si="19"/>
        <v>1</v>
      </c>
      <c r="AG101" s="125">
        <f t="shared" si="19"/>
        <v>1</v>
      </c>
      <c r="AH101" s="125">
        <f t="shared" si="19"/>
        <v>1</v>
      </c>
      <c r="AI101" s="125">
        <f t="shared" si="19"/>
        <v>0</v>
      </c>
      <c r="AJ101" s="48" t="str">
        <f t="shared" si="7"/>
        <v>ASIL_ON</v>
      </c>
      <c r="AK101" s="61"/>
      <c r="AL101" s="61" t="str">
        <f t="shared" si="10"/>
        <v>1E</v>
      </c>
      <c r="AM101" s="61" t="str">
        <f t="shared" si="11"/>
        <v>00</v>
      </c>
      <c r="AN101" s="61" t="str">
        <f t="shared" si="12"/>
        <v>00</v>
      </c>
      <c r="AO101" s="61" t="str">
        <f t="shared" si="13"/>
        <v>00</v>
      </c>
      <c r="AQ101" t="str">
        <f t="shared" si="8"/>
        <v xml:space="preserve">    (U4)0x0000001EU,                                                           /* 30 ASIL_ON                                         */</v>
      </c>
    </row>
    <row r="102" spans="2:43">
      <c r="B102" s="132"/>
      <c r="C102" s="48">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1</v>
      </c>
      <c r="AF102" s="125">
        <f t="shared" si="19"/>
        <v>1</v>
      </c>
      <c r="AG102" s="125">
        <f t="shared" si="19"/>
        <v>1</v>
      </c>
      <c r="AH102" s="125">
        <f t="shared" si="19"/>
        <v>1</v>
      </c>
      <c r="AI102" s="125">
        <f t="shared" ref="AI102" si="20">IF(AI37=1,1,0)</f>
        <v>1</v>
      </c>
      <c r="AJ102" s="48" t="str">
        <f t="shared" si="7"/>
        <v>ASIL_ON</v>
      </c>
      <c r="AK102" s="61"/>
      <c r="AL102" s="61" t="str">
        <f t="shared" si="10"/>
        <v>1F</v>
      </c>
      <c r="AM102" s="61" t="str">
        <f t="shared" si="11"/>
        <v>00</v>
      </c>
      <c r="AN102" s="61" t="str">
        <f t="shared" si="12"/>
        <v>00</v>
      </c>
      <c r="AO102" s="61" t="str">
        <f t="shared" si="13"/>
        <v>00</v>
      </c>
      <c r="AQ102" t="str">
        <f t="shared" si="8"/>
        <v xml:space="preserve">    (U4)0x0000001FU                                                            /* 31 ASIL_ON                                         */</v>
      </c>
    </row>
    <row r="103" spans="2:43">
      <c r="B103" s="132"/>
      <c r="C103" s="48">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48" t="str">
        <f t="shared" si="7"/>
        <v/>
      </c>
      <c r="AK103" s="61"/>
      <c r="AL103" s="61" t="str">
        <f t="shared" si="10"/>
        <v>00</v>
      </c>
      <c r="AM103" s="61" t="str">
        <f t="shared" si="11"/>
        <v>00</v>
      </c>
      <c r="AN103" s="61" t="str">
        <f t="shared" si="12"/>
        <v>00</v>
      </c>
      <c r="AO103" s="61" t="str">
        <f t="shared" si="13"/>
        <v>00</v>
      </c>
      <c r="AQ103" t="str">
        <f t="shared" si="8"/>
        <v/>
      </c>
    </row>
    <row r="104" spans="2:43">
      <c r="B104" s="132"/>
      <c r="C104" s="48">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48" t="str">
        <f t="shared" si="7"/>
        <v/>
      </c>
      <c r="AK104" s="61"/>
      <c r="AL104" s="61" t="str">
        <f t="shared" si="10"/>
        <v>00</v>
      </c>
      <c r="AM104" s="61" t="str">
        <f t="shared" si="11"/>
        <v>00</v>
      </c>
      <c r="AN104" s="61" t="str">
        <f t="shared" si="12"/>
        <v>00</v>
      </c>
      <c r="AO104" s="61" t="str">
        <f t="shared" si="13"/>
        <v>00</v>
      </c>
      <c r="AQ104" t="str">
        <f t="shared" si="8"/>
        <v/>
      </c>
    </row>
    <row r="105" spans="2:43">
      <c r="B105" s="132"/>
      <c r="C105" s="48">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48" t="str">
        <f t="shared" si="7"/>
        <v/>
      </c>
      <c r="AK105" s="61"/>
      <c r="AL105" s="61" t="str">
        <f t="shared" si="10"/>
        <v>00</v>
      </c>
      <c r="AM105" s="61" t="str">
        <f t="shared" si="11"/>
        <v>00</v>
      </c>
      <c r="AN105" s="61" t="str">
        <f t="shared" si="12"/>
        <v>00</v>
      </c>
      <c r="AO105" s="61" t="str">
        <f t="shared" si="13"/>
        <v>00</v>
      </c>
      <c r="AQ105" t="str">
        <f t="shared" si="8"/>
        <v/>
      </c>
    </row>
    <row r="106" spans="2:43">
      <c r="B106" s="132"/>
      <c r="C106" s="48">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48" t="str">
        <f t="shared" si="7"/>
        <v/>
      </c>
      <c r="AK106" s="61"/>
      <c r="AL106" s="61" t="str">
        <f t="shared" si="10"/>
        <v>00</v>
      </c>
      <c r="AM106" s="61" t="str">
        <f t="shared" si="11"/>
        <v>00</v>
      </c>
      <c r="AN106" s="61" t="str">
        <f t="shared" si="12"/>
        <v>00</v>
      </c>
      <c r="AO106" s="61" t="str">
        <f t="shared" si="13"/>
        <v>00</v>
      </c>
      <c r="AQ106" t="str">
        <f t="shared" si="8"/>
        <v/>
      </c>
    </row>
    <row r="107" spans="2:43">
      <c r="B107" s="132"/>
      <c r="C107" s="48">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48" t="str">
        <f t="shared" si="7"/>
        <v/>
      </c>
      <c r="AK107" s="61"/>
      <c r="AL107" s="61" t="str">
        <f t="shared" si="10"/>
        <v>00</v>
      </c>
      <c r="AM107" s="61" t="str">
        <f t="shared" si="11"/>
        <v>00</v>
      </c>
      <c r="AN107" s="61" t="str">
        <f t="shared" si="12"/>
        <v>00</v>
      </c>
      <c r="AO107" s="61" t="str">
        <f t="shared" si="13"/>
        <v>00</v>
      </c>
      <c r="AQ107" t="str">
        <f t="shared" si="8"/>
        <v/>
      </c>
    </row>
    <row r="108" spans="2:43">
      <c r="B108" s="132"/>
      <c r="C108" s="48">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48" t="str">
        <f t="shared" si="7"/>
        <v/>
      </c>
      <c r="AK108" s="61"/>
      <c r="AL108" s="61" t="str">
        <f t="shared" si="10"/>
        <v>00</v>
      </c>
      <c r="AM108" s="61" t="str">
        <f t="shared" si="11"/>
        <v>00</v>
      </c>
      <c r="AN108" s="61" t="str">
        <f t="shared" si="12"/>
        <v>00</v>
      </c>
      <c r="AO108" s="61" t="str">
        <f t="shared" si="13"/>
        <v>00</v>
      </c>
      <c r="AQ108" t="str">
        <f t="shared" si="8"/>
        <v/>
      </c>
    </row>
    <row r="109" spans="2:43">
      <c r="B109" s="132"/>
      <c r="C109" s="48">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48" t="str">
        <f t="shared" si="7"/>
        <v/>
      </c>
      <c r="AK109" s="61"/>
      <c r="AL109" s="61" t="str">
        <f t="shared" si="10"/>
        <v>00</v>
      </c>
      <c r="AM109" s="61" t="str">
        <f t="shared" si="11"/>
        <v>00</v>
      </c>
      <c r="AN109" s="61" t="str">
        <f t="shared" si="12"/>
        <v>00</v>
      </c>
      <c r="AO109" s="61" t="str">
        <f t="shared" si="13"/>
        <v>00</v>
      </c>
      <c r="AQ109" t="str">
        <f t="shared" si="8"/>
        <v/>
      </c>
    </row>
    <row r="110" spans="2:43">
      <c r="B110" s="132"/>
      <c r="C110" s="48">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48" t="str">
        <f t="shared" si="7"/>
        <v/>
      </c>
      <c r="AK110" s="61"/>
      <c r="AL110" s="61" t="str">
        <f t="shared" si="10"/>
        <v>00</v>
      </c>
      <c r="AM110" s="61" t="str">
        <f t="shared" si="11"/>
        <v>00</v>
      </c>
      <c r="AN110" s="61" t="str">
        <f t="shared" si="12"/>
        <v>00</v>
      </c>
      <c r="AO110" s="61" t="str">
        <f t="shared" si="13"/>
        <v>00</v>
      </c>
      <c r="AQ110" t="str">
        <f t="shared" si="8"/>
        <v/>
      </c>
    </row>
    <row r="111" spans="2:43">
      <c r="B111" s="132"/>
      <c r="C111" s="48">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48" t="str">
        <f t="shared" si="7"/>
        <v/>
      </c>
      <c r="AK111" s="61"/>
      <c r="AL111" s="61" t="str">
        <f t="shared" si="10"/>
        <v>00</v>
      </c>
      <c r="AM111" s="61" t="str">
        <f t="shared" si="11"/>
        <v>00</v>
      </c>
      <c r="AN111" s="61" t="str">
        <f t="shared" si="12"/>
        <v>00</v>
      </c>
      <c r="AO111" s="61" t="str">
        <f t="shared" si="13"/>
        <v>00</v>
      </c>
      <c r="AQ111" t="str">
        <f t="shared" si="8"/>
        <v/>
      </c>
    </row>
    <row r="112" spans="2:43">
      <c r="B112" s="132"/>
      <c r="C112" s="48">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48" t="str">
        <f t="shared" si="7"/>
        <v/>
      </c>
      <c r="AK112" s="61"/>
      <c r="AL112" s="61" t="str">
        <f t="shared" si="10"/>
        <v>00</v>
      </c>
      <c r="AM112" s="61" t="str">
        <f t="shared" si="11"/>
        <v>00</v>
      </c>
      <c r="AN112" s="61" t="str">
        <f t="shared" si="12"/>
        <v>00</v>
      </c>
      <c r="AO112" s="61" t="str">
        <f t="shared" si="13"/>
        <v>00</v>
      </c>
      <c r="AQ112" t="str">
        <f t="shared" si="8"/>
        <v/>
      </c>
    </row>
    <row r="113" spans="2:43">
      <c r="B113" s="132"/>
      <c r="C113" s="48">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48" t="str">
        <f t="shared" si="7"/>
        <v/>
      </c>
      <c r="AK113" s="61"/>
      <c r="AL113" s="61" t="str">
        <f t="shared" si="10"/>
        <v>00</v>
      </c>
      <c r="AM113" s="61" t="str">
        <f t="shared" si="11"/>
        <v>00</v>
      </c>
      <c r="AN113" s="61" t="str">
        <f t="shared" si="12"/>
        <v>00</v>
      </c>
      <c r="AO113" s="61" t="str">
        <f t="shared" si="13"/>
        <v>00</v>
      </c>
      <c r="AQ113" t="str">
        <f t="shared" si="8"/>
        <v/>
      </c>
    </row>
    <row r="114" spans="2:43">
      <c r="B114" s="132"/>
      <c r="C114" s="48">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48" t="str">
        <f t="shared" si="7"/>
        <v/>
      </c>
      <c r="AK114" s="61"/>
      <c r="AL114" s="61" t="str">
        <f t="shared" si="10"/>
        <v>00</v>
      </c>
      <c r="AM114" s="61" t="str">
        <f t="shared" si="11"/>
        <v>00</v>
      </c>
      <c r="AN114" s="61" t="str">
        <f t="shared" si="12"/>
        <v>00</v>
      </c>
      <c r="AO114" s="61" t="str">
        <f t="shared" si="13"/>
        <v>00</v>
      </c>
      <c r="AQ114" t="str">
        <f t="shared" si="8"/>
        <v/>
      </c>
    </row>
    <row r="115" spans="2:43">
      <c r="B115" s="132"/>
      <c r="C115" s="48">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48" t="str">
        <f t="shared" si="7"/>
        <v/>
      </c>
      <c r="AK115" s="61"/>
      <c r="AL115" s="61" t="str">
        <f t="shared" si="10"/>
        <v>00</v>
      </c>
      <c r="AM115" s="61" t="str">
        <f t="shared" si="11"/>
        <v>00</v>
      </c>
      <c r="AN115" s="61" t="str">
        <f t="shared" si="12"/>
        <v>00</v>
      </c>
      <c r="AO115" s="61" t="str">
        <f t="shared" si="13"/>
        <v>00</v>
      </c>
      <c r="AQ115" t="str">
        <f t="shared" si="8"/>
        <v/>
      </c>
    </row>
    <row r="116" spans="2:43">
      <c r="B116" s="132"/>
      <c r="C116" s="48">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48" t="str">
        <f t="shared" si="7"/>
        <v/>
      </c>
      <c r="AK116" s="61"/>
      <c r="AL116" s="61" t="str">
        <f t="shared" si="10"/>
        <v>00</v>
      </c>
      <c r="AM116" s="61" t="str">
        <f t="shared" si="11"/>
        <v>00</v>
      </c>
      <c r="AN116" s="61" t="str">
        <f t="shared" si="12"/>
        <v>00</v>
      </c>
      <c r="AO116" s="61" t="str">
        <f t="shared" si="13"/>
        <v>00</v>
      </c>
      <c r="AQ116" t="str">
        <f t="shared" si="8"/>
        <v/>
      </c>
    </row>
    <row r="117" spans="2:43">
      <c r="B117" s="132"/>
      <c r="C117" s="48">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48" t="str">
        <f t="shared" si="7"/>
        <v/>
      </c>
      <c r="AK117" s="61"/>
      <c r="AL117" s="61" t="str">
        <f t="shared" si="10"/>
        <v>00</v>
      </c>
      <c r="AM117" s="61" t="str">
        <f t="shared" si="11"/>
        <v>00</v>
      </c>
      <c r="AN117" s="61" t="str">
        <f t="shared" si="12"/>
        <v>00</v>
      </c>
      <c r="AO117" s="61" t="str">
        <f t="shared" si="13"/>
        <v>00</v>
      </c>
      <c r="AQ117" t="str">
        <f t="shared" si="8"/>
        <v/>
      </c>
    </row>
    <row r="118" spans="2:43">
      <c r="B118" s="132"/>
      <c r="C118" s="48">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48" t="str">
        <f t="shared" si="7"/>
        <v/>
      </c>
      <c r="AK118" s="61"/>
      <c r="AL118" s="61" t="str">
        <f t="shared" si="10"/>
        <v>00</v>
      </c>
      <c r="AM118" s="61" t="str">
        <f t="shared" si="11"/>
        <v>00</v>
      </c>
      <c r="AN118" s="61" t="str">
        <f t="shared" si="12"/>
        <v>00</v>
      </c>
      <c r="AO118" s="61" t="str">
        <f t="shared" si="13"/>
        <v>00</v>
      </c>
      <c r="AQ118" t="str">
        <f t="shared" si="8"/>
        <v/>
      </c>
    </row>
    <row r="119" spans="2:43">
      <c r="B119" s="132"/>
      <c r="C119" s="48">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48" t="str">
        <f t="shared" si="7"/>
        <v/>
      </c>
      <c r="AK119" s="61"/>
      <c r="AL119" s="61" t="str">
        <f t="shared" si="10"/>
        <v>00</v>
      </c>
      <c r="AM119" s="61" t="str">
        <f t="shared" si="11"/>
        <v>00</v>
      </c>
      <c r="AN119" s="61" t="str">
        <f t="shared" si="12"/>
        <v>00</v>
      </c>
      <c r="AO119" s="61" t="str">
        <f t="shared" si="13"/>
        <v>00</v>
      </c>
      <c r="AQ119" t="str">
        <f t="shared" si="8"/>
        <v/>
      </c>
    </row>
    <row r="120" spans="2:43">
      <c r="B120" s="132"/>
      <c r="C120" s="48">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48" t="str">
        <f t="shared" si="7"/>
        <v/>
      </c>
      <c r="AK120" s="61"/>
      <c r="AL120" s="61" t="str">
        <f t="shared" si="10"/>
        <v>00</v>
      </c>
      <c r="AM120" s="61" t="str">
        <f t="shared" si="11"/>
        <v>00</v>
      </c>
      <c r="AN120" s="61" t="str">
        <f t="shared" si="12"/>
        <v>00</v>
      </c>
      <c r="AO120" s="61" t="str">
        <f t="shared" si="13"/>
        <v>00</v>
      </c>
      <c r="AQ120" t="str">
        <f t="shared" si="8"/>
        <v/>
      </c>
    </row>
    <row r="121" spans="2:43">
      <c r="B121" s="132"/>
      <c r="C121" s="48">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48" t="str">
        <f t="shared" si="7"/>
        <v/>
      </c>
      <c r="AK121" s="61"/>
      <c r="AL121" s="61" t="str">
        <f t="shared" si="10"/>
        <v>00</v>
      </c>
      <c r="AM121" s="61" t="str">
        <f t="shared" si="11"/>
        <v>00</v>
      </c>
      <c r="AN121" s="61" t="str">
        <f t="shared" si="12"/>
        <v>00</v>
      </c>
      <c r="AO121" s="61" t="str">
        <f t="shared" si="13"/>
        <v>00</v>
      </c>
      <c r="AQ121" t="str">
        <f t="shared" si="8"/>
        <v/>
      </c>
    </row>
    <row r="122" spans="2:43">
      <c r="B122" s="132"/>
      <c r="C122" s="48">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48" t="str">
        <f t="shared" si="7"/>
        <v/>
      </c>
      <c r="AK122" s="61"/>
      <c r="AL122" s="61" t="str">
        <f t="shared" si="10"/>
        <v>00</v>
      </c>
      <c r="AM122" s="61" t="str">
        <f t="shared" si="11"/>
        <v>00</v>
      </c>
      <c r="AN122" s="61" t="str">
        <f t="shared" si="12"/>
        <v>00</v>
      </c>
      <c r="AO122" s="61" t="str">
        <f t="shared" si="13"/>
        <v>00</v>
      </c>
      <c r="AQ122" t="str">
        <f t="shared" si="8"/>
        <v/>
      </c>
    </row>
    <row r="123" spans="2:43">
      <c r="B123" s="132"/>
      <c r="C123" s="48">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48" t="str">
        <f t="shared" si="7"/>
        <v/>
      </c>
      <c r="AK123" s="61"/>
      <c r="AL123" s="61" t="str">
        <f t="shared" si="10"/>
        <v>00</v>
      </c>
      <c r="AM123" s="61" t="str">
        <f t="shared" si="11"/>
        <v>00</v>
      </c>
      <c r="AN123" s="61" t="str">
        <f t="shared" si="12"/>
        <v>00</v>
      </c>
      <c r="AO123" s="61" t="str">
        <f t="shared" si="13"/>
        <v>00</v>
      </c>
      <c r="AQ123" t="str">
        <f t="shared" si="8"/>
        <v/>
      </c>
    </row>
    <row r="124" spans="2:43">
      <c r="B124" s="132"/>
      <c r="C124" s="48">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48" t="str">
        <f t="shared" si="7"/>
        <v/>
      </c>
      <c r="AK124" s="61"/>
      <c r="AL124" s="61" t="str">
        <f t="shared" si="10"/>
        <v>00</v>
      </c>
      <c r="AM124" s="61" t="str">
        <f t="shared" si="11"/>
        <v>00</v>
      </c>
      <c r="AN124" s="61" t="str">
        <f t="shared" si="12"/>
        <v>00</v>
      </c>
      <c r="AO124" s="61" t="str">
        <f t="shared" si="13"/>
        <v>00</v>
      </c>
      <c r="AQ124" t="str">
        <f t="shared" si="8"/>
        <v/>
      </c>
    </row>
    <row r="125" spans="2:43">
      <c r="B125" s="132"/>
      <c r="C125" s="48">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48" t="str">
        <f t="shared" si="7"/>
        <v/>
      </c>
      <c r="AK125" s="61"/>
      <c r="AL125" s="61" t="str">
        <f t="shared" si="10"/>
        <v>00</v>
      </c>
      <c r="AM125" s="61" t="str">
        <f t="shared" si="11"/>
        <v>00</v>
      </c>
      <c r="AN125" s="61" t="str">
        <f t="shared" si="12"/>
        <v>00</v>
      </c>
      <c r="AO125" s="61" t="str">
        <f t="shared" si="13"/>
        <v>00</v>
      </c>
      <c r="AQ125" t="str">
        <f t="shared" si="8"/>
        <v/>
      </c>
    </row>
    <row r="126" spans="2:43">
      <c r="B126" s="132"/>
      <c r="C126" s="48">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48" t="str">
        <f t="shared" si="7"/>
        <v/>
      </c>
      <c r="AK126" s="61"/>
      <c r="AL126" s="61" t="str">
        <f t="shared" si="10"/>
        <v>00</v>
      </c>
      <c r="AM126" s="61" t="str">
        <f t="shared" si="11"/>
        <v>00</v>
      </c>
      <c r="AN126" s="61" t="str">
        <f t="shared" si="12"/>
        <v>00</v>
      </c>
      <c r="AO126" s="61" t="str">
        <f t="shared" si="13"/>
        <v>00</v>
      </c>
      <c r="AQ126" t="str">
        <f t="shared" si="8"/>
        <v/>
      </c>
    </row>
    <row r="127" spans="2:43">
      <c r="B127" s="132"/>
      <c r="C127" s="48">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48" t="str">
        <f t="shared" si="7"/>
        <v/>
      </c>
      <c r="AK127" s="61"/>
      <c r="AL127" s="61" t="str">
        <f t="shared" si="10"/>
        <v>00</v>
      </c>
      <c r="AM127" s="61" t="str">
        <f t="shared" si="11"/>
        <v>00</v>
      </c>
      <c r="AN127" s="61" t="str">
        <f t="shared" si="12"/>
        <v>00</v>
      </c>
      <c r="AO127" s="61" t="str">
        <f t="shared" si="13"/>
        <v>00</v>
      </c>
      <c r="AQ127" t="str">
        <f t="shared" si="8"/>
        <v/>
      </c>
    </row>
    <row r="128" spans="2:43">
      <c r="B128" s="132"/>
      <c r="C128" s="48">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48" t="str">
        <f t="shared" si="7"/>
        <v/>
      </c>
      <c r="AK128" s="61"/>
      <c r="AL128" s="61" t="str">
        <f t="shared" si="10"/>
        <v>00</v>
      </c>
      <c r="AM128" s="61" t="str">
        <f t="shared" si="11"/>
        <v>00</v>
      </c>
      <c r="AN128" s="61" t="str">
        <f t="shared" si="12"/>
        <v>00</v>
      </c>
      <c r="AO128" s="61" t="str">
        <f t="shared" si="13"/>
        <v>00</v>
      </c>
      <c r="AQ128" t="str">
        <f t="shared" si="8"/>
        <v/>
      </c>
    </row>
    <row r="129" spans="1:43">
      <c r="B129" s="132"/>
      <c r="C129" s="48">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48" t="str">
        <f t="shared" si="7"/>
        <v/>
      </c>
      <c r="AK129" s="61"/>
      <c r="AL129" s="61" t="str">
        <f t="shared" si="10"/>
        <v>00</v>
      </c>
      <c r="AM129" s="61" t="str">
        <f t="shared" si="11"/>
        <v>00</v>
      </c>
      <c r="AN129" s="61" t="str">
        <f t="shared" si="12"/>
        <v>00</v>
      </c>
      <c r="AO129" s="61" t="str">
        <f t="shared" si="13"/>
        <v>00</v>
      </c>
      <c r="AQ129" t="str">
        <f t="shared" si="8"/>
        <v/>
      </c>
    </row>
    <row r="130" spans="1:43">
      <c r="B130" s="132"/>
      <c r="C130" s="48">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48" t="str">
        <f t="shared" si="7"/>
        <v/>
      </c>
      <c r="AK130" s="61"/>
      <c r="AL130" s="61" t="str">
        <f t="shared" si="10"/>
        <v>00</v>
      </c>
      <c r="AM130" s="61" t="str">
        <f t="shared" si="11"/>
        <v>00</v>
      </c>
      <c r="AN130" s="61" t="str">
        <f t="shared" si="12"/>
        <v>00</v>
      </c>
      <c r="AO130" s="61" t="str">
        <f t="shared" si="13"/>
        <v>00</v>
      </c>
      <c r="AQ130" t="str">
        <f t="shared" si="8"/>
        <v/>
      </c>
    </row>
    <row r="131" spans="1:43">
      <c r="B131" s="132"/>
      <c r="C131" s="48">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48" t="str">
        <f t="shared" si="7"/>
        <v/>
      </c>
      <c r="AK131" s="61"/>
      <c r="AL131" s="61" t="str">
        <f t="shared" si="10"/>
        <v>00</v>
      </c>
      <c r="AM131" s="61" t="str">
        <f t="shared" si="11"/>
        <v>00</v>
      </c>
      <c r="AN131" s="61" t="str">
        <f t="shared" si="12"/>
        <v>00</v>
      </c>
      <c r="AO131" s="61" t="str">
        <f t="shared" si="13"/>
        <v>00</v>
      </c>
      <c r="AQ131" t="str">
        <f t="shared" si="8"/>
        <v/>
      </c>
    </row>
    <row r="132" spans="1:43">
      <c r="B132" s="132"/>
      <c r="C132" s="48">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48" t="str">
        <f t="shared" si="7"/>
        <v/>
      </c>
      <c r="AK132" s="61"/>
      <c r="AL132" s="61" t="str">
        <f t="shared" si="10"/>
        <v>00</v>
      </c>
      <c r="AM132" s="61" t="str">
        <f t="shared" si="11"/>
        <v>00</v>
      </c>
      <c r="AN132" s="61" t="str">
        <f t="shared" si="12"/>
        <v>00</v>
      </c>
      <c r="AO132" s="61" t="str">
        <f t="shared" si="13"/>
        <v>00</v>
      </c>
      <c r="AQ132" t="str">
        <f t="shared" si="8"/>
        <v/>
      </c>
    </row>
    <row r="133" spans="1:43">
      <c r="B133" s="132"/>
      <c r="C133" s="48">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48" t="str">
        <f t="shared" si="7"/>
        <v/>
      </c>
      <c r="AK133" s="61"/>
      <c r="AL133" s="61" t="str">
        <f t="shared" si="10"/>
        <v>00</v>
      </c>
      <c r="AM133" s="61" t="str">
        <f t="shared" si="11"/>
        <v>00</v>
      </c>
      <c r="AN133" s="61" t="str">
        <f t="shared" si="12"/>
        <v>00</v>
      </c>
      <c r="AO133" s="61" t="str">
        <f t="shared" si="13"/>
        <v>00</v>
      </c>
      <c r="AQ133" t="str">
        <f t="shared" si="8"/>
        <v/>
      </c>
    </row>
    <row r="134" spans="1:43">
      <c r="B134" s="133"/>
      <c r="C134" s="48">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48" t="str">
        <f t="shared" si="7"/>
        <v/>
      </c>
      <c r="AK134" s="61"/>
      <c r="AL134" s="61" t="str">
        <f t="shared" si="10"/>
        <v>00</v>
      </c>
      <c r="AM134" s="61" t="str">
        <f t="shared" si="11"/>
        <v>00</v>
      </c>
      <c r="AN134" s="61" t="str">
        <f t="shared" si="12"/>
        <v>00</v>
      </c>
      <c r="AO134" s="61" t="str">
        <f t="shared" si="13"/>
        <v>00</v>
      </c>
      <c r="AQ134" t="str">
        <f t="shared" si="8"/>
        <v/>
      </c>
    </row>
    <row r="135" spans="1:43">
      <c r="A135" s="57" t="s">
        <v>69</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4" t="str">
        <f ca="1">IF(B6&lt;&gt;"",B6,"")</f>
        <v>Table TT</v>
      </c>
      <c r="C136" s="48">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1</v>
      </c>
      <c r="AF136" s="125">
        <f t="shared" si="29"/>
        <v>1</v>
      </c>
      <c r="AG136" s="125">
        <f t="shared" si="29"/>
        <v>1</v>
      </c>
      <c r="AH136" s="125">
        <f t="shared" si="29"/>
        <v>1</v>
      </c>
      <c r="AI136" s="125">
        <f t="shared" si="29"/>
        <v>1</v>
      </c>
      <c r="AJ136" s="48" t="str">
        <f t="shared" ref="AJ136:AJ199" si="30">IF(AJ6&lt;&gt;"",AJ6,"")</f>
        <v>UNKNOWN</v>
      </c>
      <c r="AK136" s="61"/>
      <c r="AL136" s="61" t="str">
        <f>BIN2HEX(AB136&amp;AC136&amp;AD136&amp;AE136&amp;AF136&amp;AG136&amp;AH136&amp;AI136,2)</f>
        <v>1F</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(U4)0x0000001FU,                                                           /* 00 UNKNOWN                                         */</v>
      </c>
    </row>
    <row r="137" spans="1:43">
      <c r="B137" s="132"/>
      <c r="C137" s="48">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1</v>
      </c>
      <c r="AF137" s="125">
        <f t="shared" si="29"/>
        <v>1</v>
      </c>
      <c r="AG137" s="125">
        <f t="shared" si="29"/>
        <v>1</v>
      </c>
      <c r="AH137" s="125">
        <f t="shared" si="29"/>
        <v>1</v>
      </c>
      <c r="AI137" s="125">
        <f t="shared" si="29"/>
        <v>1</v>
      </c>
      <c r="AJ137" s="48" t="str">
        <f t="shared" si="30"/>
        <v>UNKNOWN</v>
      </c>
      <c r="AK137" s="61"/>
      <c r="AL137" s="61" t="str">
        <f t="shared" ref="AL137:AL199" si="33">BIN2HEX(AB137&amp;AC137&amp;AD137&amp;AE137&amp;AF137&amp;AG137&amp;AH137&amp;AI137,2)</f>
        <v>1F</v>
      </c>
      <c r="AM137" s="61" t="str">
        <f t="shared" ref="AM137:AM199" si="34">BIN2HEX(T137&amp;U137&amp;V137&amp;W137&amp;X137&amp;Y137&amp;Z137&amp;AA137,2)</f>
        <v>00</v>
      </c>
      <c r="AN137" s="61" t="str">
        <f t="shared" ref="AN137:AN199" si="35">BIN2HEX(L137&amp;M137&amp;N137&amp;O137&amp;P137&amp;Q137&amp;R137&amp;S137,2)</f>
        <v>00</v>
      </c>
      <c r="AO137" s="61" t="str">
        <f t="shared" ref="AO137:AO199" si="36">BIN2HEX(D137&amp;E137&amp;F137&amp;G137&amp;H137&amp;I137&amp;J137&amp;K137,2)</f>
        <v>00</v>
      </c>
      <c r="AQ137" t="str">
        <f t="shared" si="31"/>
        <v xml:space="preserve">    (U4)0x0000001FU,                                                           /* 01 UNKNOWN                                         */</v>
      </c>
    </row>
    <row r="138" spans="1:43">
      <c r="B138" s="132"/>
      <c r="C138" s="48">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1</v>
      </c>
      <c r="AF138" s="125">
        <f t="shared" si="29"/>
        <v>1</v>
      </c>
      <c r="AG138" s="125">
        <f t="shared" si="29"/>
        <v>1</v>
      </c>
      <c r="AH138" s="125">
        <f t="shared" si="29"/>
        <v>1</v>
      </c>
      <c r="AI138" s="125">
        <f t="shared" si="29"/>
        <v>1</v>
      </c>
      <c r="AJ138" s="48" t="str">
        <f t="shared" si="30"/>
        <v>FLASH_4HZ</v>
      </c>
      <c r="AK138" s="61"/>
      <c r="AL138" s="61" t="str">
        <f t="shared" si="33"/>
        <v>1F</v>
      </c>
      <c r="AM138" s="61" t="str">
        <f t="shared" si="34"/>
        <v>00</v>
      </c>
      <c r="AN138" s="61" t="str">
        <f t="shared" si="35"/>
        <v>00</v>
      </c>
      <c r="AO138" s="61" t="str">
        <f t="shared" si="36"/>
        <v>00</v>
      </c>
      <c r="AQ138" t="str">
        <f t="shared" si="31"/>
        <v xml:space="preserve">    (U4)0x0000001FU,                                                           /* 02 FLASH_4HZ                                       */</v>
      </c>
    </row>
    <row r="139" spans="1:43">
      <c r="B139" s="132"/>
      <c r="C139" s="48">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1</v>
      </c>
      <c r="AF139" s="125">
        <f t="shared" si="29"/>
        <v>1</v>
      </c>
      <c r="AG139" s="125">
        <f t="shared" si="29"/>
        <v>1</v>
      </c>
      <c r="AH139" s="125">
        <f t="shared" si="29"/>
        <v>1</v>
      </c>
      <c r="AI139" s="125">
        <f t="shared" si="29"/>
        <v>1</v>
      </c>
      <c r="AJ139" s="48" t="str">
        <f t="shared" si="30"/>
        <v>ON</v>
      </c>
      <c r="AK139" s="61"/>
      <c r="AL139" s="61" t="str">
        <f t="shared" si="33"/>
        <v>1F</v>
      </c>
      <c r="AM139" s="61" t="str">
        <f t="shared" si="34"/>
        <v>00</v>
      </c>
      <c r="AN139" s="61" t="str">
        <f t="shared" si="35"/>
        <v>00</v>
      </c>
      <c r="AO139" s="61" t="str">
        <f t="shared" si="36"/>
        <v>00</v>
      </c>
      <c r="AQ139" t="str">
        <f t="shared" si="31"/>
        <v xml:space="preserve">    (U4)0x0000001FU,                                                           /* 03 ON                                              */</v>
      </c>
    </row>
    <row r="140" spans="1:43">
      <c r="B140" s="132"/>
      <c r="C140" s="48">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1</v>
      </c>
      <c r="AF140" s="125">
        <f t="shared" si="29"/>
        <v>1</v>
      </c>
      <c r="AG140" s="125">
        <f t="shared" si="29"/>
        <v>1</v>
      </c>
      <c r="AH140" s="125">
        <f t="shared" si="29"/>
        <v>1</v>
      </c>
      <c r="AI140" s="125">
        <f t="shared" si="29"/>
        <v>1</v>
      </c>
      <c r="AJ140" s="48" t="str">
        <f t="shared" si="30"/>
        <v>FLASH_1HZ</v>
      </c>
      <c r="AK140" s="61"/>
      <c r="AL140" s="61" t="str">
        <f t="shared" si="33"/>
        <v>1F</v>
      </c>
      <c r="AM140" s="61" t="str">
        <f t="shared" si="34"/>
        <v>00</v>
      </c>
      <c r="AN140" s="61" t="str">
        <f t="shared" si="35"/>
        <v>00</v>
      </c>
      <c r="AO140" s="61" t="str">
        <f t="shared" si="36"/>
        <v>00</v>
      </c>
      <c r="AQ140" t="str">
        <f t="shared" si="31"/>
        <v xml:space="preserve">    (U4)0x0000001FU,                                                           /* 04 FLASH_1HZ                                       */</v>
      </c>
    </row>
    <row r="141" spans="1:43">
      <c r="B141" s="132"/>
      <c r="C141" s="48">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1</v>
      </c>
      <c r="AF141" s="125">
        <f t="shared" si="29"/>
        <v>1</v>
      </c>
      <c r="AG141" s="125">
        <f t="shared" si="29"/>
        <v>1</v>
      </c>
      <c r="AH141" s="125">
        <f t="shared" si="29"/>
        <v>1</v>
      </c>
      <c r="AI141" s="125">
        <f t="shared" si="29"/>
        <v>1</v>
      </c>
      <c r="AJ141" s="48" t="str">
        <f t="shared" si="30"/>
        <v>UNKNOWN</v>
      </c>
      <c r="AK141" s="61"/>
      <c r="AL141" s="61" t="str">
        <f t="shared" si="33"/>
        <v>1F</v>
      </c>
      <c r="AM141" s="61" t="str">
        <f t="shared" si="34"/>
        <v>00</v>
      </c>
      <c r="AN141" s="61" t="str">
        <f t="shared" si="35"/>
        <v>00</v>
      </c>
      <c r="AO141" s="61" t="str">
        <f t="shared" si="36"/>
        <v>00</v>
      </c>
      <c r="AQ141" t="str">
        <f t="shared" si="31"/>
        <v xml:space="preserve">    (U4)0x0000001FU,                                                           /* 05 UNKNOWN                                         */</v>
      </c>
    </row>
    <row r="142" spans="1:43">
      <c r="B142" s="132"/>
      <c r="C142" s="48">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1</v>
      </c>
      <c r="AF142" s="125">
        <f t="shared" si="29"/>
        <v>1</v>
      </c>
      <c r="AG142" s="125">
        <f t="shared" si="29"/>
        <v>1</v>
      </c>
      <c r="AH142" s="125">
        <f t="shared" si="29"/>
        <v>1</v>
      </c>
      <c r="AI142" s="125">
        <f t="shared" si="29"/>
        <v>1</v>
      </c>
      <c r="AJ142" s="48" t="str">
        <f t="shared" si="30"/>
        <v>UNKNOWN</v>
      </c>
      <c r="AK142" s="61"/>
      <c r="AL142" s="61" t="str">
        <f t="shared" si="33"/>
        <v>1F</v>
      </c>
      <c r="AM142" s="61" t="str">
        <f t="shared" si="34"/>
        <v>00</v>
      </c>
      <c r="AN142" s="61" t="str">
        <f t="shared" si="35"/>
        <v>00</v>
      </c>
      <c r="AO142" s="61" t="str">
        <f t="shared" si="36"/>
        <v>00</v>
      </c>
      <c r="AQ142" t="str">
        <f t="shared" si="31"/>
        <v xml:space="preserve">    (U4)0x0000001FU,                                                           /* 06 UNKNOWN                                         */</v>
      </c>
    </row>
    <row r="143" spans="1:43">
      <c r="B143" s="132"/>
      <c r="C143" s="48">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1</v>
      </c>
      <c r="AF143" s="125">
        <f t="shared" si="29"/>
        <v>1</v>
      </c>
      <c r="AG143" s="125">
        <f t="shared" si="29"/>
        <v>1</v>
      </c>
      <c r="AH143" s="125">
        <f t="shared" si="29"/>
        <v>1</v>
      </c>
      <c r="AI143" s="125">
        <f t="shared" ref="AI143" si="37">IF(OR(AI13=0,AI13=1),1,0)</f>
        <v>1</v>
      </c>
      <c r="AJ143" s="48" t="str">
        <f t="shared" si="30"/>
        <v>ASIL_ON</v>
      </c>
      <c r="AK143" s="61"/>
      <c r="AL143" s="61" t="str">
        <f t="shared" si="33"/>
        <v>1F</v>
      </c>
      <c r="AM143" s="61" t="str">
        <f t="shared" si="34"/>
        <v>00</v>
      </c>
      <c r="AN143" s="61" t="str">
        <f t="shared" si="35"/>
        <v>00</v>
      </c>
      <c r="AO143" s="61" t="str">
        <f t="shared" si="36"/>
        <v>00</v>
      </c>
      <c r="AQ143" t="str">
        <f t="shared" si="31"/>
        <v xml:space="preserve">    (U4)0x0000001FU,                                                           /* 07 ASIL_ON                                         */</v>
      </c>
    </row>
    <row r="144" spans="1:43">
      <c r="B144" s="132"/>
      <c r="C144" s="48">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1</v>
      </c>
      <c r="AF144" s="125">
        <f t="shared" si="38"/>
        <v>1</v>
      </c>
      <c r="AG144" s="125">
        <f t="shared" si="38"/>
        <v>1</v>
      </c>
      <c r="AH144" s="125">
        <f t="shared" si="38"/>
        <v>1</v>
      </c>
      <c r="AI144" s="125">
        <f t="shared" si="38"/>
        <v>1</v>
      </c>
      <c r="AJ144" s="48" t="str">
        <f t="shared" si="30"/>
        <v>UNKNOWN</v>
      </c>
      <c r="AK144" s="61"/>
      <c r="AL144" s="61" t="str">
        <f t="shared" si="33"/>
        <v>1F</v>
      </c>
      <c r="AM144" s="61" t="str">
        <f t="shared" si="34"/>
        <v>00</v>
      </c>
      <c r="AN144" s="61" t="str">
        <f t="shared" si="35"/>
        <v>00</v>
      </c>
      <c r="AO144" s="61" t="str">
        <f t="shared" si="36"/>
        <v>00</v>
      </c>
      <c r="AQ144" t="str">
        <f t="shared" si="31"/>
        <v xml:space="preserve">    (U4)0x0000001FU,                                                           /* 08 UNKNOWN                                         */</v>
      </c>
    </row>
    <row r="145" spans="2:43">
      <c r="B145" s="132"/>
      <c r="C145" s="48">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1</v>
      </c>
      <c r="AF145" s="125">
        <f t="shared" si="38"/>
        <v>1</v>
      </c>
      <c r="AG145" s="125">
        <f t="shared" si="38"/>
        <v>1</v>
      </c>
      <c r="AH145" s="125">
        <f t="shared" si="38"/>
        <v>1</v>
      </c>
      <c r="AI145" s="125">
        <f t="shared" si="38"/>
        <v>1</v>
      </c>
      <c r="AJ145" s="48" t="str">
        <f t="shared" si="30"/>
        <v>UNKNOWN</v>
      </c>
      <c r="AK145" s="61"/>
      <c r="AL145" s="61" t="str">
        <f t="shared" si="33"/>
        <v>1F</v>
      </c>
      <c r="AM145" s="61" t="str">
        <f t="shared" si="34"/>
        <v>00</v>
      </c>
      <c r="AN145" s="61" t="str">
        <f t="shared" si="35"/>
        <v>00</v>
      </c>
      <c r="AO145" s="61" t="str">
        <f t="shared" si="36"/>
        <v>00</v>
      </c>
      <c r="AQ145" t="str">
        <f t="shared" si="31"/>
        <v xml:space="preserve">    (U4)0x0000001FU,                                                           /* 09 UNKNOWN                                         */</v>
      </c>
    </row>
    <row r="146" spans="2:43">
      <c r="B146" s="132"/>
      <c r="C146" s="48">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1</v>
      </c>
      <c r="AF146" s="125">
        <f t="shared" si="38"/>
        <v>1</v>
      </c>
      <c r="AG146" s="125">
        <f t="shared" si="38"/>
        <v>1</v>
      </c>
      <c r="AH146" s="125">
        <f t="shared" si="38"/>
        <v>1</v>
      </c>
      <c r="AI146" s="125">
        <f t="shared" si="38"/>
        <v>1</v>
      </c>
      <c r="AJ146" s="48" t="str">
        <f t="shared" si="30"/>
        <v>UNKNOWN</v>
      </c>
      <c r="AK146" s="61"/>
      <c r="AL146" s="61" t="str">
        <f t="shared" si="33"/>
        <v>1F</v>
      </c>
      <c r="AM146" s="61" t="str">
        <f t="shared" si="34"/>
        <v>00</v>
      </c>
      <c r="AN146" s="61" t="str">
        <f t="shared" si="35"/>
        <v>00</v>
      </c>
      <c r="AO146" s="61" t="str">
        <f t="shared" si="36"/>
        <v>00</v>
      </c>
      <c r="AQ146" t="str">
        <f t="shared" si="31"/>
        <v xml:space="preserve">    (U4)0x0000001FU,                                                           /* 10 UNKNOWN                                         */</v>
      </c>
    </row>
    <row r="147" spans="2:43">
      <c r="B147" s="132"/>
      <c r="C147" s="48">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1</v>
      </c>
      <c r="AF147" s="125">
        <f t="shared" si="38"/>
        <v>1</v>
      </c>
      <c r="AG147" s="125">
        <f t="shared" si="38"/>
        <v>1</v>
      </c>
      <c r="AH147" s="125">
        <f t="shared" si="38"/>
        <v>1</v>
      </c>
      <c r="AI147" s="125">
        <f t="shared" si="38"/>
        <v>1</v>
      </c>
      <c r="AJ147" s="48" t="str">
        <f t="shared" si="30"/>
        <v>UNKNOWN</v>
      </c>
      <c r="AK147" s="61"/>
      <c r="AL147" s="61" t="str">
        <f t="shared" si="33"/>
        <v>1F</v>
      </c>
      <c r="AM147" s="61" t="str">
        <f t="shared" si="34"/>
        <v>00</v>
      </c>
      <c r="AN147" s="61" t="str">
        <f t="shared" si="35"/>
        <v>00</v>
      </c>
      <c r="AO147" s="61" t="str">
        <f t="shared" si="36"/>
        <v>00</v>
      </c>
      <c r="AQ147" t="str">
        <f t="shared" si="31"/>
        <v xml:space="preserve">    (U4)0x0000001FU,                                                           /* 11 UNKNOWN                                         */</v>
      </c>
    </row>
    <row r="148" spans="2:43">
      <c r="B148" s="132"/>
      <c r="C148" s="48">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1</v>
      </c>
      <c r="AF148" s="125">
        <f t="shared" si="38"/>
        <v>1</v>
      </c>
      <c r="AG148" s="125">
        <f t="shared" si="38"/>
        <v>1</v>
      </c>
      <c r="AH148" s="125">
        <f t="shared" si="38"/>
        <v>1</v>
      </c>
      <c r="AI148" s="125">
        <f t="shared" si="38"/>
        <v>1</v>
      </c>
      <c r="AJ148" s="48" t="str">
        <f t="shared" si="30"/>
        <v>UNKNOWN</v>
      </c>
      <c r="AK148" s="61"/>
      <c r="AL148" s="61" t="str">
        <f t="shared" si="33"/>
        <v>1F</v>
      </c>
      <c r="AM148" s="61" t="str">
        <f t="shared" si="34"/>
        <v>00</v>
      </c>
      <c r="AN148" s="61" t="str">
        <f t="shared" si="35"/>
        <v>00</v>
      </c>
      <c r="AO148" s="61" t="str">
        <f t="shared" si="36"/>
        <v>00</v>
      </c>
      <c r="AQ148" t="str">
        <f t="shared" si="31"/>
        <v xml:space="preserve">    (U4)0x0000001FU,                                                           /* 12 UNKNOWN                                         */</v>
      </c>
    </row>
    <row r="149" spans="2:43">
      <c r="B149" s="132"/>
      <c r="C149" s="48">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1</v>
      </c>
      <c r="AF149" s="125">
        <f t="shared" si="38"/>
        <v>1</v>
      </c>
      <c r="AG149" s="125">
        <f t="shared" si="38"/>
        <v>1</v>
      </c>
      <c r="AH149" s="125">
        <f t="shared" si="38"/>
        <v>1</v>
      </c>
      <c r="AI149" s="125">
        <f t="shared" si="38"/>
        <v>1</v>
      </c>
      <c r="AJ149" s="48" t="str">
        <f t="shared" si="30"/>
        <v>UNKNOWN</v>
      </c>
      <c r="AK149" s="61"/>
      <c r="AL149" s="61" t="str">
        <f t="shared" si="33"/>
        <v>1F</v>
      </c>
      <c r="AM149" s="61" t="str">
        <f t="shared" si="34"/>
        <v>00</v>
      </c>
      <c r="AN149" s="61" t="str">
        <f t="shared" si="35"/>
        <v>00</v>
      </c>
      <c r="AO149" s="61" t="str">
        <f t="shared" si="36"/>
        <v>00</v>
      </c>
      <c r="AQ149" t="str">
        <f t="shared" si="31"/>
        <v xml:space="preserve">    (U4)0x0000001FU,                                                           /* 13 UNKNOWN                                         */</v>
      </c>
    </row>
    <row r="150" spans="2:43">
      <c r="B150" s="132"/>
      <c r="C150" s="48">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1</v>
      </c>
      <c r="AF150" s="125">
        <f t="shared" si="38"/>
        <v>1</v>
      </c>
      <c r="AG150" s="125">
        <f t="shared" si="38"/>
        <v>1</v>
      </c>
      <c r="AH150" s="125">
        <f t="shared" si="38"/>
        <v>1</v>
      </c>
      <c r="AI150" s="125">
        <f t="shared" si="38"/>
        <v>1</v>
      </c>
      <c r="AJ150" s="48" t="str">
        <f t="shared" si="30"/>
        <v>UNKNOWN</v>
      </c>
      <c r="AK150" s="61"/>
      <c r="AL150" s="61" t="str">
        <f t="shared" si="33"/>
        <v>1F</v>
      </c>
      <c r="AM150" s="61" t="str">
        <f t="shared" si="34"/>
        <v>00</v>
      </c>
      <c r="AN150" s="61" t="str">
        <f t="shared" si="35"/>
        <v>00</v>
      </c>
      <c r="AO150" s="61" t="str">
        <f t="shared" si="36"/>
        <v>00</v>
      </c>
      <c r="AQ150" t="str">
        <f t="shared" si="31"/>
        <v xml:space="preserve">    (U4)0x0000001FU,                                                           /* 14 UNKNOWN                                         */</v>
      </c>
    </row>
    <row r="151" spans="2:43">
      <c r="B151" s="132"/>
      <c r="C151" s="48">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1</v>
      </c>
      <c r="AF151" s="125">
        <f t="shared" si="38"/>
        <v>1</v>
      </c>
      <c r="AG151" s="125">
        <f t="shared" si="38"/>
        <v>1</v>
      </c>
      <c r="AH151" s="125">
        <f t="shared" si="38"/>
        <v>1</v>
      </c>
      <c r="AI151" s="125">
        <f t="shared" ref="AI151" si="39">IF(OR(AI21=0,AI21=1),1,0)</f>
        <v>1</v>
      </c>
      <c r="AJ151" s="48" t="str">
        <f t="shared" si="30"/>
        <v>UNKNOWN</v>
      </c>
      <c r="AK151" s="61"/>
      <c r="AL151" s="61" t="str">
        <f t="shared" si="33"/>
        <v>1F</v>
      </c>
      <c r="AM151" s="61" t="str">
        <f t="shared" si="34"/>
        <v>00</v>
      </c>
      <c r="AN151" s="61" t="str">
        <f t="shared" si="35"/>
        <v>00</v>
      </c>
      <c r="AO151" s="61" t="str">
        <f t="shared" si="36"/>
        <v>00</v>
      </c>
      <c r="AQ151" t="str">
        <f t="shared" si="31"/>
        <v xml:space="preserve">    (U4)0x0000001FU,                                                           /* 15 UNKNOWN                                         */</v>
      </c>
    </row>
    <row r="152" spans="2:43">
      <c r="B152" s="132"/>
      <c r="C152" s="48">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1</v>
      </c>
      <c r="AF152" s="125">
        <f t="shared" si="40"/>
        <v>1</v>
      </c>
      <c r="AG152" s="125">
        <f t="shared" si="40"/>
        <v>1</v>
      </c>
      <c r="AH152" s="125">
        <f t="shared" si="40"/>
        <v>1</v>
      </c>
      <c r="AI152" s="125">
        <f t="shared" si="40"/>
        <v>1</v>
      </c>
      <c r="AJ152" s="48" t="str">
        <f t="shared" si="30"/>
        <v>ASIL_ON</v>
      </c>
      <c r="AK152" s="61"/>
      <c r="AL152" s="61" t="str">
        <f t="shared" si="33"/>
        <v>1F</v>
      </c>
      <c r="AM152" s="61" t="str">
        <f t="shared" si="34"/>
        <v>00</v>
      </c>
      <c r="AN152" s="61" t="str">
        <f t="shared" si="35"/>
        <v>00</v>
      </c>
      <c r="AO152" s="61" t="str">
        <f t="shared" si="36"/>
        <v>00</v>
      </c>
      <c r="AQ152" t="str">
        <f t="shared" si="31"/>
        <v xml:space="preserve">    (U4)0x0000001FU,                                                           /* 16 ASIL_ON                                         */</v>
      </c>
    </row>
    <row r="153" spans="2:43">
      <c r="B153" s="132"/>
      <c r="C153" s="48">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1</v>
      </c>
      <c r="AF153" s="125">
        <f t="shared" si="40"/>
        <v>1</v>
      </c>
      <c r="AG153" s="125">
        <f t="shared" si="40"/>
        <v>1</v>
      </c>
      <c r="AH153" s="125">
        <f t="shared" si="40"/>
        <v>1</v>
      </c>
      <c r="AI153" s="125">
        <f t="shared" si="40"/>
        <v>1</v>
      </c>
      <c r="AJ153" s="48" t="str">
        <f t="shared" si="30"/>
        <v>ASIL_ON</v>
      </c>
      <c r="AK153" s="61"/>
      <c r="AL153" s="61" t="str">
        <f t="shared" si="33"/>
        <v>1F</v>
      </c>
      <c r="AM153" s="61" t="str">
        <f t="shared" si="34"/>
        <v>00</v>
      </c>
      <c r="AN153" s="61" t="str">
        <f t="shared" si="35"/>
        <v>00</v>
      </c>
      <c r="AO153" s="61" t="str">
        <f t="shared" si="36"/>
        <v>00</v>
      </c>
      <c r="AQ153" t="str">
        <f t="shared" si="31"/>
        <v xml:space="preserve">    (U4)0x0000001FU,                                                           /* 17 ASIL_ON                                         */</v>
      </c>
    </row>
    <row r="154" spans="2:43">
      <c r="B154" s="132"/>
      <c r="C154" s="48">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1</v>
      </c>
      <c r="AF154" s="125">
        <f t="shared" si="40"/>
        <v>1</v>
      </c>
      <c r="AG154" s="125">
        <f t="shared" si="40"/>
        <v>1</v>
      </c>
      <c r="AH154" s="125">
        <f t="shared" si="40"/>
        <v>1</v>
      </c>
      <c r="AI154" s="125">
        <f t="shared" si="40"/>
        <v>1</v>
      </c>
      <c r="AJ154" s="48" t="str">
        <f t="shared" si="30"/>
        <v>ASIL_ON</v>
      </c>
      <c r="AK154" s="61"/>
      <c r="AL154" s="61" t="str">
        <f t="shared" si="33"/>
        <v>1F</v>
      </c>
      <c r="AM154" s="61" t="str">
        <f t="shared" si="34"/>
        <v>00</v>
      </c>
      <c r="AN154" s="61" t="str">
        <f t="shared" si="35"/>
        <v>00</v>
      </c>
      <c r="AO154" s="61" t="str">
        <f t="shared" si="36"/>
        <v>00</v>
      </c>
      <c r="AQ154" t="str">
        <f t="shared" si="31"/>
        <v xml:space="preserve">    (U4)0x0000001FU,                                                           /* 18 ASIL_ON                                         */</v>
      </c>
    </row>
    <row r="155" spans="2:43">
      <c r="B155" s="132"/>
      <c r="C155" s="48">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1</v>
      </c>
      <c r="AF155" s="125">
        <f t="shared" si="40"/>
        <v>1</v>
      </c>
      <c r="AG155" s="125">
        <f t="shared" si="40"/>
        <v>1</v>
      </c>
      <c r="AH155" s="125">
        <f t="shared" si="40"/>
        <v>1</v>
      </c>
      <c r="AI155" s="125">
        <f t="shared" si="40"/>
        <v>1</v>
      </c>
      <c r="AJ155" s="48" t="str">
        <f t="shared" si="30"/>
        <v>ASIL_ON</v>
      </c>
      <c r="AK155" s="61"/>
      <c r="AL155" s="61" t="str">
        <f t="shared" si="33"/>
        <v>1F</v>
      </c>
      <c r="AM155" s="61" t="str">
        <f t="shared" si="34"/>
        <v>00</v>
      </c>
      <c r="AN155" s="61" t="str">
        <f t="shared" si="35"/>
        <v>00</v>
      </c>
      <c r="AO155" s="61" t="str">
        <f t="shared" si="36"/>
        <v>00</v>
      </c>
      <c r="AQ155" t="str">
        <f t="shared" si="31"/>
        <v xml:space="preserve">    (U4)0x0000001FU,                                                           /* 19 ASIL_ON                                         */</v>
      </c>
    </row>
    <row r="156" spans="2:43">
      <c r="B156" s="132"/>
      <c r="C156" s="48">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1</v>
      </c>
      <c r="AF156" s="125">
        <f t="shared" si="40"/>
        <v>1</v>
      </c>
      <c r="AG156" s="125">
        <f t="shared" si="40"/>
        <v>1</v>
      </c>
      <c r="AH156" s="125">
        <f t="shared" si="40"/>
        <v>1</v>
      </c>
      <c r="AI156" s="125">
        <f t="shared" si="40"/>
        <v>1</v>
      </c>
      <c r="AJ156" s="48" t="str">
        <f t="shared" si="30"/>
        <v>ASIL_ON</v>
      </c>
      <c r="AK156" s="61"/>
      <c r="AL156" s="61" t="str">
        <f t="shared" si="33"/>
        <v>1F</v>
      </c>
      <c r="AM156" s="61" t="str">
        <f t="shared" si="34"/>
        <v>00</v>
      </c>
      <c r="AN156" s="61" t="str">
        <f t="shared" si="35"/>
        <v>00</v>
      </c>
      <c r="AO156" s="61" t="str">
        <f t="shared" si="36"/>
        <v>00</v>
      </c>
      <c r="AQ156" t="str">
        <f t="shared" si="31"/>
        <v xml:space="preserve">    (U4)0x0000001FU,                                                           /* 20 ASIL_ON                                         */</v>
      </c>
    </row>
    <row r="157" spans="2:43">
      <c r="B157" s="132"/>
      <c r="C157" s="48">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1</v>
      </c>
      <c r="AF157" s="125">
        <f t="shared" si="40"/>
        <v>1</v>
      </c>
      <c r="AG157" s="125">
        <f t="shared" si="40"/>
        <v>1</v>
      </c>
      <c r="AH157" s="125">
        <f t="shared" si="40"/>
        <v>1</v>
      </c>
      <c r="AI157" s="125">
        <f t="shared" si="40"/>
        <v>1</v>
      </c>
      <c r="AJ157" s="48" t="str">
        <f t="shared" si="30"/>
        <v>ASIL_ON</v>
      </c>
      <c r="AK157" s="61"/>
      <c r="AL157" s="61" t="str">
        <f t="shared" si="33"/>
        <v>1F</v>
      </c>
      <c r="AM157" s="61" t="str">
        <f t="shared" si="34"/>
        <v>00</v>
      </c>
      <c r="AN157" s="61" t="str">
        <f t="shared" si="35"/>
        <v>00</v>
      </c>
      <c r="AO157" s="61" t="str">
        <f t="shared" si="36"/>
        <v>00</v>
      </c>
      <c r="AQ157" t="str">
        <f t="shared" si="31"/>
        <v xml:space="preserve">    (U4)0x0000001FU,                                                           /* 21 ASIL_ON                                         */</v>
      </c>
    </row>
    <row r="158" spans="2:43">
      <c r="B158" s="132"/>
      <c r="C158" s="48">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1</v>
      </c>
      <c r="AF158" s="125">
        <f t="shared" si="40"/>
        <v>1</v>
      </c>
      <c r="AG158" s="125">
        <f t="shared" si="40"/>
        <v>1</v>
      </c>
      <c r="AH158" s="125">
        <f t="shared" si="40"/>
        <v>1</v>
      </c>
      <c r="AI158" s="125">
        <f t="shared" si="40"/>
        <v>1</v>
      </c>
      <c r="AJ158" s="48" t="str">
        <f t="shared" si="30"/>
        <v>ASIL_ON</v>
      </c>
      <c r="AK158" s="61"/>
      <c r="AL158" s="61" t="str">
        <f t="shared" si="33"/>
        <v>1F</v>
      </c>
      <c r="AM158" s="61" t="str">
        <f t="shared" si="34"/>
        <v>00</v>
      </c>
      <c r="AN158" s="61" t="str">
        <f t="shared" si="35"/>
        <v>00</v>
      </c>
      <c r="AO158" s="61" t="str">
        <f t="shared" si="36"/>
        <v>00</v>
      </c>
      <c r="AQ158" t="str">
        <f t="shared" si="31"/>
        <v xml:space="preserve">    (U4)0x0000001FU,                                                           /* 22 ASIL_ON                                         */</v>
      </c>
    </row>
    <row r="159" spans="2:43">
      <c r="B159" s="132"/>
      <c r="C159" s="48">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1</v>
      </c>
      <c r="AF159" s="125">
        <f t="shared" si="40"/>
        <v>1</v>
      </c>
      <c r="AG159" s="125">
        <f t="shared" si="40"/>
        <v>1</v>
      </c>
      <c r="AH159" s="125">
        <f t="shared" si="40"/>
        <v>1</v>
      </c>
      <c r="AI159" s="125">
        <f t="shared" ref="AI159" si="41">IF(OR(AI29=0,AI29=1),1,0)</f>
        <v>1</v>
      </c>
      <c r="AJ159" s="48" t="str">
        <f t="shared" si="30"/>
        <v>ASIL_ON</v>
      </c>
      <c r="AK159" s="61"/>
      <c r="AL159" s="61" t="str">
        <f t="shared" si="33"/>
        <v>1F</v>
      </c>
      <c r="AM159" s="61" t="str">
        <f t="shared" si="34"/>
        <v>00</v>
      </c>
      <c r="AN159" s="61" t="str">
        <f t="shared" si="35"/>
        <v>00</v>
      </c>
      <c r="AO159" s="61" t="str">
        <f t="shared" si="36"/>
        <v>00</v>
      </c>
      <c r="AQ159" t="str">
        <f t="shared" si="31"/>
        <v xml:space="preserve">    (U4)0x0000001FU,                                                           /* 23 ASIL_ON                                         */</v>
      </c>
    </row>
    <row r="160" spans="2:43">
      <c r="B160" s="132"/>
      <c r="C160" s="48">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1</v>
      </c>
      <c r="AF160" s="125">
        <f t="shared" si="42"/>
        <v>1</v>
      </c>
      <c r="AG160" s="125">
        <f t="shared" si="42"/>
        <v>1</v>
      </c>
      <c r="AH160" s="125">
        <f t="shared" si="42"/>
        <v>1</v>
      </c>
      <c r="AI160" s="125">
        <f t="shared" si="42"/>
        <v>1</v>
      </c>
      <c r="AJ160" s="48" t="str">
        <f t="shared" si="30"/>
        <v>ASIL_ON</v>
      </c>
      <c r="AK160" s="61"/>
      <c r="AL160" s="61" t="str">
        <f t="shared" si="33"/>
        <v>1F</v>
      </c>
      <c r="AM160" s="61" t="str">
        <f t="shared" si="34"/>
        <v>00</v>
      </c>
      <c r="AN160" s="61" t="str">
        <f t="shared" si="35"/>
        <v>00</v>
      </c>
      <c r="AO160" s="61" t="str">
        <f t="shared" si="36"/>
        <v>00</v>
      </c>
      <c r="AQ160" t="str">
        <f t="shared" si="31"/>
        <v xml:space="preserve">    (U4)0x0000001FU,                                                           /* 24 ASIL_ON                                         */</v>
      </c>
    </row>
    <row r="161" spans="2:43">
      <c r="B161" s="132"/>
      <c r="C161" s="48">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1</v>
      </c>
      <c r="AF161" s="125">
        <f t="shared" si="42"/>
        <v>1</v>
      </c>
      <c r="AG161" s="125">
        <f t="shared" si="42"/>
        <v>1</v>
      </c>
      <c r="AH161" s="125">
        <f t="shared" si="42"/>
        <v>1</v>
      </c>
      <c r="AI161" s="125">
        <f t="shared" si="42"/>
        <v>1</v>
      </c>
      <c r="AJ161" s="48" t="str">
        <f t="shared" si="30"/>
        <v>ASIL_ON</v>
      </c>
      <c r="AK161" s="61"/>
      <c r="AL161" s="61" t="str">
        <f t="shared" si="33"/>
        <v>1F</v>
      </c>
      <c r="AM161" s="61" t="str">
        <f t="shared" si="34"/>
        <v>00</v>
      </c>
      <c r="AN161" s="61" t="str">
        <f t="shared" si="35"/>
        <v>00</v>
      </c>
      <c r="AO161" s="61" t="str">
        <f t="shared" si="36"/>
        <v>00</v>
      </c>
      <c r="AQ161" t="str">
        <f t="shared" si="31"/>
        <v xml:space="preserve">    (U4)0x0000001FU,                                                           /* 25 ASIL_ON                                         */</v>
      </c>
    </row>
    <row r="162" spans="2:43">
      <c r="B162" s="132"/>
      <c r="C162" s="48">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1</v>
      </c>
      <c r="AF162" s="125">
        <f t="shared" si="42"/>
        <v>1</v>
      </c>
      <c r="AG162" s="125">
        <f t="shared" si="42"/>
        <v>1</v>
      </c>
      <c r="AH162" s="125">
        <f t="shared" si="42"/>
        <v>1</v>
      </c>
      <c r="AI162" s="125">
        <f t="shared" si="42"/>
        <v>1</v>
      </c>
      <c r="AJ162" s="48" t="str">
        <f t="shared" si="30"/>
        <v>ASIL_ON</v>
      </c>
      <c r="AK162" s="61"/>
      <c r="AL162" s="61" t="str">
        <f t="shared" si="33"/>
        <v>1F</v>
      </c>
      <c r="AM162" s="61" t="str">
        <f t="shared" si="34"/>
        <v>00</v>
      </c>
      <c r="AN162" s="61" t="str">
        <f t="shared" si="35"/>
        <v>00</v>
      </c>
      <c r="AO162" s="61" t="str">
        <f t="shared" si="36"/>
        <v>00</v>
      </c>
      <c r="AQ162" t="str">
        <f t="shared" si="31"/>
        <v xml:space="preserve">    (U4)0x0000001FU,                                                           /* 26 ASIL_ON                                         */</v>
      </c>
    </row>
    <row r="163" spans="2:43">
      <c r="B163" s="132"/>
      <c r="C163" s="48">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1</v>
      </c>
      <c r="AF163" s="125">
        <f t="shared" si="42"/>
        <v>1</v>
      </c>
      <c r="AG163" s="125">
        <f t="shared" si="42"/>
        <v>1</v>
      </c>
      <c r="AH163" s="125">
        <f t="shared" si="42"/>
        <v>1</v>
      </c>
      <c r="AI163" s="125">
        <f t="shared" si="42"/>
        <v>1</v>
      </c>
      <c r="AJ163" s="48" t="str">
        <f t="shared" si="30"/>
        <v>ASIL_ON</v>
      </c>
      <c r="AK163" s="61"/>
      <c r="AL163" s="61" t="str">
        <f t="shared" si="33"/>
        <v>1F</v>
      </c>
      <c r="AM163" s="61" t="str">
        <f t="shared" si="34"/>
        <v>00</v>
      </c>
      <c r="AN163" s="61" t="str">
        <f t="shared" si="35"/>
        <v>00</v>
      </c>
      <c r="AO163" s="61" t="str">
        <f t="shared" si="36"/>
        <v>00</v>
      </c>
      <c r="AQ163" t="str">
        <f t="shared" si="31"/>
        <v xml:space="preserve">    (U4)0x0000001FU,                                                           /* 27 ASIL_ON                                         */</v>
      </c>
    </row>
    <row r="164" spans="2:43">
      <c r="B164" s="132"/>
      <c r="C164" s="48">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1</v>
      </c>
      <c r="AF164" s="125">
        <f t="shared" si="42"/>
        <v>1</v>
      </c>
      <c r="AG164" s="125">
        <f t="shared" si="42"/>
        <v>1</v>
      </c>
      <c r="AH164" s="125">
        <f t="shared" si="42"/>
        <v>1</v>
      </c>
      <c r="AI164" s="125">
        <f t="shared" si="42"/>
        <v>1</v>
      </c>
      <c r="AJ164" s="48" t="str">
        <f t="shared" si="30"/>
        <v>ASIL_ON</v>
      </c>
      <c r="AK164" s="61"/>
      <c r="AL164" s="61" t="str">
        <f t="shared" si="33"/>
        <v>1F</v>
      </c>
      <c r="AM164" s="61" t="str">
        <f t="shared" si="34"/>
        <v>00</v>
      </c>
      <c r="AN164" s="61" t="str">
        <f t="shared" si="35"/>
        <v>00</v>
      </c>
      <c r="AO164" s="61" t="str">
        <f t="shared" si="36"/>
        <v>00</v>
      </c>
      <c r="AQ164" t="str">
        <f t="shared" si="31"/>
        <v xml:space="preserve">    (U4)0x0000001FU,                                                           /* 28 ASIL_ON                                         */</v>
      </c>
    </row>
    <row r="165" spans="2:43">
      <c r="B165" s="132"/>
      <c r="C165" s="48">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1</v>
      </c>
      <c r="AF165" s="125">
        <f t="shared" si="42"/>
        <v>1</v>
      </c>
      <c r="AG165" s="125">
        <f t="shared" si="42"/>
        <v>1</v>
      </c>
      <c r="AH165" s="125">
        <f t="shared" si="42"/>
        <v>1</v>
      </c>
      <c r="AI165" s="125">
        <f t="shared" si="42"/>
        <v>1</v>
      </c>
      <c r="AJ165" s="48" t="str">
        <f t="shared" si="30"/>
        <v>ASIL_ON</v>
      </c>
      <c r="AK165" s="61"/>
      <c r="AL165" s="61" t="str">
        <f t="shared" si="33"/>
        <v>1F</v>
      </c>
      <c r="AM165" s="61" t="str">
        <f t="shared" si="34"/>
        <v>00</v>
      </c>
      <c r="AN165" s="61" t="str">
        <f t="shared" si="35"/>
        <v>00</v>
      </c>
      <c r="AO165" s="61" t="str">
        <f t="shared" si="36"/>
        <v>00</v>
      </c>
      <c r="AQ165" t="str">
        <f t="shared" si="31"/>
        <v xml:space="preserve">    (U4)0x0000001FU,                                                           /* 29 ASIL_ON                                         */</v>
      </c>
    </row>
    <row r="166" spans="2:43">
      <c r="B166" s="132"/>
      <c r="C166" s="48">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1</v>
      </c>
      <c r="AF166" s="125">
        <f t="shared" si="42"/>
        <v>1</v>
      </c>
      <c r="AG166" s="125">
        <f t="shared" si="42"/>
        <v>1</v>
      </c>
      <c r="AH166" s="125">
        <f t="shared" si="42"/>
        <v>1</v>
      </c>
      <c r="AI166" s="125">
        <f t="shared" si="42"/>
        <v>1</v>
      </c>
      <c r="AJ166" s="48" t="str">
        <f t="shared" si="30"/>
        <v>ASIL_ON</v>
      </c>
      <c r="AK166" s="61"/>
      <c r="AL166" s="61" t="str">
        <f t="shared" si="33"/>
        <v>1F</v>
      </c>
      <c r="AM166" s="61" t="str">
        <f t="shared" si="34"/>
        <v>00</v>
      </c>
      <c r="AN166" s="61" t="str">
        <f t="shared" si="35"/>
        <v>00</v>
      </c>
      <c r="AO166" s="61" t="str">
        <f t="shared" si="36"/>
        <v>00</v>
      </c>
      <c r="AQ166" t="str">
        <f t="shared" si="31"/>
        <v xml:space="preserve">    (U4)0x0000001FU,                                                           /* 30 ASIL_ON                                         */</v>
      </c>
    </row>
    <row r="167" spans="2:43">
      <c r="B167" s="132"/>
      <c r="C167" s="48">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1</v>
      </c>
      <c r="AF167" s="125">
        <f t="shared" si="42"/>
        <v>1</v>
      </c>
      <c r="AG167" s="125">
        <f t="shared" si="42"/>
        <v>1</v>
      </c>
      <c r="AH167" s="125">
        <f t="shared" si="42"/>
        <v>1</v>
      </c>
      <c r="AI167" s="125">
        <f t="shared" ref="AI167" si="43">IF(OR(AI37=0,AI37=1),1,0)</f>
        <v>1</v>
      </c>
      <c r="AJ167" s="48" t="str">
        <f t="shared" si="30"/>
        <v>ASIL_ON</v>
      </c>
      <c r="AK167" s="61"/>
      <c r="AL167" s="61" t="str">
        <f t="shared" si="33"/>
        <v>1F</v>
      </c>
      <c r="AM167" s="61" t="str">
        <f t="shared" si="34"/>
        <v>00</v>
      </c>
      <c r="AN167" s="61" t="str">
        <f t="shared" si="35"/>
        <v>00</v>
      </c>
      <c r="AO167" s="61" t="str">
        <f t="shared" si="36"/>
        <v>00</v>
      </c>
      <c r="AQ167" t="str">
        <f t="shared" si="31"/>
        <v xml:space="preserve">    (U4)0x0000001FU                                                            /* 31 ASIL_ON                                         */</v>
      </c>
    </row>
    <row r="168" spans="2:43">
      <c r="B168" s="132"/>
      <c r="C168" s="48">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48" t="str">
        <f t="shared" si="30"/>
        <v/>
      </c>
      <c r="AK168" s="61"/>
      <c r="AL168" s="61" t="str">
        <f t="shared" si="33"/>
        <v>00</v>
      </c>
      <c r="AM168" s="61" t="str">
        <f t="shared" si="34"/>
        <v>00</v>
      </c>
      <c r="AN168" s="61" t="str">
        <f t="shared" si="35"/>
        <v>00</v>
      </c>
      <c r="AO168" s="61" t="str">
        <f t="shared" si="36"/>
        <v>00</v>
      </c>
      <c r="AQ168" t="str">
        <f t="shared" si="31"/>
        <v/>
      </c>
    </row>
    <row r="169" spans="2:43">
      <c r="B169" s="132"/>
      <c r="C169" s="48">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48" t="str">
        <f t="shared" si="30"/>
        <v/>
      </c>
      <c r="AK169" s="61"/>
      <c r="AL169" s="61" t="str">
        <f t="shared" si="33"/>
        <v>00</v>
      </c>
      <c r="AM169" s="61" t="str">
        <f t="shared" si="34"/>
        <v>00</v>
      </c>
      <c r="AN169" s="61" t="str">
        <f t="shared" si="35"/>
        <v>00</v>
      </c>
      <c r="AO169" s="61" t="str">
        <f t="shared" si="36"/>
        <v>00</v>
      </c>
      <c r="AQ169" t="str">
        <f t="shared" si="31"/>
        <v/>
      </c>
    </row>
    <row r="170" spans="2:43">
      <c r="B170" s="132"/>
      <c r="C170" s="48">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48" t="str">
        <f t="shared" si="30"/>
        <v/>
      </c>
      <c r="AK170" s="61"/>
      <c r="AL170" s="61" t="str">
        <f t="shared" si="33"/>
        <v>00</v>
      </c>
      <c r="AM170" s="61" t="str">
        <f t="shared" si="34"/>
        <v>00</v>
      </c>
      <c r="AN170" s="61" t="str">
        <f t="shared" si="35"/>
        <v>00</v>
      </c>
      <c r="AO170" s="61" t="str">
        <f t="shared" si="36"/>
        <v>00</v>
      </c>
      <c r="AQ170" t="str">
        <f t="shared" si="31"/>
        <v/>
      </c>
    </row>
    <row r="171" spans="2:43">
      <c r="B171" s="132"/>
      <c r="C171" s="48">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48" t="str">
        <f t="shared" si="30"/>
        <v/>
      </c>
      <c r="AK171" s="61"/>
      <c r="AL171" s="61" t="str">
        <f t="shared" si="33"/>
        <v>00</v>
      </c>
      <c r="AM171" s="61" t="str">
        <f t="shared" si="34"/>
        <v>00</v>
      </c>
      <c r="AN171" s="61" t="str">
        <f t="shared" si="35"/>
        <v>00</v>
      </c>
      <c r="AO171" s="61" t="str">
        <f t="shared" si="36"/>
        <v>00</v>
      </c>
      <c r="AQ171" t="str">
        <f t="shared" si="31"/>
        <v/>
      </c>
    </row>
    <row r="172" spans="2:43">
      <c r="B172" s="132"/>
      <c r="C172" s="48">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48" t="str">
        <f t="shared" si="30"/>
        <v/>
      </c>
      <c r="AK172" s="61"/>
      <c r="AL172" s="61" t="str">
        <f t="shared" si="33"/>
        <v>00</v>
      </c>
      <c r="AM172" s="61" t="str">
        <f t="shared" si="34"/>
        <v>00</v>
      </c>
      <c r="AN172" s="61" t="str">
        <f t="shared" si="35"/>
        <v>00</v>
      </c>
      <c r="AO172" s="61" t="str">
        <f t="shared" si="36"/>
        <v>00</v>
      </c>
      <c r="AQ172" t="str">
        <f t="shared" si="31"/>
        <v/>
      </c>
    </row>
    <row r="173" spans="2:43">
      <c r="B173" s="132"/>
      <c r="C173" s="48">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48" t="str">
        <f t="shared" si="30"/>
        <v/>
      </c>
      <c r="AK173" s="61"/>
      <c r="AL173" s="61" t="str">
        <f t="shared" si="33"/>
        <v>00</v>
      </c>
      <c r="AM173" s="61" t="str">
        <f t="shared" si="34"/>
        <v>00</v>
      </c>
      <c r="AN173" s="61" t="str">
        <f t="shared" si="35"/>
        <v>00</v>
      </c>
      <c r="AO173" s="61" t="str">
        <f t="shared" si="36"/>
        <v>00</v>
      </c>
      <c r="AQ173" t="str">
        <f t="shared" si="31"/>
        <v/>
      </c>
    </row>
    <row r="174" spans="2:43">
      <c r="B174" s="132"/>
      <c r="C174" s="48">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48" t="str">
        <f t="shared" si="30"/>
        <v/>
      </c>
      <c r="AK174" s="61"/>
      <c r="AL174" s="61" t="str">
        <f t="shared" si="33"/>
        <v>00</v>
      </c>
      <c r="AM174" s="61" t="str">
        <f t="shared" si="34"/>
        <v>00</v>
      </c>
      <c r="AN174" s="61" t="str">
        <f t="shared" si="35"/>
        <v>00</v>
      </c>
      <c r="AO174" s="61" t="str">
        <f t="shared" si="36"/>
        <v>00</v>
      </c>
      <c r="AQ174" t="str">
        <f t="shared" si="31"/>
        <v/>
      </c>
    </row>
    <row r="175" spans="2:43">
      <c r="B175" s="132"/>
      <c r="C175" s="48">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48" t="str">
        <f t="shared" si="30"/>
        <v/>
      </c>
      <c r="AK175" s="61"/>
      <c r="AL175" s="61" t="str">
        <f t="shared" si="33"/>
        <v>00</v>
      </c>
      <c r="AM175" s="61" t="str">
        <f t="shared" si="34"/>
        <v>00</v>
      </c>
      <c r="AN175" s="61" t="str">
        <f t="shared" si="35"/>
        <v>00</v>
      </c>
      <c r="AO175" s="61" t="str">
        <f t="shared" si="36"/>
        <v>00</v>
      </c>
      <c r="AQ175" t="str">
        <f t="shared" si="31"/>
        <v/>
      </c>
    </row>
    <row r="176" spans="2:43">
      <c r="B176" s="132"/>
      <c r="C176" s="48">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48" t="str">
        <f t="shared" si="30"/>
        <v/>
      </c>
      <c r="AK176" s="61"/>
      <c r="AL176" s="61" t="str">
        <f t="shared" si="33"/>
        <v>00</v>
      </c>
      <c r="AM176" s="61" t="str">
        <f t="shared" si="34"/>
        <v>00</v>
      </c>
      <c r="AN176" s="61" t="str">
        <f t="shared" si="35"/>
        <v>00</v>
      </c>
      <c r="AO176" s="61" t="str">
        <f t="shared" si="36"/>
        <v>00</v>
      </c>
      <c r="AQ176" t="str">
        <f t="shared" si="31"/>
        <v/>
      </c>
    </row>
    <row r="177" spans="2:43">
      <c r="B177" s="132"/>
      <c r="C177" s="48">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48" t="str">
        <f t="shared" si="30"/>
        <v/>
      </c>
      <c r="AK177" s="61"/>
      <c r="AL177" s="61" t="str">
        <f t="shared" si="33"/>
        <v>00</v>
      </c>
      <c r="AM177" s="61" t="str">
        <f t="shared" si="34"/>
        <v>00</v>
      </c>
      <c r="AN177" s="61" t="str">
        <f t="shared" si="35"/>
        <v>00</v>
      </c>
      <c r="AO177" s="61" t="str">
        <f t="shared" si="36"/>
        <v>00</v>
      </c>
      <c r="AQ177" t="str">
        <f t="shared" si="31"/>
        <v/>
      </c>
    </row>
    <row r="178" spans="2:43">
      <c r="B178" s="132"/>
      <c r="C178" s="48">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48" t="str">
        <f t="shared" si="30"/>
        <v/>
      </c>
      <c r="AK178" s="61"/>
      <c r="AL178" s="61" t="str">
        <f t="shared" si="33"/>
        <v>00</v>
      </c>
      <c r="AM178" s="61" t="str">
        <f t="shared" si="34"/>
        <v>00</v>
      </c>
      <c r="AN178" s="61" t="str">
        <f t="shared" si="35"/>
        <v>00</v>
      </c>
      <c r="AO178" s="61" t="str">
        <f t="shared" si="36"/>
        <v>00</v>
      </c>
      <c r="AQ178" t="str">
        <f t="shared" si="31"/>
        <v/>
      </c>
    </row>
    <row r="179" spans="2:43">
      <c r="B179" s="132"/>
      <c r="C179" s="48">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48" t="str">
        <f t="shared" si="30"/>
        <v/>
      </c>
      <c r="AK179" s="61"/>
      <c r="AL179" s="61" t="str">
        <f t="shared" si="33"/>
        <v>00</v>
      </c>
      <c r="AM179" s="61" t="str">
        <f t="shared" si="34"/>
        <v>00</v>
      </c>
      <c r="AN179" s="61" t="str">
        <f t="shared" si="35"/>
        <v>00</v>
      </c>
      <c r="AO179" s="61" t="str">
        <f t="shared" si="36"/>
        <v>00</v>
      </c>
      <c r="AQ179" t="str">
        <f t="shared" si="31"/>
        <v/>
      </c>
    </row>
    <row r="180" spans="2:43">
      <c r="B180" s="132"/>
      <c r="C180" s="48">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48" t="str">
        <f t="shared" si="30"/>
        <v/>
      </c>
      <c r="AK180" s="61"/>
      <c r="AL180" s="61" t="str">
        <f t="shared" si="33"/>
        <v>00</v>
      </c>
      <c r="AM180" s="61" t="str">
        <f t="shared" si="34"/>
        <v>00</v>
      </c>
      <c r="AN180" s="61" t="str">
        <f t="shared" si="35"/>
        <v>00</v>
      </c>
      <c r="AO180" s="61" t="str">
        <f t="shared" si="36"/>
        <v>00</v>
      </c>
      <c r="AQ180" t="str">
        <f t="shared" si="31"/>
        <v/>
      </c>
    </row>
    <row r="181" spans="2:43">
      <c r="B181" s="132"/>
      <c r="C181" s="48">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48" t="str">
        <f t="shared" si="30"/>
        <v/>
      </c>
      <c r="AK181" s="61"/>
      <c r="AL181" s="61" t="str">
        <f t="shared" si="33"/>
        <v>00</v>
      </c>
      <c r="AM181" s="61" t="str">
        <f t="shared" si="34"/>
        <v>00</v>
      </c>
      <c r="AN181" s="61" t="str">
        <f t="shared" si="35"/>
        <v>00</v>
      </c>
      <c r="AO181" s="61" t="str">
        <f t="shared" si="36"/>
        <v>00</v>
      </c>
      <c r="AQ181" t="str">
        <f t="shared" si="31"/>
        <v/>
      </c>
    </row>
    <row r="182" spans="2:43">
      <c r="B182" s="132"/>
      <c r="C182" s="48">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48" t="str">
        <f t="shared" si="30"/>
        <v/>
      </c>
      <c r="AK182" s="61"/>
      <c r="AL182" s="61" t="str">
        <f t="shared" si="33"/>
        <v>00</v>
      </c>
      <c r="AM182" s="61" t="str">
        <f t="shared" si="34"/>
        <v>00</v>
      </c>
      <c r="AN182" s="61" t="str">
        <f t="shared" si="35"/>
        <v>00</v>
      </c>
      <c r="AO182" s="61" t="str">
        <f t="shared" si="36"/>
        <v>00</v>
      </c>
      <c r="AQ182" t="str">
        <f t="shared" si="31"/>
        <v/>
      </c>
    </row>
    <row r="183" spans="2:43">
      <c r="B183" s="132"/>
      <c r="C183" s="48">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48" t="str">
        <f t="shared" si="30"/>
        <v/>
      </c>
      <c r="AK183" s="61"/>
      <c r="AL183" s="61" t="str">
        <f t="shared" si="33"/>
        <v>00</v>
      </c>
      <c r="AM183" s="61" t="str">
        <f t="shared" si="34"/>
        <v>00</v>
      </c>
      <c r="AN183" s="61" t="str">
        <f t="shared" si="35"/>
        <v>00</v>
      </c>
      <c r="AO183" s="61" t="str">
        <f t="shared" si="36"/>
        <v>00</v>
      </c>
      <c r="AQ183" t="str">
        <f t="shared" si="31"/>
        <v/>
      </c>
    </row>
    <row r="184" spans="2:43">
      <c r="B184" s="132"/>
      <c r="C184" s="48">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48" t="str">
        <f t="shared" si="30"/>
        <v/>
      </c>
      <c r="AK184" s="61"/>
      <c r="AL184" s="61" t="str">
        <f t="shared" si="33"/>
        <v>00</v>
      </c>
      <c r="AM184" s="61" t="str">
        <f t="shared" si="34"/>
        <v>00</v>
      </c>
      <c r="AN184" s="61" t="str">
        <f t="shared" si="35"/>
        <v>00</v>
      </c>
      <c r="AO184" s="61" t="str">
        <f t="shared" si="36"/>
        <v>00</v>
      </c>
      <c r="AQ184" t="str">
        <f t="shared" si="31"/>
        <v/>
      </c>
    </row>
    <row r="185" spans="2:43">
      <c r="B185" s="132"/>
      <c r="C185" s="48">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48" t="str">
        <f t="shared" si="30"/>
        <v/>
      </c>
      <c r="AK185" s="61"/>
      <c r="AL185" s="61" t="str">
        <f t="shared" si="33"/>
        <v>00</v>
      </c>
      <c r="AM185" s="61" t="str">
        <f t="shared" si="34"/>
        <v>00</v>
      </c>
      <c r="AN185" s="61" t="str">
        <f t="shared" si="35"/>
        <v>00</v>
      </c>
      <c r="AO185" s="61" t="str">
        <f t="shared" si="36"/>
        <v>00</v>
      </c>
      <c r="AQ185" t="str">
        <f t="shared" si="31"/>
        <v/>
      </c>
    </row>
    <row r="186" spans="2:43">
      <c r="B186" s="132"/>
      <c r="C186" s="48">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48" t="str">
        <f t="shared" si="30"/>
        <v/>
      </c>
      <c r="AK186" s="61"/>
      <c r="AL186" s="61" t="str">
        <f t="shared" si="33"/>
        <v>00</v>
      </c>
      <c r="AM186" s="61" t="str">
        <f t="shared" si="34"/>
        <v>00</v>
      </c>
      <c r="AN186" s="61" t="str">
        <f t="shared" si="35"/>
        <v>00</v>
      </c>
      <c r="AO186" s="61" t="str">
        <f t="shared" si="36"/>
        <v>00</v>
      </c>
      <c r="AQ186" t="str">
        <f t="shared" si="31"/>
        <v/>
      </c>
    </row>
    <row r="187" spans="2:43">
      <c r="B187" s="132"/>
      <c r="C187" s="48">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48" t="str">
        <f t="shared" si="30"/>
        <v/>
      </c>
      <c r="AK187" s="61"/>
      <c r="AL187" s="61" t="str">
        <f t="shared" si="33"/>
        <v>00</v>
      </c>
      <c r="AM187" s="61" t="str">
        <f t="shared" si="34"/>
        <v>00</v>
      </c>
      <c r="AN187" s="61" t="str">
        <f t="shared" si="35"/>
        <v>00</v>
      </c>
      <c r="AO187" s="61" t="str">
        <f t="shared" si="36"/>
        <v>00</v>
      </c>
      <c r="AQ187" t="str">
        <f t="shared" si="31"/>
        <v/>
      </c>
    </row>
    <row r="188" spans="2:43">
      <c r="B188" s="132"/>
      <c r="C188" s="48">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48" t="str">
        <f t="shared" si="30"/>
        <v/>
      </c>
      <c r="AK188" s="61"/>
      <c r="AL188" s="61" t="str">
        <f t="shared" si="33"/>
        <v>00</v>
      </c>
      <c r="AM188" s="61" t="str">
        <f t="shared" si="34"/>
        <v>00</v>
      </c>
      <c r="AN188" s="61" t="str">
        <f t="shared" si="35"/>
        <v>00</v>
      </c>
      <c r="AO188" s="61" t="str">
        <f t="shared" si="36"/>
        <v>00</v>
      </c>
      <c r="AQ188" t="str">
        <f t="shared" si="31"/>
        <v/>
      </c>
    </row>
    <row r="189" spans="2:43">
      <c r="B189" s="132"/>
      <c r="C189" s="48">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48" t="str">
        <f t="shared" si="30"/>
        <v/>
      </c>
      <c r="AK189" s="61"/>
      <c r="AL189" s="61" t="str">
        <f t="shared" si="33"/>
        <v>00</v>
      </c>
      <c r="AM189" s="61" t="str">
        <f t="shared" si="34"/>
        <v>00</v>
      </c>
      <c r="AN189" s="61" t="str">
        <f t="shared" si="35"/>
        <v>00</v>
      </c>
      <c r="AO189" s="61" t="str">
        <f t="shared" si="36"/>
        <v>00</v>
      </c>
      <c r="AQ189" t="str">
        <f t="shared" si="31"/>
        <v/>
      </c>
    </row>
    <row r="190" spans="2:43">
      <c r="B190" s="132"/>
      <c r="C190" s="48">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48" t="str">
        <f t="shared" si="30"/>
        <v/>
      </c>
      <c r="AK190" s="61"/>
      <c r="AL190" s="61" t="str">
        <f t="shared" si="33"/>
        <v>00</v>
      </c>
      <c r="AM190" s="61" t="str">
        <f t="shared" si="34"/>
        <v>00</v>
      </c>
      <c r="AN190" s="61" t="str">
        <f t="shared" si="35"/>
        <v>00</v>
      </c>
      <c r="AO190" s="61" t="str">
        <f t="shared" si="36"/>
        <v>00</v>
      </c>
      <c r="AQ190" t="str">
        <f t="shared" si="31"/>
        <v/>
      </c>
    </row>
    <row r="191" spans="2:43">
      <c r="B191" s="132"/>
      <c r="C191" s="48">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48" t="str">
        <f t="shared" si="30"/>
        <v/>
      </c>
      <c r="AK191" s="61"/>
      <c r="AL191" s="61" t="str">
        <f t="shared" si="33"/>
        <v>00</v>
      </c>
      <c r="AM191" s="61" t="str">
        <f t="shared" si="34"/>
        <v>00</v>
      </c>
      <c r="AN191" s="61" t="str">
        <f t="shared" si="35"/>
        <v>00</v>
      </c>
      <c r="AO191" s="61" t="str">
        <f t="shared" si="36"/>
        <v>00</v>
      </c>
      <c r="AQ191" t="str">
        <f t="shared" si="31"/>
        <v/>
      </c>
    </row>
    <row r="192" spans="2:43">
      <c r="B192" s="132"/>
      <c r="C192" s="48">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48" t="str">
        <f t="shared" si="30"/>
        <v/>
      </c>
      <c r="AK192" s="61"/>
      <c r="AL192" s="61" t="str">
        <f t="shared" si="33"/>
        <v>00</v>
      </c>
      <c r="AM192" s="61" t="str">
        <f t="shared" si="34"/>
        <v>00</v>
      </c>
      <c r="AN192" s="61" t="str">
        <f t="shared" si="35"/>
        <v>00</v>
      </c>
      <c r="AO192" s="61" t="str">
        <f t="shared" si="36"/>
        <v>00</v>
      </c>
      <c r="AQ192" t="str">
        <f t="shared" si="31"/>
        <v/>
      </c>
    </row>
    <row r="193" spans="2:43">
      <c r="B193" s="132"/>
      <c r="C193" s="48">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48" t="str">
        <f t="shared" si="30"/>
        <v/>
      </c>
      <c r="AK193" s="61"/>
      <c r="AL193" s="61" t="str">
        <f t="shared" si="33"/>
        <v>00</v>
      </c>
      <c r="AM193" s="61" t="str">
        <f t="shared" si="34"/>
        <v>00</v>
      </c>
      <c r="AN193" s="61" t="str">
        <f t="shared" si="35"/>
        <v>00</v>
      </c>
      <c r="AO193" s="61" t="str">
        <f t="shared" si="36"/>
        <v>00</v>
      </c>
      <c r="AQ193" t="str">
        <f t="shared" si="31"/>
        <v/>
      </c>
    </row>
    <row r="194" spans="2:43">
      <c r="B194" s="132"/>
      <c r="C194" s="48">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48" t="str">
        <f t="shared" si="30"/>
        <v/>
      </c>
      <c r="AK194" s="61"/>
      <c r="AL194" s="61" t="str">
        <f t="shared" si="33"/>
        <v>00</v>
      </c>
      <c r="AM194" s="61" t="str">
        <f t="shared" si="34"/>
        <v>00</v>
      </c>
      <c r="AN194" s="61" t="str">
        <f t="shared" si="35"/>
        <v>00</v>
      </c>
      <c r="AO194" s="61" t="str">
        <f t="shared" si="36"/>
        <v>00</v>
      </c>
      <c r="AQ194" t="str">
        <f t="shared" si="31"/>
        <v/>
      </c>
    </row>
    <row r="195" spans="2:43">
      <c r="B195" s="132"/>
      <c r="C195" s="48">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48" t="str">
        <f t="shared" si="30"/>
        <v/>
      </c>
      <c r="AK195" s="61"/>
      <c r="AL195" s="61" t="str">
        <f t="shared" si="33"/>
        <v>00</v>
      </c>
      <c r="AM195" s="61" t="str">
        <f t="shared" si="34"/>
        <v>00</v>
      </c>
      <c r="AN195" s="61" t="str">
        <f t="shared" si="35"/>
        <v>00</v>
      </c>
      <c r="AO195" s="61" t="str">
        <f t="shared" si="36"/>
        <v>00</v>
      </c>
      <c r="AQ195" t="str">
        <f t="shared" si="31"/>
        <v/>
      </c>
    </row>
    <row r="196" spans="2:43">
      <c r="B196" s="132"/>
      <c r="C196" s="48">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48" t="str">
        <f t="shared" si="30"/>
        <v/>
      </c>
      <c r="AK196" s="61"/>
      <c r="AL196" s="61" t="str">
        <f t="shared" si="33"/>
        <v>00</v>
      </c>
      <c r="AM196" s="61" t="str">
        <f t="shared" si="34"/>
        <v>00</v>
      </c>
      <c r="AN196" s="61" t="str">
        <f t="shared" si="35"/>
        <v>00</v>
      </c>
      <c r="AO196" s="61" t="str">
        <f t="shared" si="36"/>
        <v>00</v>
      </c>
      <c r="AQ196" t="str">
        <f t="shared" si="31"/>
        <v/>
      </c>
    </row>
    <row r="197" spans="2:43">
      <c r="B197" s="132"/>
      <c r="C197" s="48">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48" t="str">
        <f t="shared" si="30"/>
        <v/>
      </c>
      <c r="AK197" s="61"/>
      <c r="AL197" s="61" t="str">
        <f t="shared" si="33"/>
        <v>00</v>
      </c>
      <c r="AM197" s="61" t="str">
        <f t="shared" si="34"/>
        <v>00</v>
      </c>
      <c r="AN197" s="61" t="str">
        <f t="shared" si="35"/>
        <v>00</v>
      </c>
      <c r="AO197" s="61" t="str">
        <f t="shared" si="36"/>
        <v>00</v>
      </c>
      <c r="AQ197" t="str">
        <f t="shared" si="31"/>
        <v/>
      </c>
    </row>
    <row r="198" spans="2:43">
      <c r="B198" s="132"/>
      <c r="C198" s="48">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48" t="str">
        <f t="shared" si="30"/>
        <v/>
      </c>
      <c r="AK198" s="61"/>
      <c r="AL198" s="61" t="str">
        <f t="shared" si="33"/>
        <v>00</v>
      </c>
      <c r="AM198" s="61" t="str">
        <f t="shared" si="34"/>
        <v>00</v>
      </c>
      <c r="AN198" s="61" t="str">
        <f t="shared" si="35"/>
        <v>00</v>
      </c>
      <c r="AO198" s="61" t="str">
        <f t="shared" si="36"/>
        <v>00</v>
      </c>
      <c r="AQ198" t="str">
        <f t="shared" si="31"/>
        <v/>
      </c>
    </row>
    <row r="199" spans="2:43">
      <c r="B199" s="133"/>
      <c r="C199" s="48">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48" t="str">
        <f t="shared" si="30"/>
        <v/>
      </c>
      <c r="AK199" s="61"/>
      <c r="AL199" s="61" t="str">
        <f t="shared" si="33"/>
        <v>00</v>
      </c>
      <c r="AM199" s="61" t="str">
        <f t="shared" si="34"/>
        <v>00</v>
      </c>
      <c r="AN199" s="61" t="str">
        <f t="shared" si="35"/>
        <v>00</v>
      </c>
      <c r="AO199" s="61" t="str">
        <f t="shared" si="36"/>
        <v>00</v>
      </c>
      <c r="AQ199" t="str">
        <f t="shared" si="31"/>
        <v/>
      </c>
    </row>
  </sheetData>
  <protectedRanges>
    <protectedRange sqref="B3 L3:AD3 D6:AJ69" name="Table作成編集範囲"/>
    <protectedRange sqref="AE3" name="Table作成編集範囲_1"/>
    <protectedRange sqref="AI3 AG3" name="Table作成編集範囲_2"/>
  </protectedRanges>
  <mergeCells count="5">
    <mergeCell ref="C2:C3"/>
    <mergeCell ref="AJ2:AJ3"/>
    <mergeCell ref="A4:B5"/>
    <mergeCell ref="AG3:AI3"/>
    <mergeCell ref="AE3:AF3"/>
  </mergeCells>
  <phoneticPr fontId="2"/>
  <conditionalFormatting sqref="D6:AI69">
    <cfRule type="cellIs" dxfId="5" priority="2" operator="equal">
      <formula>1</formula>
    </cfRule>
    <cfRule type="cellIs" dxfId="4" priority="3" operator="equal">
      <formula>"×"</formula>
    </cfRule>
  </conditionalFormatting>
  <conditionalFormatting sqref="AR5:AS70">
    <cfRule type="expression" dxfId="3" priority="1">
      <formula>$B$3="Index Table"</formula>
    </cfRule>
  </conditionalFormatting>
  <dataValidations count="1">
    <dataValidation type="list" allowBlank="1" showInputMessage="1" showErrorMessage="1" sqref="B3" xr:uid="{00000000-0002-0000-05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1000000}">
          <x14:formula1>
            <xm:f>CH_Design!$C$3:$C$103</xm:f>
          </x14:formula1>
          <xm:sqref>AJ6:AJ69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8">
    <tabColor rgb="FFCCECFF"/>
  </sheetPr>
  <dimension ref="A1:AW199"/>
  <sheetViews>
    <sheetView zoomScaleNormal="100" workbookViewId="0">
      <pane ySplit="3" topLeftCell="A4" activePane="bottomLeft" state="frozen"/>
      <selection pane="bottomLeft"/>
    </sheetView>
  </sheetViews>
  <sheetFormatPr defaultRowHeight="12.9"/>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63</v>
      </c>
      <c r="AI1" t="s">
        <v>64</v>
      </c>
    </row>
    <row r="2" spans="1:49">
      <c r="B2" s="124" t="s">
        <v>132</v>
      </c>
      <c r="C2" s="295" t="s">
        <v>88</v>
      </c>
      <c r="D2" s="59">
        <v>31</v>
      </c>
      <c r="E2" s="59">
        <v>30</v>
      </c>
      <c r="F2" s="59">
        <v>29</v>
      </c>
      <c r="G2" s="59">
        <v>28</v>
      </c>
      <c r="H2" s="59">
        <v>27</v>
      </c>
      <c r="I2" s="59">
        <v>26</v>
      </c>
      <c r="J2" s="59">
        <v>25</v>
      </c>
      <c r="K2" s="59">
        <v>24</v>
      </c>
      <c r="L2" s="59">
        <v>23</v>
      </c>
      <c r="M2" s="59">
        <v>22</v>
      </c>
      <c r="N2" s="59">
        <v>21</v>
      </c>
      <c r="O2" s="59">
        <v>20</v>
      </c>
      <c r="P2" s="59">
        <v>19</v>
      </c>
      <c r="Q2" s="59">
        <v>18</v>
      </c>
      <c r="R2" s="59">
        <v>17</v>
      </c>
      <c r="S2" s="59">
        <v>16</v>
      </c>
      <c r="T2" s="59">
        <v>15</v>
      </c>
      <c r="U2" s="59">
        <v>14</v>
      </c>
      <c r="V2" s="59">
        <v>13</v>
      </c>
      <c r="W2" s="59">
        <v>12</v>
      </c>
      <c r="X2" s="59">
        <v>11</v>
      </c>
      <c r="Y2" s="59">
        <v>10</v>
      </c>
      <c r="Z2" s="59">
        <v>9</v>
      </c>
      <c r="AA2" s="59">
        <v>8</v>
      </c>
      <c r="AB2" s="59">
        <v>7</v>
      </c>
      <c r="AC2" s="59">
        <v>6</v>
      </c>
      <c r="AD2" s="59">
        <v>5</v>
      </c>
      <c r="AE2" s="59">
        <v>4</v>
      </c>
      <c r="AF2" s="59">
        <v>3</v>
      </c>
      <c r="AG2" s="59">
        <v>2</v>
      </c>
      <c r="AH2" s="59">
        <v>1</v>
      </c>
      <c r="AI2" s="59">
        <v>0</v>
      </c>
      <c r="AJ2" s="297" t="s">
        <v>166</v>
      </c>
    </row>
    <row r="3" spans="1:49" ht="212.95" customHeight="1" thickBot="1">
      <c r="B3" s="130" t="s">
        <v>137</v>
      </c>
      <c r="C3" s="296"/>
      <c r="D3" s="126" t="s">
        <v>65</v>
      </c>
      <c r="E3" s="126" t="s">
        <v>70</v>
      </c>
      <c r="F3" s="126" t="s">
        <v>53</v>
      </c>
      <c r="G3" s="126" t="s">
        <v>52</v>
      </c>
      <c r="H3" s="126" t="s">
        <v>130</v>
      </c>
      <c r="I3" s="126" t="s">
        <v>129</v>
      </c>
      <c r="J3" s="126" t="s">
        <v>134</v>
      </c>
      <c r="K3" s="126" t="s">
        <v>133</v>
      </c>
      <c r="L3" s="127" t="s">
        <v>70</v>
      </c>
      <c r="M3" s="127" t="s">
        <v>66</v>
      </c>
      <c r="N3" s="127" t="s">
        <v>66</v>
      </c>
      <c r="O3" s="127" t="s">
        <v>66</v>
      </c>
      <c r="P3" s="127" t="s">
        <v>66</v>
      </c>
      <c r="Q3" s="127" t="s">
        <v>66</v>
      </c>
      <c r="R3" s="127" t="s">
        <v>66</v>
      </c>
      <c r="S3" s="127" t="s">
        <v>66</v>
      </c>
      <c r="T3" s="127" t="s">
        <v>66</v>
      </c>
      <c r="U3" s="127" t="s">
        <v>66</v>
      </c>
      <c r="V3" s="127" t="s">
        <v>66</v>
      </c>
      <c r="W3" s="127" t="s">
        <v>66</v>
      </c>
      <c r="X3" s="127" t="s">
        <v>66</v>
      </c>
      <c r="Y3" s="127" t="s">
        <v>66</v>
      </c>
      <c r="Z3" s="127" t="s">
        <v>66</v>
      </c>
      <c r="AA3" s="127" t="s">
        <v>66</v>
      </c>
      <c r="AB3" s="127" t="s">
        <v>66</v>
      </c>
      <c r="AC3" s="127" t="s">
        <v>66</v>
      </c>
      <c r="AD3" s="127" t="s">
        <v>66</v>
      </c>
      <c r="AE3" s="127" t="s">
        <v>66</v>
      </c>
      <c r="AF3" s="127" t="s">
        <v>66</v>
      </c>
      <c r="AG3" s="305" t="s">
        <v>330</v>
      </c>
      <c r="AH3" s="304"/>
      <c r="AI3" s="210" t="s">
        <v>280</v>
      </c>
      <c r="AJ3" s="298"/>
      <c r="AR3" s="93" t="s">
        <v>101</v>
      </c>
    </row>
    <row r="4" spans="1:49" ht="13.6" thickBot="1">
      <c r="A4" s="299" t="s">
        <v>67</v>
      </c>
      <c r="B4" s="300"/>
      <c r="C4" s="187"/>
      <c r="D4" s="187"/>
      <c r="E4" s="187"/>
      <c r="F4" s="187"/>
      <c r="G4" s="187"/>
      <c r="H4" s="187"/>
      <c r="I4" s="187"/>
      <c r="J4" s="187"/>
      <c r="K4" s="187"/>
      <c r="L4" s="187"/>
      <c r="M4" s="187"/>
      <c r="N4" s="187"/>
      <c r="O4" s="187"/>
      <c r="P4" s="187"/>
      <c r="Q4" s="187"/>
      <c r="R4" s="187"/>
      <c r="S4" s="187"/>
      <c r="T4" s="187"/>
      <c r="U4" s="187"/>
      <c r="V4" s="187"/>
      <c r="W4" s="187"/>
      <c r="X4" s="187"/>
      <c r="Y4" s="187"/>
      <c r="Z4" s="187"/>
      <c r="AA4" s="187"/>
      <c r="AB4" s="187"/>
      <c r="AC4" s="187"/>
      <c r="AD4" s="187"/>
      <c r="AE4" s="187"/>
      <c r="AF4" s="187"/>
      <c r="AG4" s="187"/>
      <c r="AH4" s="187"/>
      <c r="AI4" s="187"/>
      <c r="AJ4" s="128"/>
      <c r="AR4" s="81" t="s">
        <v>86</v>
      </c>
      <c r="AS4" s="82"/>
      <c r="AT4" s="82"/>
      <c r="AU4" s="82"/>
      <c r="AV4" s="82"/>
      <c r="AW4" s="83"/>
    </row>
    <row r="5" spans="1:49" ht="13.6" thickBot="1">
      <c r="A5" s="301"/>
      <c r="B5" s="302"/>
      <c r="C5" s="188"/>
      <c r="D5" s="188"/>
      <c r="E5" s="188"/>
      <c r="F5" s="188"/>
      <c r="G5" s="188"/>
      <c r="H5" s="188"/>
      <c r="I5" s="188"/>
      <c r="J5" s="188"/>
      <c r="K5" s="188"/>
      <c r="L5" s="188"/>
      <c r="M5" s="188"/>
      <c r="N5" s="188"/>
      <c r="O5" s="188"/>
      <c r="P5" s="188"/>
      <c r="Q5" s="188"/>
      <c r="R5" s="188"/>
      <c r="S5" s="188"/>
      <c r="T5" s="188"/>
      <c r="U5" s="188"/>
      <c r="V5" s="188"/>
      <c r="W5" s="188"/>
      <c r="X5" s="188"/>
      <c r="Y5" s="188"/>
      <c r="Z5" s="188"/>
      <c r="AA5" s="188"/>
      <c r="AB5" s="188"/>
      <c r="AC5" s="188"/>
      <c r="AD5" s="188"/>
      <c r="AE5" s="188"/>
      <c r="AF5" s="188"/>
      <c r="AG5" s="188"/>
      <c r="AH5" s="188"/>
      <c r="AI5" s="188"/>
      <c r="AJ5" s="129"/>
      <c r="AR5" s="84" t="str">
        <f ca="1">"static const U4  "&amp;AW8&amp;"["&amp;AW10&amp;"]"&amp;" = {"</f>
        <v>static const U4  u4_sp_ALERT_C_ABS_PD_CRIT[ALERT_C_ABS_PD_NUM_DST] = {</v>
      </c>
      <c r="AS5" s="84" t="str">
        <f ca="1">"static const U4  "&amp;$AW$9&amp;"["&amp;$AW$10&amp;"] = {"</f>
        <v>static const U4  u4_sp_ALERT_C_ABS_PD_MASK[ALERT_C_ABS_PD_NUM_DST] = {</v>
      </c>
      <c r="AT5" s="84" t="str">
        <f ca="1">"static const U1  "&amp;$AW$11&amp;"["&amp;$AW$10&amp;"] = {"</f>
        <v>static const U1  u1_sp_ALERT_C_ABS_PD_DST[ALERT_C_ABS_PD_NUM_DST] = {</v>
      </c>
      <c r="AU5" s="84" t="str">
        <f ca="1">"const ST_ALERT_MTRX "&amp;$AW$12&amp;" = {"</f>
        <v>const ST_ALERT_MTRX st_gp_ALERT_C_ABS_MTRX[2] = {</v>
      </c>
      <c r="AV5" s="65" t="str">
        <f ca="1">"#define "&amp;AW10&amp;REPT(" ",41-LEN(AW10))&amp;"("&amp;AW13&amp;"U)"</f>
        <v>#define ALERT_C_ABS_PD_NUM_DST                   (8U)</v>
      </c>
      <c r="AW5" s="66"/>
    </row>
    <row r="6" spans="1:49">
      <c r="B6" s="132" t="str">
        <f ca="1">"Table "&amp;$AW$6</f>
        <v>Table PD</v>
      </c>
      <c r="C6" s="53">
        <f>ROW()-ROW($C$6)</f>
        <v>0</v>
      </c>
      <c r="D6" s="36" t="s">
        <v>71</v>
      </c>
      <c r="E6" s="36" t="s">
        <v>71</v>
      </c>
      <c r="F6" s="36" t="s">
        <v>71</v>
      </c>
      <c r="G6" s="36" t="s">
        <v>71</v>
      </c>
      <c r="H6" s="36" t="s">
        <v>71</v>
      </c>
      <c r="I6" s="36" t="s">
        <v>71</v>
      </c>
      <c r="J6" s="36" t="s">
        <v>71</v>
      </c>
      <c r="K6" s="36" t="s">
        <v>71</v>
      </c>
      <c r="L6" s="36" t="s">
        <v>71</v>
      </c>
      <c r="M6" s="36" t="s">
        <v>71</v>
      </c>
      <c r="N6" s="36" t="s">
        <v>71</v>
      </c>
      <c r="O6" s="36" t="s">
        <v>71</v>
      </c>
      <c r="P6" s="36" t="s">
        <v>71</v>
      </c>
      <c r="Q6" s="36" t="s">
        <v>71</v>
      </c>
      <c r="R6" s="36" t="s">
        <v>71</v>
      </c>
      <c r="S6" s="36" t="s">
        <v>71</v>
      </c>
      <c r="T6" s="36" t="s">
        <v>71</v>
      </c>
      <c r="U6" s="36" t="s">
        <v>71</v>
      </c>
      <c r="V6" s="36" t="s">
        <v>71</v>
      </c>
      <c r="W6" s="36" t="s">
        <v>71</v>
      </c>
      <c r="X6" s="36" t="s">
        <v>71</v>
      </c>
      <c r="Y6" s="36" t="s">
        <v>71</v>
      </c>
      <c r="Z6" s="36" t="s">
        <v>71</v>
      </c>
      <c r="AA6" s="36" t="s">
        <v>71</v>
      </c>
      <c r="AB6" s="36" t="s">
        <v>71</v>
      </c>
      <c r="AC6" s="36" t="s">
        <v>71</v>
      </c>
      <c r="AD6" s="36" t="s">
        <v>71</v>
      </c>
      <c r="AE6" s="36" t="s">
        <v>216</v>
      </c>
      <c r="AF6" s="62" t="s">
        <v>216</v>
      </c>
      <c r="AG6" s="62">
        <v>0</v>
      </c>
      <c r="AH6" s="62">
        <v>0</v>
      </c>
      <c r="AI6" s="62">
        <v>0</v>
      </c>
      <c r="AJ6" s="52" t="s">
        <v>33</v>
      </c>
      <c r="AL6" t="str">
        <f t="shared" ref="AL6:AL69" si="0">IF($AJ6="UNKNOWN","    (U1)ALERT_REQ_UNKNOWN","    (U1)"&amp;"ALERT_REQ_"&amp;$AW$17&amp;"_"&amp;IF($AW$6&lt;&gt;$AW$17,$AW$6&amp;"_","")&amp;AJ6)</f>
        <v xml:space="preserve">    (U1)ALERT_REQ_UNKNOWN</v>
      </c>
      <c r="AR6" s="63" t="str">
        <f>IF(AQ71&lt;&gt;"",AQ71,IF(AQ70&lt;&gt;"","};",""))</f>
        <v xml:space="preserve">    (U4)0x00000000U,                                                           /* 00 UNKNOWN                                         */</v>
      </c>
      <c r="AS6" s="63" t="str">
        <f>IF(AQ136&lt;&gt;"",AQ136,IF(AQ135&lt;&gt;"","};",""))</f>
        <v xml:space="preserve">    (U4)0x00000007U,                                                           /* 00 UNKNOWN                                         */</v>
      </c>
      <c r="AT6" s="63" t="str">
        <f t="shared" ref="AT6:AT69" si="1">IF(AJ6&lt;&gt;"",AL6&amp;IF(AJ7&lt;&gt;"",","," ")&amp;REPT(" ",78-LEN(AL6))&amp;"/* "&amp;IF(C6&lt;10,"0"&amp;C6,C6)&amp;" "&amp;AJ6&amp;REPT(" ",48-LEN(AJ6))&amp;"*/",IF(AJ5&lt;&gt;"","};",""))</f>
        <v xml:space="preserve">    (U1)ALERT_REQ_UNKNOWN,                                                     /* 00 UNKNOWN                                         */</v>
      </c>
      <c r="AU6" s="63" t="s">
        <v>72</v>
      </c>
      <c r="AV6" s="49" t="s">
        <v>74</v>
      </c>
      <c r="AW6" s="67" t="str">
        <f ca="1">UPPER(RIGHT(CELL("filename",A1),LEN(CELL("filename",A1))-FIND("]",CELL("filename",A1))))</f>
        <v>PD</v>
      </c>
    </row>
    <row r="7" spans="1:49">
      <c r="B7" s="132"/>
      <c r="C7" s="48">
        <f t="shared" ref="C7:C69" si="2">ROW()-ROW($C$6)</f>
        <v>1</v>
      </c>
      <c r="D7" s="62" t="s">
        <v>71</v>
      </c>
      <c r="E7" s="62" t="s">
        <v>71</v>
      </c>
      <c r="F7" s="62" t="s">
        <v>71</v>
      </c>
      <c r="G7" s="62" t="s">
        <v>71</v>
      </c>
      <c r="H7" s="62" t="s">
        <v>71</v>
      </c>
      <c r="I7" s="62" t="s">
        <v>71</v>
      </c>
      <c r="J7" s="62" t="s">
        <v>71</v>
      </c>
      <c r="K7" s="62" t="s">
        <v>71</v>
      </c>
      <c r="L7" s="62" t="s">
        <v>71</v>
      </c>
      <c r="M7" s="62" t="s">
        <v>71</v>
      </c>
      <c r="N7" s="62" t="s">
        <v>71</v>
      </c>
      <c r="O7" s="62" t="s">
        <v>71</v>
      </c>
      <c r="P7" s="62" t="s">
        <v>71</v>
      </c>
      <c r="Q7" s="62" t="s">
        <v>71</v>
      </c>
      <c r="R7" s="62" t="s">
        <v>71</v>
      </c>
      <c r="S7" s="62" t="s">
        <v>71</v>
      </c>
      <c r="T7" s="62" t="s">
        <v>71</v>
      </c>
      <c r="U7" s="62" t="s">
        <v>71</v>
      </c>
      <c r="V7" s="62" t="s">
        <v>71</v>
      </c>
      <c r="W7" s="62" t="s">
        <v>71</v>
      </c>
      <c r="X7" s="62" t="s">
        <v>71</v>
      </c>
      <c r="Y7" s="62" t="s">
        <v>71</v>
      </c>
      <c r="Z7" s="62" t="s">
        <v>71</v>
      </c>
      <c r="AA7" s="62" t="s">
        <v>71</v>
      </c>
      <c r="AB7" s="62" t="s">
        <v>71</v>
      </c>
      <c r="AC7" s="62" t="s">
        <v>71</v>
      </c>
      <c r="AD7" s="62" t="s">
        <v>71</v>
      </c>
      <c r="AE7" s="62" t="s">
        <v>216</v>
      </c>
      <c r="AF7" s="62" t="s">
        <v>216</v>
      </c>
      <c r="AG7" s="62">
        <v>0</v>
      </c>
      <c r="AH7" s="62">
        <v>0</v>
      </c>
      <c r="AI7" s="62">
        <v>1</v>
      </c>
      <c r="AJ7" s="22" t="s">
        <v>228</v>
      </c>
      <c r="AL7" t="str">
        <f t="shared" ca="1" si="0"/>
        <v xml:space="preserve">    (U1)ALERT_REQ_C_ABS_PD_MALFUNC</v>
      </c>
      <c r="AR7" s="63" t="str">
        <f t="shared" ref="AR7:AR70" si="3">IF(AQ72&lt;&gt;"",AQ72,IF(AQ71&lt;&gt;"","};",""))</f>
        <v xml:space="preserve">    (U4)0x00000001U,                                                           /* 01 MALFUNC                                         */</v>
      </c>
      <c r="AS7" s="63" t="str">
        <f t="shared" ref="AS7:AS70" si="4">IF(AQ137&lt;&gt;"",AQ137,IF(AQ136&lt;&gt;"","};",""))</f>
        <v xml:space="preserve">    (U4)0x00000007U,                                                           /* 01 MALFUNC                                         */</v>
      </c>
      <c r="AT7" s="63" t="str">
        <f t="shared" ca="1" si="1"/>
        <v xml:space="preserve">    (U1)ALERT_REQ_C_ABS_PD_MALFUNC,                                            /* 01 MALFUNC                                         */</v>
      </c>
      <c r="AU7" s="63" t="str">
        <f ca="1">"        &amp;"&amp;$AW$14&amp;","&amp;REPT(" ",69-LEN($AW$14))&amp;"/* fp_u4_SRC_CHK                                      */"</f>
        <v xml:space="preserve">        &amp;u4_s_AlertC_absPdSrcchk,                                              /* fp_u4_SRC_CHK                                      */</v>
      </c>
      <c r="AV7" s="50" t="s">
        <v>75</v>
      </c>
      <c r="AW7" s="131">
        <f>IF(B3="Search Table",1,0)</f>
        <v>0</v>
      </c>
    </row>
    <row r="8" spans="1:49">
      <c r="B8" s="132"/>
      <c r="C8" s="48">
        <f t="shared" si="2"/>
        <v>2</v>
      </c>
      <c r="D8" s="62" t="s">
        <v>71</v>
      </c>
      <c r="E8" s="62" t="s">
        <v>71</v>
      </c>
      <c r="F8" s="62" t="s">
        <v>71</v>
      </c>
      <c r="G8" s="62" t="s">
        <v>71</v>
      </c>
      <c r="H8" s="62" t="s">
        <v>71</v>
      </c>
      <c r="I8" s="62" t="s">
        <v>71</v>
      </c>
      <c r="J8" s="62" t="s">
        <v>71</v>
      </c>
      <c r="K8" s="62" t="s">
        <v>71</v>
      </c>
      <c r="L8" s="62" t="s">
        <v>71</v>
      </c>
      <c r="M8" s="62" t="s">
        <v>71</v>
      </c>
      <c r="N8" s="62" t="s">
        <v>71</v>
      </c>
      <c r="O8" s="62" t="s">
        <v>71</v>
      </c>
      <c r="P8" s="62" t="s">
        <v>71</v>
      </c>
      <c r="Q8" s="62" t="s">
        <v>71</v>
      </c>
      <c r="R8" s="62" t="s">
        <v>71</v>
      </c>
      <c r="S8" s="62" t="s">
        <v>71</v>
      </c>
      <c r="T8" s="62" t="s">
        <v>71</v>
      </c>
      <c r="U8" s="62" t="s">
        <v>71</v>
      </c>
      <c r="V8" s="62" t="s">
        <v>71</v>
      </c>
      <c r="W8" s="62" t="s">
        <v>71</v>
      </c>
      <c r="X8" s="62" t="s">
        <v>71</v>
      </c>
      <c r="Y8" s="62" t="s">
        <v>71</v>
      </c>
      <c r="Z8" s="62" t="s">
        <v>71</v>
      </c>
      <c r="AA8" s="62" t="s">
        <v>71</v>
      </c>
      <c r="AB8" s="62" t="s">
        <v>71</v>
      </c>
      <c r="AC8" s="62" t="s">
        <v>71</v>
      </c>
      <c r="AD8" s="62" t="s">
        <v>71</v>
      </c>
      <c r="AE8" s="62" t="s">
        <v>216</v>
      </c>
      <c r="AF8" s="62" t="s">
        <v>216</v>
      </c>
      <c r="AG8" s="62">
        <v>0</v>
      </c>
      <c r="AH8" s="62">
        <v>1</v>
      </c>
      <c r="AI8" s="62">
        <v>0</v>
      </c>
      <c r="AJ8" s="22" t="s">
        <v>33</v>
      </c>
      <c r="AL8" t="str">
        <f t="shared" si="0"/>
        <v xml:space="preserve">    (U1)ALERT_REQ_UNKNOWN</v>
      </c>
      <c r="AR8" s="63" t="str">
        <f t="shared" si="3"/>
        <v xml:space="preserve">    (U4)0x00000002U,                                                           /* 02 UNKNOWN                                         */</v>
      </c>
      <c r="AS8" s="63" t="str">
        <f t="shared" si="4"/>
        <v xml:space="preserve">    (U4)0x00000007U,                                                           /* 02 UNKNOWN                                         */</v>
      </c>
      <c r="AT8" s="63" t="str">
        <f>IF(AJ8&lt;&gt;"",AL8&amp;IF(AJ9&lt;&gt;"",","," ")&amp;REPT(" ",78-LEN(AL8))&amp;"/* "&amp;IF(C8&lt;10,"0"&amp;C8,C8)&amp;" "&amp;AJ8&amp;REPT(" ",48-LEN(AJ8))&amp;"*/",IF(AJ7&lt;&gt;"","};",""))</f>
        <v xml:space="preserve">    (U1)ALERT_REQ_UNKNOWN,                                                     /* 02 UNKNOWN                                         */</v>
      </c>
      <c r="AU8" s="63" t="str">
        <f ca="1">IF($AW$15&lt;&gt;"NULL","        &amp;"&amp;$AW$15&amp;","&amp;REPT(" ",69-LEN($AW$15))&amp;"/* fp_vd_XDST                                         */","        vdp_PTR_NA,                                                            /* fp_vd_XDST                                         */")</f>
        <v xml:space="preserve">        vdp_PTR_NA,                                                            /* fp_vd_XDST                                         */</v>
      </c>
      <c r="AV8" s="50" t="s">
        <v>76</v>
      </c>
      <c r="AW8" s="68" t="str">
        <f ca="1">"u4_sp_ALERT_"&amp;IF(AW6&lt;&gt;AW17,$AW$17&amp;"_"&amp;$AW$6,AW17)&amp;"_CRIT"</f>
        <v>u4_sp_ALERT_C_ABS_PD_CRIT</v>
      </c>
    </row>
    <row r="9" spans="1:49">
      <c r="B9" s="132"/>
      <c r="C9" s="48">
        <f t="shared" si="2"/>
        <v>3</v>
      </c>
      <c r="D9" s="62" t="s">
        <v>71</v>
      </c>
      <c r="E9" s="62" t="s">
        <v>71</v>
      </c>
      <c r="F9" s="62" t="s">
        <v>71</v>
      </c>
      <c r="G9" s="62" t="s">
        <v>71</v>
      </c>
      <c r="H9" s="62" t="s">
        <v>71</v>
      </c>
      <c r="I9" s="62" t="s">
        <v>71</v>
      </c>
      <c r="J9" s="62" t="s">
        <v>71</v>
      </c>
      <c r="K9" s="62" t="s">
        <v>71</v>
      </c>
      <c r="L9" s="62" t="s">
        <v>71</v>
      </c>
      <c r="M9" s="62" t="s">
        <v>71</v>
      </c>
      <c r="N9" s="62" t="s">
        <v>71</v>
      </c>
      <c r="O9" s="62" t="s">
        <v>71</v>
      </c>
      <c r="P9" s="62" t="s">
        <v>71</v>
      </c>
      <c r="Q9" s="62" t="s">
        <v>71</v>
      </c>
      <c r="R9" s="62" t="s">
        <v>71</v>
      </c>
      <c r="S9" s="62" t="s">
        <v>71</v>
      </c>
      <c r="T9" s="62" t="s">
        <v>71</v>
      </c>
      <c r="U9" s="62" t="s">
        <v>71</v>
      </c>
      <c r="V9" s="62" t="s">
        <v>71</v>
      </c>
      <c r="W9" s="62" t="s">
        <v>71</v>
      </c>
      <c r="X9" s="62" t="s">
        <v>71</v>
      </c>
      <c r="Y9" s="62" t="s">
        <v>71</v>
      </c>
      <c r="Z9" s="62" t="s">
        <v>71</v>
      </c>
      <c r="AA9" s="62" t="s">
        <v>71</v>
      </c>
      <c r="AB9" s="62" t="s">
        <v>71</v>
      </c>
      <c r="AC9" s="62" t="s">
        <v>71</v>
      </c>
      <c r="AD9" s="62" t="s">
        <v>71</v>
      </c>
      <c r="AE9" s="62" t="s">
        <v>216</v>
      </c>
      <c r="AF9" s="62" t="s">
        <v>216</v>
      </c>
      <c r="AG9" s="62">
        <v>0</v>
      </c>
      <c r="AH9" s="62">
        <v>1</v>
      </c>
      <c r="AI9" s="62">
        <v>1</v>
      </c>
      <c r="AJ9" s="22" t="s">
        <v>33</v>
      </c>
      <c r="AL9" t="str">
        <f t="shared" si="0"/>
        <v xml:space="preserve">    (U1)ALERT_REQ_UNKNOWN</v>
      </c>
      <c r="AR9" s="63" t="str">
        <f t="shared" si="3"/>
        <v xml:space="preserve">    (U4)0x00000003U,                                                           /* 03 UNKNOWN                                         */</v>
      </c>
      <c r="AS9" s="63" t="str">
        <f t="shared" si="4"/>
        <v xml:space="preserve">    (U4)0x00000007U,                                                           /* 03 UNKNOWN                                         */</v>
      </c>
      <c r="AT9" s="63" t="str">
        <f t="shared" si="1"/>
        <v xml:space="preserve">    (U1)ALERT_REQ_UNKNOWN,                                                     /* 03 UNKNOWN                                         */</v>
      </c>
      <c r="AU9" s="63"/>
      <c r="AV9" s="50" t="s">
        <v>77</v>
      </c>
      <c r="AW9" s="68" t="str">
        <f ca="1">"u4_sp_ALERT_"&amp;IF(AW6&lt;&gt;AW17,$AW$17&amp;"_"&amp;$AW$6,AW17)&amp;"_MASK"</f>
        <v>u4_sp_ALERT_C_ABS_PD_MASK</v>
      </c>
    </row>
    <row r="10" spans="1:49">
      <c r="B10" s="132"/>
      <c r="C10" s="48">
        <f t="shared" si="2"/>
        <v>4</v>
      </c>
      <c r="D10" s="62" t="s">
        <v>71</v>
      </c>
      <c r="E10" s="62" t="s">
        <v>71</v>
      </c>
      <c r="F10" s="62" t="s">
        <v>71</v>
      </c>
      <c r="G10" s="62" t="s">
        <v>71</v>
      </c>
      <c r="H10" s="62" t="s">
        <v>71</v>
      </c>
      <c r="I10" s="62" t="s">
        <v>71</v>
      </c>
      <c r="J10" s="62" t="s">
        <v>71</v>
      </c>
      <c r="K10" s="62" t="s">
        <v>71</v>
      </c>
      <c r="L10" s="62" t="s">
        <v>71</v>
      </c>
      <c r="M10" s="62" t="s">
        <v>71</v>
      </c>
      <c r="N10" s="62" t="s">
        <v>71</v>
      </c>
      <c r="O10" s="62" t="s">
        <v>71</v>
      </c>
      <c r="P10" s="62" t="s">
        <v>71</v>
      </c>
      <c r="Q10" s="62" t="s">
        <v>71</v>
      </c>
      <c r="R10" s="62" t="s">
        <v>71</v>
      </c>
      <c r="S10" s="62" t="s">
        <v>71</v>
      </c>
      <c r="T10" s="62" t="s">
        <v>71</v>
      </c>
      <c r="U10" s="62" t="s">
        <v>71</v>
      </c>
      <c r="V10" s="62" t="s">
        <v>71</v>
      </c>
      <c r="W10" s="62" t="s">
        <v>71</v>
      </c>
      <c r="X10" s="62" t="s">
        <v>71</v>
      </c>
      <c r="Y10" s="62" t="s">
        <v>71</v>
      </c>
      <c r="Z10" s="62" t="s">
        <v>71</v>
      </c>
      <c r="AA10" s="62" t="s">
        <v>71</v>
      </c>
      <c r="AB10" s="62" t="s">
        <v>71</v>
      </c>
      <c r="AC10" s="62" t="s">
        <v>71</v>
      </c>
      <c r="AD10" s="62" t="s">
        <v>71</v>
      </c>
      <c r="AE10" s="62" t="s">
        <v>216</v>
      </c>
      <c r="AF10" s="62" t="s">
        <v>216</v>
      </c>
      <c r="AG10" s="62">
        <v>1</v>
      </c>
      <c r="AH10" s="62">
        <v>0</v>
      </c>
      <c r="AI10" s="62">
        <v>0</v>
      </c>
      <c r="AJ10" s="22" t="s">
        <v>228</v>
      </c>
      <c r="AL10" t="str">
        <f t="shared" ca="1" si="0"/>
        <v xml:space="preserve">    (U1)ALERT_REQ_C_ABS_PD_MALFUNC</v>
      </c>
      <c r="AR10" s="63" t="str">
        <f t="shared" si="3"/>
        <v xml:space="preserve">    (U4)0x00000004U,                                                           /* 04 MALFUNC                                         */</v>
      </c>
      <c r="AS10" s="63" t="str">
        <f t="shared" si="4"/>
        <v xml:space="preserve">    (U4)0x00000007U,                                                           /* 04 MALFUNC                                         */</v>
      </c>
      <c r="AT10" s="63" t="str">
        <f t="shared" ca="1" si="1"/>
        <v xml:space="preserve">    (U1)ALERT_REQ_C_ABS_PD_MALFUNC,                                            /* 04 MALFUNC                                         */</v>
      </c>
      <c r="AU10" s="63" t="str">
        <f>IF($AW$7=1,"        &amp;"&amp;$AW$9&amp;"[0],"&amp;REPT(" ",66-LEN($AW$9))&amp;"/* u4p_MASK                                           */","        (const U4 *)vdp_PTR_NA,                                                /* u4p_MASK                                           */")</f>
        <v xml:space="preserve">        (const U4 *)vdp_PTR_NA,                                                /* u4p_MASK                                           */</v>
      </c>
      <c r="AV10" s="50" t="s">
        <v>78</v>
      </c>
      <c r="AW10" s="68" t="str">
        <f ca="1">"ALERT_"&amp;IF(AW6&lt;&gt;AW17,$AW$17&amp;"_"&amp;$AW$6,AW17)&amp;"_NUM_DST"</f>
        <v>ALERT_C_ABS_PD_NUM_DST</v>
      </c>
    </row>
    <row r="11" spans="1:49">
      <c r="B11" s="132"/>
      <c r="C11" s="48">
        <f t="shared" si="2"/>
        <v>5</v>
      </c>
      <c r="D11" s="62" t="s">
        <v>71</v>
      </c>
      <c r="E11" s="62" t="s">
        <v>71</v>
      </c>
      <c r="F11" s="62" t="s">
        <v>71</v>
      </c>
      <c r="G11" s="62" t="s">
        <v>71</v>
      </c>
      <c r="H11" s="62" t="s">
        <v>71</v>
      </c>
      <c r="I11" s="62" t="s">
        <v>71</v>
      </c>
      <c r="J11" s="62" t="s">
        <v>71</v>
      </c>
      <c r="K11" s="62" t="s">
        <v>71</v>
      </c>
      <c r="L11" s="62" t="s">
        <v>71</v>
      </c>
      <c r="M11" s="62" t="s">
        <v>71</v>
      </c>
      <c r="N11" s="62" t="s">
        <v>71</v>
      </c>
      <c r="O11" s="62" t="s">
        <v>71</v>
      </c>
      <c r="P11" s="62" t="s">
        <v>71</v>
      </c>
      <c r="Q11" s="62" t="s">
        <v>71</v>
      </c>
      <c r="R11" s="62" t="s">
        <v>71</v>
      </c>
      <c r="S11" s="62" t="s">
        <v>71</v>
      </c>
      <c r="T11" s="62" t="s">
        <v>71</v>
      </c>
      <c r="U11" s="62" t="s">
        <v>71</v>
      </c>
      <c r="V11" s="62" t="s">
        <v>71</v>
      </c>
      <c r="W11" s="62" t="s">
        <v>71</v>
      </c>
      <c r="X11" s="62" t="s">
        <v>71</v>
      </c>
      <c r="Y11" s="62" t="s">
        <v>71</v>
      </c>
      <c r="Z11" s="62" t="s">
        <v>71</v>
      </c>
      <c r="AA11" s="62" t="s">
        <v>71</v>
      </c>
      <c r="AB11" s="62" t="s">
        <v>71</v>
      </c>
      <c r="AC11" s="62" t="s">
        <v>71</v>
      </c>
      <c r="AD11" s="62" t="s">
        <v>71</v>
      </c>
      <c r="AE11" s="62" t="s">
        <v>216</v>
      </c>
      <c r="AF11" s="62" t="s">
        <v>216</v>
      </c>
      <c r="AG11" s="62">
        <v>1</v>
      </c>
      <c r="AH11" s="62">
        <v>0</v>
      </c>
      <c r="AI11" s="62">
        <v>1</v>
      </c>
      <c r="AJ11" s="22" t="s">
        <v>228</v>
      </c>
      <c r="AL11" t="str">
        <f t="shared" ca="1" si="0"/>
        <v xml:space="preserve">    (U1)ALERT_REQ_C_ABS_PD_MALFUNC</v>
      </c>
      <c r="AR11" s="63" t="str">
        <f t="shared" si="3"/>
        <v xml:space="preserve">    (U4)0x00000005U,                                                           /* 05 MALFUNC                                         */</v>
      </c>
      <c r="AS11" s="63" t="str">
        <f t="shared" si="4"/>
        <v xml:space="preserve">    (U4)0x00000007U,                                                           /* 05 MALFUNC                                         */</v>
      </c>
      <c r="AT11" s="63" t="str">
        <f t="shared" ca="1" si="1"/>
        <v xml:space="preserve">    (U1)ALERT_REQ_C_ABS_PD_MALFUNC,                                            /* 05 MALFUNC                                         */</v>
      </c>
      <c r="AU11" s="63" t="str">
        <f>IF($AW$7=1,"        &amp;"&amp;$AW$8&amp;"[0],"&amp;REPT(" ",66-LEN($AW$8))&amp;"/* u4p_CRIT                                           */","        (const U4 *)vdp_PTR_NA,                                                /* u4p_CRIT                                           */")</f>
        <v xml:space="preserve">        (const U4 *)vdp_PTR_NA,                                                /* u4p_CRIT                                           */</v>
      </c>
      <c r="AV11" s="50" t="s">
        <v>79</v>
      </c>
      <c r="AW11" s="68" t="str">
        <f ca="1">"u1_sp_ALERT_"&amp;IF(AW6&lt;&gt;AW17,$AW$17&amp;"_"&amp;$AW$6,AW17)&amp;"_DST"</f>
        <v>u1_sp_ALERT_C_ABS_PD_DST</v>
      </c>
    </row>
    <row r="12" spans="1:49">
      <c r="B12" s="132"/>
      <c r="C12" s="48">
        <f t="shared" si="2"/>
        <v>6</v>
      </c>
      <c r="D12" s="62" t="s">
        <v>71</v>
      </c>
      <c r="E12" s="62" t="s">
        <v>71</v>
      </c>
      <c r="F12" s="62" t="s">
        <v>71</v>
      </c>
      <c r="G12" s="62" t="s">
        <v>71</v>
      </c>
      <c r="H12" s="62" t="s">
        <v>71</v>
      </c>
      <c r="I12" s="62" t="s">
        <v>71</v>
      </c>
      <c r="J12" s="62" t="s">
        <v>71</v>
      </c>
      <c r="K12" s="62" t="s">
        <v>71</v>
      </c>
      <c r="L12" s="62" t="s">
        <v>71</v>
      </c>
      <c r="M12" s="62" t="s">
        <v>71</v>
      </c>
      <c r="N12" s="62" t="s">
        <v>71</v>
      </c>
      <c r="O12" s="62" t="s">
        <v>71</v>
      </c>
      <c r="P12" s="62" t="s">
        <v>71</v>
      </c>
      <c r="Q12" s="62" t="s">
        <v>71</v>
      </c>
      <c r="R12" s="62" t="s">
        <v>71</v>
      </c>
      <c r="S12" s="62" t="s">
        <v>71</v>
      </c>
      <c r="T12" s="62" t="s">
        <v>71</v>
      </c>
      <c r="U12" s="62" t="s">
        <v>71</v>
      </c>
      <c r="V12" s="62" t="s">
        <v>71</v>
      </c>
      <c r="W12" s="62" t="s">
        <v>71</v>
      </c>
      <c r="X12" s="62" t="s">
        <v>71</v>
      </c>
      <c r="Y12" s="62" t="s">
        <v>71</v>
      </c>
      <c r="Z12" s="62" t="s">
        <v>71</v>
      </c>
      <c r="AA12" s="62" t="s">
        <v>71</v>
      </c>
      <c r="AB12" s="62" t="s">
        <v>71</v>
      </c>
      <c r="AC12" s="62" t="s">
        <v>71</v>
      </c>
      <c r="AD12" s="62" t="s">
        <v>71</v>
      </c>
      <c r="AE12" s="62" t="s">
        <v>216</v>
      </c>
      <c r="AF12" s="62" t="s">
        <v>216</v>
      </c>
      <c r="AG12" s="62">
        <v>1</v>
      </c>
      <c r="AH12" s="62">
        <v>1</v>
      </c>
      <c r="AI12" s="62">
        <v>0</v>
      </c>
      <c r="AJ12" s="22" t="s">
        <v>228</v>
      </c>
      <c r="AL12" t="str">
        <f t="shared" ca="1" si="0"/>
        <v xml:space="preserve">    (U1)ALERT_REQ_C_ABS_PD_MALFUNC</v>
      </c>
      <c r="AR12" s="63" t="str">
        <f t="shared" si="3"/>
        <v xml:space="preserve">    (U4)0x00000006U,                                                           /* 06 MALFUNC                                         */</v>
      </c>
      <c r="AS12" s="63" t="str">
        <f t="shared" si="4"/>
        <v xml:space="preserve">    (U4)0x00000007U,                                                           /* 06 MALFUNC                                         */</v>
      </c>
      <c r="AT12" s="63" t="str">
        <f t="shared" ca="1" si="1"/>
        <v xml:space="preserve">    (U1)ALERT_REQ_C_ABS_PD_MALFUNC,                                            /* 06 MALFUNC                                         */</v>
      </c>
      <c r="AU12" s="63"/>
      <c r="AV12" s="50" t="s">
        <v>93</v>
      </c>
      <c r="AW12" s="68" t="str">
        <f ca="1">Matrix!D8&amp;"["&amp;Matrix!D7&amp;"]"</f>
        <v>st_gp_ALERT_C_ABS_MTRX[2]</v>
      </c>
    </row>
    <row r="13" spans="1:49">
      <c r="B13" s="132"/>
      <c r="C13" s="48">
        <f t="shared" si="2"/>
        <v>7</v>
      </c>
      <c r="D13" s="62" t="s">
        <v>71</v>
      </c>
      <c r="E13" s="62" t="s">
        <v>71</v>
      </c>
      <c r="F13" s="62" t="s">
        <v>71</v>
      </c>
      <c r="G13" s="62" t="s">
        <v>71</v>
      </c>
      <c r="H13" s="62" t="s">
        <v>71</v>
      </c>
      <c r="I13" s="62" t="s">
        <v>71</v>
      </c>
      <c r="J13" s="62" t="s">
        <v>71</v>
      </c>
      <c r="K13" s="62" t="s">
        <v>71</v>
      </c>
      <c r="L13" s="62" t="s">
        <v>71</v>
      </c>
      <c r="M13" s="62" t="s">
        <v>71</v>
      </c>
      <c r="N13" s="62" t="s">
        <v>71</v>
      </c>
      <c r="O13" s="62" t="s">
        <v>71</v>
      </c>
      <c r="P13" s="62" t="s">
        <v>71</v>
      </c>
      <c r="Q13" s="62" t="s">
        <v>71</v>
      </c>
      <c r="R13" s="62" t="s">
        <v>71</v>
      </c>
      <c r="S13" s="62" t="s">
        <v>71</v>
      </c>
      <c r="T13" s="62" t="s">
        <v>71</v>
      </c>
      <c r="U13" s="62" t="s">
        <v>71</v>
      </c>
      <c r="V13" s="62" t="s">
        <v>71</v>
      </c>
      <c r="W13" s="62" t="s">
        <v>71</v>
      </c>
      <c r="X13" s="62" t="s">
        <v>71</v>
      </c>
      <c r="Y13" s="62" t="s">
        <v>71</v>
      </c>
      <c r="Z13" s="62" t="s">
        <v>71</v>
      </c>
      <c r="AA13" s="62" t="s">
        <v>71</v>
      </c>
      <c r="AB13" s="62" t="s">
        <v>71</v>
      </c>
      <c r="AC13" s="62" t="s">
        <v>71</v>
      </c>
      <c r="AD13" s="62" t="s">
        <v>71</v>
      </c>
      <c r="AE13" s="62" t="s">
        <v>216</v>
      </c>
      <c r="AF13" s="62" t="s">
        <v>216</v>
      </c>
      <c r="AG13" s="62">
        <v>1</v>
      </c>
      <c r="AH13" s="62">
        <v>1</v>
      </c>
      <c r="AI13" s="62">
        <v>1</v>
      </c>
      <c r="AJ13" s="22" t="s">
        <v>228</v>
      </c>
      <c r="AL13" t="str">
        <f t="shared" ca="1" si="0"/>
        <v xml:space="preserve">    (U1)ALERT_REQ_C_ABS_PD_MALFUNC</v>
      </c>
      <c r="AR13" s="63" t="str">
        <f t="shared" si="3"/>
        <v xml:space="preserve">    (U4)0x00000007U                                                            /* 07 MALFUNC                                         */</v>
      </c>
      <c r="AS13" s="63" t="str">
        <f t="shared" si="4"/>
        <v xml:space="preserve">    (U4)0x00000007U                                                            /* 07 MALFUNC                                         */</v>
      </c>
      <c r="AT13" s="63" t="str">
        <f t="shared" ca="1" si="1"/>
        <v xml:space="preserve">    (U1)ALERT_REQ_C_ABS_PD_MALFUNC                                             /* 07 MALFUNC                                         */</v>
      </c>
      <c r="AU13" s="63" t="str">
        <f ca="1">"        &amp;"&amp;$AW$11&amp;"[0],"&amp;REPT(" ",66-LEN($AW$11))&amp;"/* u1p_DST                                            */"</f>
        <v xml:space="preserve">        &amp;u1_sp_ALERT_C_ABS_PD_DST[0],                                          /* u1p_DST                                            */</v>
      </c>
      <c r="AV13" s="50" t="s">
        <v>80</v>
      </c>
      <c r="AW13" s="131">
        <f>COUNTA($AJ$6:$AJ$69)</f>
        <v>8</v>
      </c>
    </row>
    <row r="14" spans="1:49">
      <c r="B14" s="132"/>
      <c r="C14" s="48">
        <f t="shared" si="2"/>
        <v>8</v>
      </c>
      <c r="D14" s="62" t="s">
        <v>71</v>
      </c>
      <c r="E14" s="62" t="s">
        <v>71</v>
      </c>
      <c r="F14" s="62" t="s">
        <v>71</v>
      </c>
      <c r="G14" s="62" t="s">
        <v>71</v>
      </c>
      <c r="H14" s="62" t="s">
        <v>71</v>
      </c>
      <c r="I14" s="62" t="s">
        <v>71</v>
      </c>
      <c r="J14" s="62" t="s">
        <v>71</v>
      </c>
      <c r="K14" s="62" t="s">
        <v>71</v>
      </c>
      <c r="L14" s="62" t="s">
        <v>71</v>
      </c>
      <c r="M14" s="62" t="s">
        <v>71</v>
      </c>
      <c r="N14" s="62" t="s">
        <v>71</v>
      </c>
      <c r="O14" s="62" t="s">
        <v>71</v>
      </c>
      <c r="P14" s="62" t="s">
        <v>71</v>
      </c>
      <c r="Q14" s="62" t="s">
        <v>71</v>
      </c>
      <c r="R14" s="62" t="s">
        <v>71</v>
      </c>
      <c r="S14" s="62" t="s">
        <v>71</v>
      </c>
      <c r="T14" s="62" t="s">
        <v>71</v>
      </c>
      <c r="U14" s="62" t="s">
        <v>71</v>
      </c>
      <c r="V14" s="62" t="s">
        <v>71</v>
      </c>
      <c r="W14" s="62" t="s">
        <v>71</v>
      </c>
      <c r="X14" s="62" t="s">
        <v>71</v>
      </c>
      <c r="Y14" s="62" t="s">
        <v>71</v>
      </c>
      <c r="Z14" s="62" t="s">
        <v>71</v>
      </c>
      <c r="AA14" s="62" t="s">
        <v>71</v>
      </c>
      <c r="AB14" s="62" t="s">
        <v>71</v>
      </c>
      <c r="AC14" s="62" t="s">
        <v>71</v>
      </c>
      <c r="AD14" s="62" t="s">
        <v>71</v>
      </c>
      <c r="AE14" s="62" t="s">
        <v>216</v>
      </c>
      <c r="AF14" s="62" t="s">
        <v>216</v>
      </c>
      <c r="AG14" s="62" t="s">
        <v>216</v>
      </c>
      <c r="AH14" s="62" t="s">
        <v>216</v>
      </c>
      <c r="AI14" s="62" t="s">
        <v>216</v>
      </c>
      <c r="AJ14" s="22"/>
      <c r="AL14" t="str">
        <f t="shared" ca="1" si="0"/>
        <v xml:space="preserve">    (U1)ALERT_REQ_C_ABS_PD_</v>
      </c>
      <c r="AR14" s="63" t="str">
        <f t="shared" si="3"/>
        <v>};</v>
      </c>
      <c r="AS14" s="63" t="str">
        <f t="shared" si="4"/>
        <v>};</v>
      </c>
      <c r="AT14" s="63" t="str">
        <f t="shared" si="1"/>
        <v>};</v>
      </c>
      <c r="AU14" s="63" t="str">
        <f ca="1">"        (U2)"&amp;$AW$10&amp;","&amp;REPT(" ",66-LEN($AW$10))&amp;"/* u2_num_srch                                        */"</f>
        <v xml:space="preserve">        (U2)ALERT_C_ABS_PD_NUM_DST,                                            /* u2_num_srch                                        */</v>
      </c>
      <c r="AV14" s="50" t="s">
        <v>81</v>
      </c>
      <c r="AW14" s="68" t="str">
        <f ca="1">IF(AW6&lt;&gt;AW17,VLOOKUP(AW6,Matrix!$C$13:$G$37,4,FALSE),Matrix!F13)</f>
        <v>u4_s_AlertC_absPdSrcchk</v>
      </c>
    </row>
    <row r="15" spans="1:49">
      <c r="B15" s="132"/>
      <c r="C15" s="48">
        <f t="shared" si="2"/>
        <v>9</v>
      </c>
      <c r="D15" s="62" t="s">
        <v>71</v>
      </c>
      <c r="E15" s="62" t="s">
        <v>71</v>
      </c>
      <c r="F15" s="62" t="s">
        <v>71</v>
      </c>
      <c r="G15" s="62" t="s">
        <v>71</v>
      </c>
      <c r="H15" s="62" t="s">
        <v>71</v>
      </c>
      <c r="I15" s="62" t="s">
        <v>71</v>
      </c>
      <c r="J15" s="62" t="s">
        <v>71</v>
      </c>
      <c r="K15" s="62" t="s">
        <v>71</v>
      </c>
      <c r="L15" s="62" t="s">
        <v>71</v>
      </c>
      <c r="M15" s="62" t="s">
        <v>71</v>
      </c>
      <c r="N15" s="62" t="s">
        <v>71</v>
      </c>
      <c r="O15" s="62" t="s">
        <v>71</v>
      </c>
      <c r="P15" s="62" t="s">
        <v>71</v>
      </c>
      <c r="Q15" s="62" t="s">
        <v>71</v>
      </c>
      <c r="R15" s="62" t="s">
        <v>71</v>
      </c>
      <c r="S15" s="62" t="s">
        <v>71</v>
      </c>
      <c r="T15" s="62" t="s">
        <v>71</v>
      </c>
      <c r="U15" s="62" t="s">
        <v>71</v>
      </c>
      <c r="V15" s="62" t="s">
        <v>71</v>
      </c>
      <c r="W15" s="62" t="s">
        <v>71</v>
      </c>
      <c r="X15" s="62" t="s">
        <v>71</v>
      </c>
      <c r="Y15" s="62" t="s">
        <v>71</v>
      </c>
      <c r="Z15" s="62" t="s">
        <v>71</v>
      </c>
      <c r="AA15" s="62" t="s">
        <v>71</v>
      </c>
      <c r="AB15" s="62" t="s">
        <v>71</v>
      </c>
      <c r="AC15" s="62" t="s">
        <v>71</v>
      </c>
      <c r="AD15" s="62" t="s">
        <v>71</v>
      </c>
      <c r="AE15" s="62" t="s">
        <v>216</v>
      </c>
      <c r="AF15" s="62" t="s">
        <v>216</v>
      </c>
      <c r="AG15" s="62" t="s">
        <v>216</v>
      </c>
      <c r="AH15" s="62" t="s">
        <v>216</v>
      </c>
      <c r="AI15" s="62" t="s">
        <v>216</v>
      </c>
      <c r="AJ15" s="22"/>
      <c r="AL15" t="str">
        <f t="shared" ca="1" si="0"/>
        <v xml:space="preserve">    (U1)ALERT_REQ_C_ABS_PD_</v>
      </c>
      <c r="AR15" s="63" t="str">
        <f t="shared" si="3"/>
        <v/>
      </c>
      <c r="AS15" s="63" t="str">
        <f t="shared" si="4"/>
        <v/>
      </c>
      <c r="AT15" s="63" t="str">
        <f t="shared" si="1"/>
        <v/>
      </c>
      <c r="AU15" s="63" t="str">
        <f ca="1">"        (U1)"&amp;$AW$16&amp;REPT(" ",67-LEN($AW$16))&amp;"/* u1_vom_act                                         */"</f>
        <v xml:space="preserve">        (U1)ALERT_VOM_IGN_ON                                                   /* u1_vom_act                                         */</v>
      </c>
      <c r="AV15" s="50" t="s">
        <v>84</v>
      </c>
      <c r="AW15" s="68" t="str">
        <f ca="1">IF(AW6&lt;&gt;AW17,VLOOKUP(AW6,Matrix!$C$13:$G$37,5,FALSE),Matrix!G13)</f>
        <v>NULL</v>
      </c>
    </row>
    <row r="16" spans="1:49">
      <c r="B16" s="132"/>
      <c r="C16" s="48">
        <f t="shared" si="2"/>
        <v>10</v>
      </c>
      <c r="D16" s="62" t="s">
        <v>71</v>
      </c>
      <c r="E16" s="62" t="s">
        <v>71</v>
      </c>
      <c r="F16" s="62" t="s">
        <v>71</v>
      </c>
      <c r="G16" s="62" t="s">
        <v>71</v>
      </c>
      <c r="H16" s="62" t="s">
        <v>71</v>
      </c>
      <c r="I16" s="62" t="s">
        <v>71</v>
      </c>
      <c r="J16" s="62" t="s">
        <v>71</v>
      </c>
      <c r="K16" s="62" t="s">
        <v>71</v>
      </c>
      <c r="L16" s="62" t="s">
        <v>71</v>
      </c>
      <c r="M16" s="62" t="s">
        <v>71</v>
      </c>
      <c r="N16" s="62" t="s">
        <v>71</v>
      </c>
      <c r="O16" s="62" t="s">
        <v>71</v>
      </c>
      <c r="P16" s="62" t="s">
        <v>71</v>
      </c>
      <c r="Q16" s="62" t="s">
        <v>71</v>
      </c>
      <c r="R16" s="62" t="s">
        <v>71</v>
      </c>
      <c r="S16" s="62" t="s">
        <v>71</v>
      </c>
      <c r="T16" s="62" t="s">
        <v>71</v>
      </c>
      <c r="U16" s="62" t="s">
        <v>71</v>
      </c>
      <c r="V16" s="62" t="s">
        <v>71</v>
      </c>
      <c r="W16" s="62" t="s">
        <v>71</v>
      </c>
      <c r="X16" s="62" t="s">
        <v>71</v>
      </c>
      <c r="Y16" s="62" t="s">
        <v>71</v>
      </c>
      <c r="Z16" s="62" t="s">
        <v>71</v>
      </c>
      <c r="AA16" s="62" t="s">
        <v>71</v>
      </c>
      <c r="AB16" s="62" t="s">
        <v>71</v>
      </c>
      <c r="AC16" s="62" t="s">
        <v>71</v>
      </c>
      <c r="AD16" s="62" t="s">
        <v>71</v>
      </c>
      <c r="AE16" s="62" t="s">
        <v>216</v>
      </c>
      <c r="AF16" s="62" t="s">
        <v>216</v>
      </c>
      <c r="AG16" s="62" t="s">
        <v>216</v>
      </c>
      <c r="AH16" s="62" t="s">
        <v>216</v>
      </c>
      <c r="AI16" s="62" t="s">
        <v>216</v>
      </c>
      <c r="AJ16" s="22"/>
      <c r="AL16" t="str">
        <f t="shared" ca="1" si="0"/>
        <v xml:space="preserve">    (U1)ALERT_REQ_C_ABS_PD_</v>
      </c>
      <c r="AR16" s="63" t="str">
        <f t="shared" si="3"/>
        <v/>
      </c>
      <c r="AS16" s="63" t="str">
        <f t="shared" si="4"/>
        <v/>
      </c>
      <c r="AT16" s="63" t="str">
        <f t="shared" si="1"/>
        <v/>
      </c>
      <c r="AU16" s="63" t="s">
        <v>73</v>
      </c>
      <c r="AV16" s="50" t="s">
        <v>82</v>
      </c>
      <c r="AW16" s="68" t="str">
        <f ca="1">IF(AW6&lt;&gt;AW17,VLOOKUP(AW6,Matrix!$C$13:$G$37,2,FALSE),Matrix!D13)</f>
        <v>ALERT_VOM_IGN_ON</v>
      </c>
    </row>
    <row r="17" spans="2:49" ht="13.6" thickBot="1">
      <c r="B17" s="132"/>
      <c r="C17" s="48">
        <f t="shared" si="2"/>
        <v>11</v>
      </c>
      <c r="D17" s="62" t="s">
        <v>71</v>
      </c>
      <c r="E17" s="62" t="s">
        <v>71</v>
      </c>
      <c r="F17" s="62" t="s">
        <v>71</v>
      </c>
      <c r="G17" s="62" t="s">
        <v>71</v>
      </c>
      <c r="H17" s="62" t="s">
        <v>71</v>
      </c>
      <c r="I17" s="62" t="s">
        <v>71</v>
      </c>
      <c r="J17" s="62" t="s">
        <v>71</v>
      </c>
      <c r="K17" s="62" t="s">
        <v>71</v>
      </c>
      <c r="L17" s="62" t="s">
        <v>71</v>
      </c>
      <c r="M17" s="62" t="s">
        <v>71</v>
      </c>
      <c r="N17" s="62" t="s">
        <v>71</v>
      </c>
      <c r="O17" s="62" t="s">
        <v>71</v>
      </c>
      <c r="P17" s="62" t="s">
        <v>71</v>
      </c>
      <c r="Q17" s="62" t="s">
        <v>71</v>
      </c>
      <c r="R17" s="62" t="s">
        <v>71</v>
      </c>
      <c r="S17" s="62" t="s">
        <v>71</v>
      </c>
      <c r="T17" s="62" t="s">
        <v>71</v>
      </c>
      <c r="U17" s="62" t="s">
        <v>71</v>
      </c>
      <c r="V17" s="62" t="s">
        <v>71</v>
      </c>
      <c r="W17" s="62" t="s">
        <v>71</v>
      </c>
      <c r="X17" s="62" t="s">
        <v>71</v>
      </c>
      <c r="Y17" s="62" t="s">
        <v>71</v>
      </c>
      <c r="Z17" s="62" t="s">
        <v>71</v>
      </c>
      <c r="AA17" s="62" t="s">
        <v>71</v>
      </c>
      <c r="AB17" s="62" t="s">
        <v>71</v>
      </c>
      <c r="AC17" s="62" t="s">
        <v>71</v>
      </c>
      <c r="AD17" s="62" t="s">
        <v>71</v>
      </c>
      <c r="AE17" s="62" t="s">
        <v>216</v>
      </c>
      <c r="AF17" s="62" t="s">
        <v>216</v>
      </c>
      <c r="AG17" s="62" t="s">
        <v>216</v>
      </c>
      <c r="AH17" s="62" t="s">
        <v>216</v>
      </c>
      <c r="AI17" s="62" t="s">
        <v>216</v>
      </c>
      <c r="AJ17" s="22"/>
      <c r="AL17" t="str">
        <f t="shared" ca="1" si="0"/>
        <v xml:space="preserve">    (U1)ALERT_REQ_C_ABS_PD_</v>
      </c>
      <c r="AR17" s="63" t="str">
        <f t="shared" si="3"/>
        <v/>
      </c>
      <c r="AS17" s="63" t="str">
        <f t="shared" si="4"/>
        <v/>
      </c>
      <c r="AT17" s="63" t="str">
        <f t="shared" si="1"/>
        <v/>
      </c>
      <c r="AU17" s="64" t="s">
        <v>85</v>
      </c>
      <c r="AV17" s="51" t="s">
        <v>83</v>
      </c>
      <c r="AW17" s="69" t="str">
        <f ca="1">UPPER(Matrix!$D$6)</f>
        <v>C_ABS</v>
      </c>
    </row>
    <row r="18" spans="2:49">
      <c r="B18" s="132"/>
      <c r="C18" s="48">
        <f t="shared" si="2"/>
        <v>12</v>
      </c>
      <c r="D18" s="62" t="s">
        <v>71</v>
      </c>
      <c r="E18" s="62" t="s">
        <v>71</v>
      </c>
      <c r="F18" s="62" t="s">
        <v>71</v>
      </c>
      <c r="G18" s="62" t="s">
        <v>71</v>
      </c>
      <c r="H18" s="62" t="s">
        <v>71</v>
      </c>
      <c r="I18" s="62" t="s">
        <v>71</v>
      </c>
      <c r="J18" s="62" t="s">
        <v>71</v>
      </c>
      <c r="K18" s="62" t="s">
        <v>71</v>
      </c>
      <c r="L18" s="62" t="s">
        <v>71</v>
      </c>
      <c r="M18" s="62" t="s">
        <v>71</v>
      </c>
      <c r="N18" s="62" t="s">
        <v>71</v>
      </c>
      <c r="O18" s="62" t="s">
        <v>71</v>
      </c>
      <c r="P18" s="62" t="s">
        <v>71</v>
      </c>
      <c r="Q18" s="62" t="s">
        <v>71</v>
      </c>
      <c r="R18" s="62" t="s">
        <v>71</v>
      </c>
      <c r="S18" s="62" t="s">
        <v>71</v>
      </c>
      <c r="T18" s="62" t="s">
        <v>71</v>
      </c>
      <c r="U18" s="62" t="s">
        <v>71</v>
      </c>
      <c r="V18" s="62" t="s">
        <v>71</v>
      </c>
      <c r="W18" s="62" t="s">
        <v>71</v>
      </c>
      <c r="X18" s="62" t="s">
        <v>71</v>
      </c>
      <c r="Y18" s="62" t="s">
        <v>71</v>
      </c>
      <c r="Z18" s="62" t="s">
        <v>71</v>
      </c>
      <c r="AA18" s="62" t="s">
        <v>71</v>
      </c>
      <c r="AB18" s="62" t="s">
        <v>71</v>
      </c>
      <c r="AC18" s="62" t="s">
        <v>71</v>
      </c>
      <c r="AD18" s="62" t="s">
        <v>71</v>
      </c>
      <c r="AE18" s="62" t="s">
        <v>216</v>
      </c>
      <c r="AF18" s="62" t="s">
        <v>216</v>
      </c>
      <c r="AG18" s="62" t="s">
        <v>216</v>
      </c>
      <c r="AH18" s="62" t="s">
        <v>216</v>
      </c>
      <c r="AI18" s="62" t="s">
        <v>216</v>
      </c>
      <c r="AJ18" s="22"/>
      <c r="AL18" t="str">
        <f t="shared" ca="1" si="0"/>
        <v xml:space="preserve">    (U1)ALERT_REQ_C_ABS_PD_</v>
      </c>
      <c r="AR18" s="63" t="str">
        <f t="shared" si="3"/>
        <v/>
      </c>
      <c r="AS18" s="63" t="str">
        <f t="shared" si="4"/>
        <v/>
      </c>
      <c r="AT18" s="63" t="str">
        <f t="shared" si="1"/>
        <v/>
      </c>
    </row>
    <row r="19" spans="2:49">
      <c r="B19" s="132"/>
      <c r="C19" s="48">
        <f t="shared" si="2"/>
        <v>13</v>
      </c>
      <c r="D19" s="62" t="s">
        <v>71</v>
      </c>
      <c r="E19" s="62" t="s">
        <v>71</v>
      </c>
      <c r="F19" s="62" t="s">
        <v>71</v>
      </c>
      <c r="G19" s="62" t="s">
        <v>71</v>
      </c>
      <c r="H19" s="62" t="s">
        <v>71</v>
      </c>
      <c r="I19" s="62" t="s">
        <v>71</v>
      </c>
      <c r="J19" s="62" t="s">
        <v>71</v>
      </c>
      <c r="K19" s="62" t="s">
        <v>71</v>
      </c>
      <c r="L19" s="62" t="s">
        <v>71</v>
      </c>
      <c r="M19" s="62" t="s">
        <v>71</v>
      </c>
      <c r="N19" s="62" t="s">
        <v>71</v>
      </c>
      <c r="O19" s="62" t="s">
        <v>71</v>
      </c>
      <c r="P19" s="62" t="s">
        <v>71</v>
      </c>
      <c r="Q19" s="62" t="s">
        <v>71</v>
      </c>
      <c r="R19" s="62" t="s">
        <v>71</v>
      </c>
      <c r="S19" s="62" t="s">
        <v>71</v>
      </c>
      <c r="T19" s="62" t="s">
        <v>71</v>
      </c>
      <c r="U19" s="62" t="s">
        <v>71</v>
      </c>
      <c r="V19" s="62" t="s">
        <v>71</v>
      </c>
      <c r="W19" s="62" t="s">
        <v>71</v>
      </c>
      <c r="X19" s="62" t="s">
        <v>71</v>
      </c>
      <c r="Y19" s="62" t="s">
        <v>71</v>
      </c>
      <c r="Z19" s="62" t="s">
        <v>71</v>
      </c>
      <c r="AA19" s="62" t="s">
        <v>71</v>
      </c>
      <c r="AB19" s="62" t="s">
        <v>71</v>
      </c>
      <c r="AC19" s="62" t="s">
        <v>71</v>
      </c>
      <c r="AD19" s="62" t="s">
        <v>71</v>
      </c>
      <c r="AE19" s="62" t="s">
        <v>216</v>
      </c>
      <c r="AF19" s="62" t="s">
        <v>216</v>
      </c>
      <c r="AG19" s="62" t="s">
        <v>216</v>
      </c>
      <c r="AH19" s="62" t="s">
        <v>216</v>
      </c>
      <c r="AI19" s="62" t="s">
        <v>216</v>
      </c>
      <c r="AJ19" s="22"/>
      <c r="AL19" t="str">
        <f t="shared" ca="1" si="0"/>
        <v xml:space="preserve">    (U1)ALERT_REQ_C_ABS_PD_</v>
      </c>
      <c r="AR19" s="63" t="str">
        <f t="shared" si="3"/>
        <v/>
      </c>
      <c r="AS19" s="63" t="str">
        <f t="shared" si="4"/>
        <v/>
      </c>
      <c r="AT19" s="63" t="str">
        <f t="shared" si="1"/>
        <v/>
      </c>
    </row>
    <row r="20" spans="2:49">
      <c r="B20" s="132"/>
      <c r="C20" s="48">
        <f t="shared" si="2"/>
        <v>14</v>
      </c>
      <c r="D20" s="62" t="s">
        <v>71</v>
      </c>
      <c r="E20" s="62" t="s">
        <v>71</v>
      </c>
      <c r="F20" s="62" t="s">
        <v>71</v>
      </c>
      <c r="G20" s="62" t="s">
        <v>71</v>
      </c>
      <c r="H20" s="62" t="s">
        <v>71</v>
      </c>
      <c r="I20" s="62" t="s">
        <v>71</v>
      </c>
      <c r="J20" s="62" t="s">
        <v>71</v>
      </c>
      <c r="K20" s="62" t="s">
        <v>71</v>
      </c>
      <c r="L20" s="62" t="s">
        <v>71</v>
      </c>
      <c r="M20" s="62" t="s">
        <v>71</v>
      </c>
      <c r="N20" s="62" t="s">
        <v>71</v>
      </c>
      <c r="O20" s="62" t="s">
        <v>71</v>
      </c>
      <c r="P20" s="62" t="s">
        <v>71</v>
      </c>
      <c r="Q20" s="62" t="s">
        <v>71</v>
      </c>
      <c r="R20" s="62" t="s">
        <v>71</v>
      </c>
      <c r="S20" s="62" t="s">
        <v>71</v>
      </c>
      <c r="T20" s="62" t="s">
        <v>71</v>
      </c>
      <c r="U20" s="62" t="s">
        <v>71</v>
      </c>
      <c r="V20" s="62" t="s">
        <v>71</v>
      </c>
      <c r="W20" s="62" t="s">
        <v>71</v>
      </c>
      <c r="X20" s="62" t="s">
        <v>71</v>
      </c>
      <c r="Y20" s="62" t="s">
        <v>71</v>
      </c>
      <c r="Z20" s="62" t="s">
        <v>71</v>
      </c>
      <c r="AA20" s="62" t="s">
        <v>71</v>
      </c>
      <c r="AB20" s="62" t="s">
        <v>71</v>
      </c>
      <c r="AC20" s="62" t="s">
        <v>71</v>
      </c>
      <c r="AD20" s="62" t="s">
        <v>71</v>
      </c>
      <c r="AE20" s="62" t="s">
        <v>216</v>
      </c>
      <c r="AF20" s="62" t="s">
        <v>216</v>
      </c>
      <c r="AG20" s="62" t="s">
        <v>216</v>
      </c>
      <c r="AH20" s="62" t="s">
        <v>216</v>
      </c>
      <c r="AI20" s="62" t="s">
        <v>216</v>
      </c>
      <c r="AJ20" s="22"/>
      <c r="AL20" t="str">
        <f t="shared" ca="1" si="0"/>
        <v xml:space="preserve">    (U1)ALERT_REQ_C_ABS_PD_</v>
      </c>
      <c r="AR20" s="63" t="str">
        <f t="shared" si="3"/>
        <v/>
      </c>
      <c r="AS20" s="63" t="str">
        <f t="shared" si="4"/>
        <v/>
      </c>
      <c r="AT20" s="63" t="str">
        <f t="shared" si="1"/>
        <v/>
      </c>
    </row>
    <row r="21" spans="2:49">
      <c r="B21" s="132"/>
      <c r="C21" s="48">
        <f t="shared" si="2"/>
        <v>15</v>
      </c>
      <c r="D21" s="62" t="s">
        <v>71</v>
      </c>
      <c r="E21" s="62" t="s">
        <v>71</v>
      </c>
      <c r="F21" s="62" t="s">
        <v>71</v>
      </c>
      <c r="G21" s="62" t="s">
        <v>71</v>
      </c>
      <c r="H21" s="62" t="s">
        <v>71</v>
      </c>
      <c r="I21" s="62" t="s">
        <v>71</v>
      </c>
      <c r="J21" s="62" t="s">
        <v>71</v>
      </c>
      <c r="K21" s="62" t="s">
        <v>71</v>
      </c>
      <c r="L21" s="62" t="s">
        <v>71</v>
      </c>
      <c r="M21" s="62" t="s">
        <v>71</v>
      </c>
      <c r="N21" s="62" t="s">
        <v>71</v>
      </c>
      <c r="O21" s="62" t="s">
        <v>71</v>
      </c>
      <c r="P21" s="62" t="s">
        <v>71</v>
      </c>
      <c r="Q21" s="62" t="s">
        <v>71</v>
      </c>
      <c r="R21" s="62" t="s">
        <v>71</v>
      </c>
      <c r="S21" s="62" t="s">
        <v>71</v>
      </c>
      <c r="T21" s="62" t="s">
        <v>71</v>
      </c>
      <c r="U21" s="62" t="s">
        <v>71</v>
      </c>
      <c r="V21" s="62" t="s">
        <v>71</v>
      </c>
      <c r="W21" s="62" t="s">
        <v>71</v>
      </c>
      <c r="X21" s="62" t="s">
        <v>71</v>
      </c>
      <c r="Y21" s="62" t="s">
        <v>71</v>
      </c>
      <c r="Z21" s="62" t="s">
        <v>71</v>
      </c>
      <c r="AA21" s="62" t="s">
        <v>71</v>
      </c>
      <c r="AB21" s="62" t="s">
        <v>71</v>
      </c>
      <c r="AC21" s="62" t="s">
        <v>71</v>
      </c>
      <c r="AD21" s="62" t="s">
        <v>71</v>
      </c>
      <c r="AE21" s="62" t="s">
        <v>216</v>
      </c>
      <c r="AF21" s="62" t="s">
        <v>216</v>
      </c>
      <c r="AG21" s="62" t="s">
        <v>216</v>
      </c>
      <c r="AH21" s="62" t="s">
        <v>216</v>
      </c>
      <c r="AI21" s="62" t="s">
        <v>216</v>
      </c>
      <c r="AJ21" s="22"/>
      <c r="AL21" t="str">
        <f t="shared" ca="1" si="0"/>
        <v xml:space="preserve">    (U1)ALERT_REQ_C_ABS_PD_</v>
      </c>
      <c r="AR21" s="63" t="str">
        <f t="shared" si="3"/>
        <v/>
      </c>
      <c r="AS21" s="63" t="str">
        <f t="shared" si="4"/>
        <v/>
      </c>
      <c r="AT21" s="63" t="str">
        <f t="shared" si="1"/>
        <v/>
      </c>
    </row>
    <row r="22" spans="2:49">
      <c r="B22" s="132"/>
      <c r="C22" s="48">
        <f t="shared" si="2"/>
        <v>16</v>
      </c>
      <c r="D22" s="62" t="s">
        <v>71</v>
      </c>
      <c r="E22" s="62" t="s">
        <v>71</v>
      </c>
      <c r="F22" s="62" t="s">
        <v>71</v>
      </c>
      <c r="G22" s="62" t="s">
        <v>71</v>
      </c>
      <c r="H22" s="62" t="s">
        <v>71</v>
      </c>
      <c r="I22" s="62" t="s">
        <v>71</v>
      </c>
      <c r="J22" s="62" t="s">
        <v>71</v>
      </c>
      <c r="K22" s="62" t="s">
        <v>71</v>
      </c>
      <c r="L22" s="62" t="s">
        <v>71</v>
      </c>
      <c r="M22" s="62" t="s">
        <v>71</v>
      </c>
      <c r="N22" s="62" t="s">
        <v>71</v>
      </c>
      <c r="O22" s="62" t="s">
        <v>71</v>
      </c>
      <c r="P22" s="62" t="s">
        <v>71</v>
      </c>
      <c r="Q22" s="62" t="s">
        <v>71</v>
      </c>
      <c r="R22" s="62" t="s">
        <v>71</v>
      </c>
      <c r="S22" s="62" t="s">
        <v>71</v>
      </c>
      <c r="T22" s="62" t="s">
        <v>71</v>
      </c>
      <c r="U22" s="62" t="s">
        <v>71</v>
      </c>
      <c r="V22" s="62" t="s">
        <v>71</v>
      </c>
      <c r="W22" s="62" t="s">
        <v>71</v>
      </c>
      <c r="X22" s="62" t="s">
        <v>71</v>
      </c>
      <c r="Y22" s="62" t="s">
        <v>71</v>
      </c>
      <c r="Z22" s="62" t="s">
        <v>71</v>
      </c>
      <c r="AA22" s="62" t="s">
        <v>71</v>
      </c>
      <c r="AB22" s="62" t="s">
        <v>71</v>
      </c>
      <c r="AC22" s="62" t="s">
        <v>71</v>
      </c>
      <c r="AD22" s="62" t="s">
        <v>71</v>
      </c>
      <c r="AE22" s="62" t="s">
        <v>216</v>
      </c>
      <c r="AF22" s="62" t="s">
        <v>216</v>
      </c>
      <c r="AG22" s="62" t="s">
        <v>216</v>
      </c>
      <c r="AH22" s="62" t="s">
        <v>216</v>
      </c>
      <c r="AI22" s="62" t="s">
        <v>216</v>
      </c>
      <c r="AJ22" s="22"/>
      <c r="AL22" t="str">
        <f t="shared" ca="1" si="0"/>
        <v xml:space="preserve">    (U1)ALERT_REQ_C_ABS_PD_</v>
      </c>
      <c r="AR22" s="63" t="str">
        <f t="shared" si="3"/>
        <v/>
      </c>
      <c r="AS22" s="63" t="str">
        <f t="shared" si="4"/>
        <v/>
      </c>
      <c r="AT22" s="63" t="str">
        <f t="shared" si="1"/>
        <v/>
      </c>
    </row>
    <row r="23" spans="2:49">
      <c r="B23" s="132"/>
      <c r="C23" s="48">
        <f t="shared" si="2"/>
        <v>17</v>
      </c>
      <c r="D23" s="62" t="s">
        <v>71</v>
      </c>
      <c r="E23" s="62" t="s">
        <v>71</v>
      </c>
      <c r="F23" s="62" t="s">
        <v>71</v>
      </c>
      <c r="G23" s="62" t="s">
        <v>71</v>
      </c>
      <c r="H23" s="62" t="s">
        <v>71</v>
      </c>
      <c r="I23" s="62" t="s">
        <v>71</v>
      </c>
      <c r="J23" s="62" t="s">
        <v>71</v>
      </c>
      <c r="K23" s="62" t="s">
        <v>71</v>
      </c>
      <c r="L23" s="62" t="s">
        <v>71</v>
      </c>
      <c r="M23" s="62" t="s">
        <v>71</v>
      </c>
      <c r="N23" s="62" t="s">
        <v>71</v>
      </c>
      <c r="O23" s="62" t="s">
        <v>71</v>
      </c>
      <c r="P23" s="62" t="s">
        <v>71</v>
      </c>
      <c r="Q23" s="62" t="s">
        <v>71</v>
      </c>
      <c r="R23" s="62" t="s">
        <v>71</v>
      </c>
      <c r="S23" s="62" t="s">
        <v>71</v>
      </c>
      <c r="T23" s="62" t="s">
        <v>71</v>
      </c>
      <c r="U23" s="62" t="s">
        <v>71</v>
      </c>
      <c r="V23" s="62" t="s">
        <v>71</v>
      </c>
      <c r="W23" s="62" t="s">
        <v>71</v>
      </c>
      <c r="X23" s="62" t="s">
        <v>71</v>
      </c>
      <c r="Y23" s="62" t="s">
        <v>71</v>
      </c>
      <c r="Z23" s="62" t="s">
        <v>71</v>
      </c>
      <c r="AA23" s="62" t="s">
        <v>71</v>
      </c>
      <c r="AB23" s="62" t="s">
        <v>71</v>
      </c>
      <c r="AC23" s="62" t="s">
        <v>71</v>
      </c>
      <c r="AD23" s="62" t="s">
        <v>71</v>
      </c>
      <c r="AE23" s="62" t="s">
        <v>216</v>
      </c>
      <c r="AF23" s="62" t="s">
        <v>216</v>
      </c>
      <c r="AG23" s="62" t="s">
        <v>216</v>
      </c>
      <c r="AH23" s="62" t="s">
        <v>216</v>
      </c>
      <c r="AI23" s="62" t="s">
        <v>216</v>
      </c>
      <c r="AJ23" s="22"/>
      <c r="AL23" t="str">
        <f t="shared" ca="1" si="0"/>
        <v xml:space="preserve">    (U1)ALERT_REQ_C_ABS_PD_</v>
      </c>
      <c r="AR23" s="63" t="str">
        <f t="shared" si="3"/>
        <v/>
      </c>
      <c r="AS23" s="63" t="str">
        <f t="shared" si="4"/>
        <v/>
      </c>
      <c r="AT23" s="63" t="str">
        <f t="shared" si="1"/>
        <v/>
      </c>
    </row>
    <row r="24" spans="2:49">
      <c r="B24" s="132"/>
      <c r="C24" s="48">
        <f t="shared" si="2"/>
        <v>18</v>
      </c>
      <c r="D24" s="62" t="s">
        <v>71</v>
      </c>
      <c r="E24" s="62" t="s">
        <v>71</v>
      </c>
      <c r="F24" s="62" t="s">
        <v>71</v>
      </c>
      <c r="G24" s="62" t="s">
        <v>71</v>
      </c>
      <c r="H24" s="62" t="s">
        <v>71</v>
      </c>
      <c r="I24" s="62" t="s">
        <v>71</v>
      </c>
      <c r="J24" s="62" t="s">
        <v>71</v>
      </c>
      <c r="K24" s="62" t="s">
        <v>71</v>
      </c>
      <c r="L24" s="62" t="s">
        <v>71</v>
      </c>
      <c r="M24" s="62" t="s">
        <v>71</v>
      </c>
      <c r="N24" s="62" t="s">
        <v>71</v>
      </c>
      <c r="O24" s="62" t="s">
        <v>71</v>
      </c>
      <c r="P24" s="62" t="s">
        <v>71</v>
      </c>
      <c r="Q24" s="62" t="s">
        <v>71</v>
      </c>
      <c r="R24" s="62" t="s">
        <v>71</v>
      </c>
      <c r="S24" s="62" t="s">
        <v>71</v>
      </c>
      <c r="T24" s="62" t="s">
        <v>71</v>
      </c>
      <c r="U24" s="62" t="s">
        <v>71</v>
      </c>
      <c r="V24" s="62" t="s">
        <v>71</v>
      </c>
      <c r="W24" s="62" t="s">
        <v>71</v>
      </c>
      <c r="X24" s="62" t="s">
        <v>71</v>
      </c>
      <c r="Y24" s="62" t="s">
        <v>71</v>
      </c>
      <c r="Z24" s="62" t="s">
        <v>71</v>
      </c>
      <c r="AA24" s="62" t="s">
        <v>71</v>
      </c>
      <c r="AB24" s="62" t="s">
        <v>71</v>
      </c>
      <c r="AC24" s="62" t="s">
        <v>71</v>
      </c>
      <c r="AD24" s="62" t="s">
        <v>71</v>
      </c>
      <c r="AE24" s="62" t="s">
        <v>216</v>
      </c>
      <c r="AF24" s="62" t="s">
        <v>216</v>
      </c>
      <c r="AG24" s="62" t="s">
        <v>216</v>
      </c>
      <c r="AH24" s="62" t="s">
        <v>216</v>
      </c>
      <c r="AI24" s="62" t="s">
        <v>216</v>
      </c>
      <c r="AJ24" s="22"/>
      <c r="AL24" t="str">
        <f t="shared" ca="1" si="0"/>
        <v xml:space="preserve">    (U1)ALERT_REQ_C_ABS_PD_</v>
      </c>
      <c r="AR24" s="63" t="str">
        <f t="shared" si="3"/>
        <v/>
      </c>
      <c r="AS24" s="63" t="str">
        <f t="shared" si="4"/>
        <v/>
      </c>
      <c r="AT24" s="63" t="str">
        <f t="shared" si="1"/>
        <v/>
      </c>
    </row>
    <row r="25" spans="2:49">
      <c r="B25" s="132"/>
      <c r="C25" s="48">
        <f t="shared" si="2"/>
        <v>19</v>
      </c>
      <c r="D25" s="62" t="s">
        <v>71</v>
      </c>
      <c r="E25" s="62" t="s">
        <v>71</v>
      </c>
      <c r="F25" s="62" t="s">
        <v>71</v>
      </c>
      <c r="G25" s="62" t="s">
        <v>71</v>
      </c>
      <c r="H25" s="62" t="s">
        <v>71</v>
      </c>
      <c r="I25" s="62" t="s">
        <v>71</v>
      </c>
      <c r="J25" s="62" t="s">
        <v>71</v>
      </c>
      <c r="K25" s="62" t="s">
        <v>71</v>
      </c>
      <c r="L25" s="62" t="s">
        <v>71</v>
      </c>
      <c r="M25" s="62" t="s">
        <v>71</v>
      </c>
      <c r="N25" s="62" t="s">
        <v>71</v>
      </c>
      <c r="O25" s="62" t="s">
        <v>71</v>
      </c>
      <c r="P25" s="62" t="s">
        <v>71</v>
      </c>
      <c r="Q25" s="62" t="s">
        <v>71</v>
      </c>
      <c r="R25" s="62" t="s">
        <v>71</v>
      </c>
      <c r="S25" s="62" t="s">
        <v>71</v>
      </c>
      <c r="T25" s="62" t="s">
        <v>71</v>
      </c>
      <c r="U25" s="62" t="s">
        <v>71</v>
      </c>
      <c r="V25" s="62" t="s">
        <v>71</v>
      </c>
      <c r="W25" s="62" t="s">
        <v>71</v>
      </c>
      <c r="X25" s="62" t="s">
        <v>71</v>
      </c>
      <c r="Y25" s="62" t="s">
        <v>71</v>
      </c>
      <c r="Z25" s="62" t="s">
        <v>71</v>
      </c>
      <c r="AA25" s="62" t="s">
        <v>71</v>
      </c>
      <c r="AB25" s="62" t="s">
        <v>71</v>
      </c>
      <c r="AC25" s="62" t="s">
        <v>71</v>
      </c>
      <c r="AD25" s="62" t="s">
        <v>71</v>
      </c>
      <c r="AE25" s="62" t="s">
        <v>216</v>
      </c>
      <c r="AF25" s="62" t="s">
        <v>216</v>
      </c>
      <c r="AG25" s="62" t="s">
        <v>216</v>
      </c>
      <c r="AH25" s="62" t="s">
        <v>216</v>
      </c>
      <c r="AI25" s="62" t="s">
        <v>216</v>
      </c>
      <c r="AJ25" s="22"/>
      <c r="AL25" t="str">
        <f t="shared" ca="1" si="0"/>
        <v xml:space="preserve">    (U1)ALERT_REQ_C_ABS_PD_</v>
      </c>
      <c r="AR25" s="63" t="str">
        <f t="shared" si="3"/>
        <v/>
      </c>
      <c r="AS25" s="63" t="str">
        <f t="shared" si="4"/>
        <v/>
      </c>
      <c r="AT25" s="63" t="str">
        <f t="shared" si="1"/>
        <v/>
      </c>
    </row>
    <row r="26" spans="2:49">
      <c r="B26" s="132"/>
      <c r="C26" s="48">
        <f t="shared" si="2"/>
        <v>20</v>
      </c>
      <c r="D26" s="62" t="s">
        <v>71</v>
      </c>
      <c r="E26" s="62" t="s">
        <v>71</v>
      </c>
      <c r="F26" s="62" t="s">
        <v>71</v>
      </c>
      <c r="G26" s="62" t="s">
        <v>71</v>
      </c>
      <c r="H26" s="62" t="s">
        <v>71</v>
      </c>
      <c r="I26" s="62" t="s">
        <v>71</v>
      </c>
      <c r="J26" s="62" t="s">
        <v>71</v>
      </c>
      <c r="K26" s="62" t="s">
        <v>71</v>
      </c>
      <c r="L26" s="62" t="s">
        <v>71</v>
      </c>
      <c r="M26" s="62" t="s">
        <v>71</v>
      </c>
      <c r="N26" s="62" t="s">
        <v>71</v>
      </c>
      <c r="O26" s="62" t="s">
        <v>71</v>
      </c>
      <c r="P26" s="62" t="s">
        <v>71</v>
      </c>
      <c r="Q26" s="62" t="s">
        <v>71</v>
      </c>
      <c r="R26" s="62" t="s">
        <v>71</v>
      </c>
      <c r="S26" s="62" t="s">
        <v>71</v>
      </c>
      <c r="T26" s="62" t="s">
        <v>71</v>
      </c>
      <c r="U26" s="62" t="s">
        <v>71</v>
      </c>
      <c r="V26" s="62" t="s">
        <v>71</v>
      </c>
      <c r="W26" s="62" t="s">
        <v>71</v>
      </c>
      <c r="X26" s="62" t="s">
        <v>71</v>
      </c>
      <c r="Y26" s="62" t="s">
        <v>71</v>
      </c>
      <c r="Z26" s="62" t="s">
        <v>71</v>
      </c>
      <c r="AA26" s="62" t="s">
        <v>71</v>
      </c>
      <c r="AB26" s="62" t="s">
        <v>71</v>
      </c>
      <c r="AC26" s="62" t="s">
        <v>71</v>
      </c>
      <c r="AD26" s="62" t="s">
        <v>71</v>
      </c>
      <c r="AE26" s="62" t="s">
        <v>216</v>
      </c>
      <c r="AF26" s="62" t="s">
        <v>216</v>
      </c>
      <c r="AG26" s="62" t="s">
        <v>216</v>
      </c>
      <c r="AH26" s="62" t="s">
        <v>216</v>
      </c>
      <c r="AI26" s="62" t="s">
        <v>216</v>
      </c>
      <c r="AJ26" s="22"/>
      <c r="AL26" t="str">
        <f t="shared" ca="1" si="0"/>
        <v xml:space="preserve">    (U1)ALERT_REQ_C_ABS_PD_</v>
      </c>
      <c r="AR26" s="63" t="str">
        <f t="shared" si="3"/>
        <v/>
      </c>
      <c r="AS26" s="63" t="str">
        <f t="shared" si="4"/>
        <v/>
      </c>
      <c r="AT26" s="63" t="str">
        <f t="shared" si="1"/>
        <v/>
      </c>
    </row>
    <row r="27" spans="2:49">
      <c r="B27" s="132"/>
      <c r="C27" s="48">
        <f t="shared" si="2"/>
        <v>21</v>
      </c>
      <c r="D27" s="62" t="s">
        <v>71</v>
      </c>
      <c r="E27" s="62" t="s">
        <v>71</v>
      </c>
      <c r="F27" s="62" t="s">
        <v>71</v>
      </c>
      <c r="G27" s="62" t="s">
        <v>71</v>
      </c>
      <c r="H27" s="62" t="s">
        <v>71</v>
      </c>
      <c r="I27" s="62" t="s">
        <v>71</v>
      </c>
      <c r="J27" s="62" t="s">
        <v>71</v>
      </c>
      <c r="K27" s="62" t="s">
        <v>71</v>
      </c>
      <c r="L27" s="62" t="s">
        <v>71</v>
      </c>
      <c r="M27" s="62" t="s">
        <v>71</v>
      </c>
      <c r="N27" s="62" t="s">
        <v>71</v>
      </c>
      <c r="O27" s="62" t="s">
        <v>71</v>
      </c>
      <c r="P27" s="62" t="s">
        <v>71</v>
      </c>
      <c r="Q27" s="62" t="s">
        <v>71</v>
      </c>
      <c r="R27" s="62" t="s">
        <v>71</v>
      </c>
      <c r="S27" s="62" t="s">
        <v>71</v>
      </c>
      <c r="T27" s="62" t="s">
        <v>71</v>
      </c>
      <c r="U27" s="62" t="s">
        <v>71</v>
      </c>
      <c r="V27" s="62" t="s">
        <v>71</v>
      </c>
      <c r="W27" s="62" t="s">
        <v>71</v>
      </c>
      <c r="X27" s="62" t="s">
        <v>71</v>
      </c>
      <c r="Y27" s="62" t="s">
        <v>71</v>
      </c>
      <c r="Z27" s="62" t="s">
        <v>71</v>
      </c>
      <c r="AA27" s="62" t="s">
        <v>71</v>
      </c>
      <c r="AB27" s="62" t="s">
        <v>71</v>
      </c>
      <c r="AC27" s="62" t="s">
        <v>71</v>
      </c>
      <c r="AD27" s="62" t="s">
        <v>71</v>
      </c>
      <c r="AE27" s="62" t="s">
        <v>216</v>
      </c>
      <c r="AF27" s="62" t="s">
        <v>216</v>
      </c>
      <c r="AG27" s="62" t="s">
        <v>216</v>
      </c>
      <c r="AH27" s="62" t="s">
        <v>216</v>
      </c>
      <c r="AI27" s="62" t="s">
        <v>216</v>
      </c>
      <c r="AJ27" s="22"/>
      <c r="AL27" t="str">
        <f t="shared" ca="1" si="0"/>
        <v xml:space="preserve">    (U1)ALERT_REQ_C_ABS_PD_</v>
      </c>
      <c r="AR27" s="63" t="str">
        <f t="shared" si="3"/>
        <v/>
      </c>
      <c r="AS27" s="63" t="str">
        <f t="shared" si="4"/>
        <v/>
      </c>
      <c r="AT27" s="63" t="str">
        <f t="shared" si="1"/>
        <v/>
      </c>
    </row>
    <row r="28" spans="2:49">
      <c r="B28" s="132"/>
      <c r="C28" s="48">
        <f t="shared" si="2"/>
        <v>22</v>
      </c>
      <c r="D28" s="62" t="s">
        <v>71</v>
      </c>
      <c r="E28" s="62" t="s">
        <v>71</v>
      </c>
      <c r="F28" s="62" t="s">
        <v>71</v>
      </c>
      <c r="G28" s="62" t="s">
        <v>71</v>
      </c>
      <c r="H28" s="62" t="s">
        <v>71</v>
      </c>
      <c r="I28" s="62" t="s">
        <v>71</v>
      </c>
      <c r="J28" s="62" t="s">
        <v>71</v>
      </c>
      <c r="K28" s="62" t="s">
        <v>71</v>
      </c>
      <c r="L28" s="62" t="s">
        <v>71</v>
      </c>
      <c r="M28" s="62" t="s">
        <v>71</v>
      </c>
      <c r="N28" s="62" t="s">
        <v>71</v>
      </c>
      <c r="O28" s="62" t="s">
        <v>71</v>
      </c>
      <c r="P28" s="62" t="s">
        <v>71</v>
      </c>
      <c r="Q28" s="62" t="s">
        <v>71</v>
      </c>
      <c r="R28" s="62" t="s">
        <v>71</v>
      </c>
      <c r="S28" s="62" t="s">
        <v>71</v>
      </c>
      <c r="T28" s="62" t="s">
        <v>71</v>
      </c>
      <c r="U28" s="62" t="s">
        <v>71</v>
      </c>
      <c r="V28" s="62" t="s">
        <v>71</v>
      </c>
      <c r="W28" s="62" t="s">
        <v>71</v>
      </c>
      <c r="X28" s="62" t="s">
        <v>71</v>
      </c>
      <c r="Y28" s="62" t="s">
        <v>71</v>
      </c>
      <c r="Z28" s="62" t="s">
        <v>71</v>
      </c>
      <c r="AA28" s="62" t="s">
        <v>71</v>
      </c>
      <c r="AB28" s="62" t="s">
        <v>71</v>
      </c>
      <c r="AC28" s="62" t="s">
        <v>71</v>
      </c>
      <c r="AD28" s="62" t="s">
        <v>71</v>
      </c>
      <c r="AE28" s="62" t="s">
        <v>216</v>
      </c>
      <c r="AF28" s="62" t="s">
        <v>216</v>
      </c>
      <c r="AG28" s="62" t="s">
        <v>216</v>
      </c>
      <c r="AH28" s="62" t="s">
        <v>216</v>
      </c>
      <c r="AI28" s="62" t="s">
        <v>216</v>
      </c>
      <c r="AJ28" s="22"/>
      <c r="AL28" t="str">
        <f t="shared" ca="1" si="0"/>
        <v xml:space="preserve">    (U1)ALERT_REQ_C_ABS_PD_</v>
      </c>
      <c r="AR28" s="63" t="str">
        <f t="shared" si="3"/>
        <v/>
      </c>
      <c r="AS28" s="63" t="str">
        <f t="shared" si="4"/>
        <v/>
      </c>
      <c r="AT28" s="63" t="str">
        <f t="shared" si="1"/>
        <v/>
      </c>
    </row>
    <row r="29" spans="2:49">
      <c r="B29" s="132"/>
      <c r="C29" s="48">
        <f t="shared" si="2"/>
        <v>23</v>
      </c>
      <c r="D29" s="62" t="s">
        <v>71</v>
      </c>
      <c r="E29" s="62" t="s">
        <v>71</v>
      </c>
      <c r="F29" s="62" t="s">
        <v>71</v>
      </c>
      <c r="G29" s="62" t="s">
        <v>71</v>
      </c>
      <c r="H29" s="62" t="s">
        <v>71</v>
      </c>
      <c r="I29" s="62" t="s">
        <v>71</v>
      </c>
      <c r="J29" s="62" t="s">
        <v>71</v>
      </c>
      <c r="K29" s="62" t="s">
        <v>71</v>
      </c>
      <c r="L29" s="62" t="s">
        <v>71</v>
      </c>
      <c r="M29" s="62" t="s">
        <v>71</v>
      </c>
      <c r="N29" s="62" t="s">
        <v>71</v>
      </c>
      <c r="O29" s="62" t="s">
        <v>71</v>
      </c>
      <c r="P29" s="62" t="s">
        <v>71</v>
      </c>
      <c r="Q29" s="62" t="s">
        <v>71</v>
      </c>
      <c r="R29" s="62" t="s">
        <v>71</v>
      </c>
      <c r="S29" s="62" t="s">
        <v>71</v>
      </c>
      <c r="T29" s="62" t="s">
        <v>71</v>
      </c>
      <c r="U29" s="62" t="s">
        <v>71</v>
      </c>
      <c r="V29" s="62" t="s">
        <v>71</v>
      </c>
      <c r="W29" s="62" t="s">
        <v>71</v>
      </c>
      <c r="X29" s="62" t="s">
        <v>71</v>
      </c>
      <c r="Y29" s="62" t="s">
        <v>71</v>
      </c>
      <c r="Z29" s="62" t="s">
        <v>71</v>
      </c>
      <c r="AA29" s="62" t="s">
        <v>71</v>
      </c>
      <c r="AB29" s="62" t="s">
        <v>71</v>
      </c>
      <c r="AC29" s="62" t="s">
        <v>71</v>
      </c>
      <c r="AD29" s="62" t="s">
        <v>71</v>
      </c>
      <c r="AE29" s="62" t="s">
        <v>216</v>
      </c>
      <c r="AF29" s="62" t="s">
        <v>216</v>
      </c>
      <c r="AG29" s="62" t="s">
        <v>216</v>
      </c>
      <c r="AH29" s="62" t="s">
        <v>216</v>
      </c>
      <c r="AI29" s="62" t="s">
        <v>216</v>
      </c>
      <c r="AJ29" s="22"/>
      <c r="AL29" t="str">
        <f t="shared" ca="1" si="0"/>
        <v xml:space="preserve">    (U1)ALERT_REQ_C_ABS_PD_</v>
      </c>
      <c r="AR29" s="63" t="str">
        <f t="shared" si="3"/>
        <v/>
      </c>
      <c r="AS29" s="63" t="str">
        <f t="shared" si="4"/>
        <v/>
      </c>
      <c r="AT29" s="63" t="str">
        <f t="shared" si="1"/>
        <v/>
      </c>
    </row>
    <row r="30" spans="2:49">
      <c r="B30" s="132"/>
      <c r="C30" s="48">
        <f t="shared" si="2"/>
        <v>24</v>
      </c>
      <c r="D30" s="62" t="s">
        <v>71</v>
      </c>
      <c r="E30" s="62" t="s">
        <v>71</v>
      </c>
      <c r="F30" s="62" t="s">
        <v>71</v>
      </c>
      <c r="G30" s="62" t="s">
        <v>71</v>
      </c>
      <c r="H30" s="62" t="s">
        <v>71</v>
      </c>
      <c r="I30" s="62" t="s">
        <v>71</v>
      </c>
      <c r="J30" s="62" t="s">
        <v>71</v>
      </c>
      <c r="K30" s="62" t="s">
        <v>71</v>
      </c>
      <c r="L30" s="62" t="s">
        <v>71</v>
      </c>
      <c r="M30" s="62" t="s">
        <v>71</v>
      </c>
      <c r="N30" s="62" t="s">
        <v>71</v>
      </c>
      <c r="O30" s="62" t="s">
        <v>71</v>
      </c>
      <c r="P30" s="62" t="s">
        <v>71</v>
      </c>
      <c r="Q30" s="62" t="s">
        <v>71</v>
      </c>
      <c r="R30" s="62" t="s">
        <v>71</v>
      </c>
      <c r="S30" s="62" t="s">
        <v>71</v>
      </c>
      <c r="T30" s="62" t="s">
        <v>71</v>
      </c>
      <c r="U30" s="62" t="s">
        <v>71</v>
      </c>
      <c r="V30" s="62" t="s">
        <v>71</v>
      </c>
      <c r="W30" s="62" t="s">
        <v>71</v>
      </c>
      <c r="X30" s="62" t="s">
        <v>71</v>
      </c>
      <c r="Y30" s="62" t="s">
        <v>71</v>
      </c>
      <c r="Z30" s="62" t="s">
        <v>71</v>
      </c>
      <c r="AA30" s="62" t="s">
        <v>71</v>
      </c>
      <c r="AB30" s="62" t="s">
        <v>71</v>
      </c>
      <c r="AC30" s="62" t="s">
        <v>71</v>
      </c>
      <c r="AD30" s="62" t="s">
        <v>71</v>
      </c>
      <c r="AE30" s="62" t="s">
        <v>216</v>
      </c>
      <c r="AF30" s="62" t="s">
        <v>216</v>
      </c>
      <c r="AG30" s="62" t="s">
        <v>216</v>
      </c>
      <c r="AH30" s="62" t="s">
        <v>216</v>
      </c>
      <c r="AI30" s="62" t="s">
        <v>216</v>
      </c>
      <c r="AJ30" s="22"/>
      <c r="AL30" t="str">
        <f t="shared" ca="1" si="0"/>
        <v xml:space="preserve">    (U1)ALERT_REQ_C_ABS_PD_</v>
      </c>
      <c r="AR30" s="63" t="str">
        <f t="shared" si="3"/>
        <v/>
      </c>
      <c r="AS30" s="63" t="str">
        <f t="shared" si="4"/>
        <v/>
      </c>
      <c r="AT30" s="63" t="str">
        <f t="shared" si="1"/>
        <v/>
      </c>
    </row>
    <row r="31" spans="2:49">
      <c r="B31" s="132"/>
      <c r="C31" s="48">
        <f t="shared" si="2"/>
        <v>25</v>
      </c>
      <c r="D31" s="62" t="s">
        <v>71</v>
      </c>
      <c r="E31" s="62" t="s">
        <v>71</v>
      </c>
      <c r="F31" s="62" t="s">
        <v>71</v>
      </c>
      <c r="G31" s="62" t="s">
        <v>71</v>
      </c>
      <c r="H31" s="62" t="s">
        <v>71</v>
      </c>
      <c r="I31" s="62" t="s">
        <v>71</v>
      </c>
      <c r="J31" s="62" t="s">
        <v>71</v>
      </c>
      <c r="K31" s="62" t="s">
        <v>71</v>
      </c>
      <c r="L31" s="62" t="s">
        <v>71</v>
      </c>
      <c r="M31" s="62" t="s">
        <v>71</v>
      </c>
      <c r="N31" s="62" t="s">
        <v>71</v>
      </c>
      <c r="O31" s="62" t="s">
        <v>71</v>
      </c>
      <c r="P31" s="62" t="s">
        <v>71</v>
      </c>
      <c r="Q31" s="62" t="s">
        <v>71</v>
      </c>
      <c r="R31" s="62" t="s">
        <v>71</v>
      </c>
      <c r="S31" s="62" t="s">
        <v>71</v>
      </c>
      <c r="T31" s="62" t="s">
        <v>71</v>
      </c>
      <c r="U31" s="62" t="s">
        <v>71</v>
      </c>
      <c r="V31" s="62" t="s">
        <v>71</v>
      </c>
      <c r="W31" s="62" t="s">
        <v>71</v>
      </c>
      <c r="X31" s="62" t="s">
        <v>71</v>
      </c>
      <c r="Y31" s="62" t="s">
        <v>71</v>
      </c>
      <c r="Z31" s="62" t="s">
        <v>71</v>
      </c>
      <c r="AA31" s="62" t="s">
        <v>71</v>
      </c>
      <c r="AB31" s="62" t="s">
        <v>71</v>
      </c>
      <c r="AC31" s="62" t="s">
        <v>71</v>
      </c>
      <c r="AD31" s="62" t="s">
        <v>71</v>
      </c>
      <c r="AE31" s="62" t="s">
        <v>216</v>
      </c>
      <c r="AF31" s="62" t="s">
        <v>216</v>
      </c>
      <c r="AG31" s="62" t="s">
        <v>216</v>
      </c>
      <c r="AH31" s="62" t="s">
        <v>216</v>
      </c>
      <c r="AI31" s="62" t="s">
        <v>216</v>
      </c>
      <c r="AJ31" s="22"/>
      <c r="AL31" t="str">
        <f t="shared" ca="1" si="0"/>
        <v xml:space="preserve">    (U1)ALERT_REQ_C_ABS_PD_</v>
      </c>
      <c r="AR31" s="63" t="str">
        <f t="shared" si="3"/>
        <v/>
      </c>
      <c r="AS31" s="63" t="str">
        <f t="shared" si="4"/>
        <v/>
      </c>
      <c r="AT31" s="63" t="str">
        <f t="shared" si="1"/>
        <v/>
      </c>
    </row>
    <row r="32" spans="2:49">
      <c r="B32" s="132"/>
      <c r="C32" s="48">
        <f t="shared" si="2"/>
        <v>26</v>
      </c>
      <c r="D32" s="62" t="s">
        <v>71</v>
      </c>
      <c r="E32" s="62" t="s">
        <v>71</v>
      </c>
      <c r="F32" s="62" t="s">
        <v>71</v>
      </c>
      <c r="G32" s="62" t="s">
        <v>71</v>
      </c>
      <c r="H32" s="62" t="s">
        <v>71</v>
      </c>
      <c r="I32" s="62" t="s">
        <v>71</v>
      </c>
      <c r="J32" s="62" t="s">
        <v>71</v>
      </c>
      <c r="K32" s="62" t="s">
        <v>71</v>
      </c>
      <c r="L32" s="62" t="s">
        <v>71</v>
      </c>
      <c r="M32" s="62" t="s">
        <v>71</v>
      </c>
      <c r="N32" s="62" t="s">
        <v>71</v>
      </c>
      <c r="O32" s="62" t="s">
        <v>71</v>
      </c>
      <c r="P32" s="62" t="s">
        <v>71</v>
      </c>
      <c r="Q32" s="62" t="s">
        <v>71</v>
      </c>
      <c r="R32" s="62" t="s">
        <v>71</v>
      </c>
      <c r="S32" s="62" t="s">
        <v>71</v>
      </c>
      <c r="T32" s="62" t="s">
        <v>71</v>
      </c>
      <c r="U32" s="62" t="s">
        <v>71</v>
      </c>
      <c r="V32" s="62" t="s">
        <v>71</v>
      </c>
      <c r="W32" s="62" t="s">
        <v>71</v>
      </c>
      <c r="X32" s="62" t="s">
        <v>71</v>
      </c>
      <c r="Y32" s="62" t="s">
        <v>71</v>
      </c>
      <c r="Z32" s="62" t="s">
        <v>71</v>
      </c>
      <c r="AA32" s="62" t="s">
        <v>71</v>
      </c>
      <c r="AB32" s="62" t="s">
        <v>71</v>
      </c>
      <c r="AC32" s="62" t="s">
        <v>71</v>
      </c>
      <c r="AD32" s="62" t="s">
        <v>71</v>
      </c>
      <c r="AE32" s="62" t="s">
        <v>216</v>
      </c>
      <c r="AF32" s="62" t="s">
        <v>216</v>
      </c>
      <c r="AG32" s="62" t="s">
        <v>216</v>
      </c>
      <c r="AH32" s="62" t="s">
        <v>216</v>
      </c>
      <c r="AI32" s="62" t="s">
        <v>216</v>
      </c>
      <c r="AJ32" s="22"/>
      <c r="AL32" t="str">
        <f t="shared" ca="1" si="0"/>
        <v xml:space="preserve">    (U1)ALERT_REQ_C_ABS_PD_</v>
      </c>
      <c r="AR32" s="63" t="str">
        <f t="shared" si="3"/>
        <v/>
      </c>
      <c r="AS32" s="63" t="str">
        <f t="shared" si="4"/>
        <v/>
      </c>
      <c r="AT32" s="63" t="str">
        <f t="shared" si="1"/>
        <v/>
      </c>
    </row>
    <row r="33" spans="2:46">
      <c r="B33" s="132"/>
      <c r="C33" s="48">
        <f t="shared" si="2"/>
        <v>27</v>
      </c>
      <c r="D33" s="62" t="s">
        <v>71</v>
      </c>
      <c r="E33" s="62" t="s">
        <v>71</v>
      </c>
      <c r="F33" s="62" t="s">
        <v>71</v>
      </c>
      <c r="G33" s="62" t="s">
        <v>71</v>
      </c>
      <c r="H33" s="62" t="s">
        <v>71</v>
      </c>
      <c r="I33" s="62" t="s">
        <v>71</v>
      </c>
      <c r="J33" s="62" t="s">
        <v>71</v>
      </c>
      <c r="K33" s="62" t="s">
        <v>71</v>
      </c>
      <c r="L33" s="62" t="s">
        <v>71</v>
      </c>
      <c r="M33" s="62" t="s">
        <v>71</v>
      </c>
      <c r="N33" s="62" t="s">
        <v>71</v>
      </c>
      <c r="O33" s="62" t="s">
        <v>71</v>
      </c>
      <c r="P33" s="62" t="s">
        <v>71</v>
      </c>
      <c r="Q33" s="62" t="s">
        <v>71</v>
      </c>
      <c r="R33" s="62" t="s">
        <v>71</v>
      </c>
      <c r="S33" s="62" t="s">
        <v>71</v>
      </c>
      <c r="T33" s="62" t="s">
        <v>71</v>
      </c>
      <c r="U33" s="62" t="s">
        <v>71</v>
      </c>
      <c r="V33" s="62" t="s">
        <v>71</v>
      </c>
      <c r="W33" s="62" t="s">
        <v>71</v>
      </c>
      <c r="X33" s="62" t="s">
        <v>71</v>
      </c>
      <c r="Y33" s="62" t="s">
        <v>71</v>
      </c>
      <c r="Z33" s="62" t="s">
        <v>71</v>
      </c>
      <c r="AA33" s="62" t="s">
        <v>71</v>
      </c>
      <c r="AB33" s="62" t="s">
        <v>71</v>
      </c>
      <c r="AC33" s="62" t="s">
        <v>71</v>
      </c>
      <c r="AD33" s="62" t="s">
        <v>71</v>
      </c>
      <c r="AE33" s="62" t="s">
        <v>216</v>
      </c>
      <c r="AF33" s="62" t="s">
        <v>216</v>
      </c>
      <c r="AG33" s="62" t="s">
        <v>216</v>
      </c>
      <c r="AH33" s="62" t="s">
        <v>216</v>
      </c>
      <c r="AI33" s="62" t="s">
        <v>216</v>
      </c>
      <c r="AJ33" s="22"/>
      <c r="AL33" t="str">
        <f t="shared" ca="1" si="0"/>
        <v xml:space="preserve">    (U1)ALERT_REQ_C_ABS_PD_</v>
      </c>
      <c r="AR33" s="63" t="str">
        <f t="shared" si="3"/>
        <v/>
      </c>
      <c r="AS33" s="63" t="str">
        <f t="shared" si="4"/>
        <v/>
      </c>
      <c r="AT33" s="63" t="str">
        <f t="shared" si="1"/>
        <v/>
      </c>
    </row>
    <row r="34" spans="2:46">
      <c r="B34" s="132"/>
      <c r="C34" s="48">
        <f t="shared" si="2"/>
        <v>28</v>
      </c>
      <c r="D34" s="62" t="s">
        <v>71</v>
      </c>
      <c r="E34" s="62" t="s">
        <v>71</v>
      </c>
      <c r="F34" s="62" t="s">
        <v>71</v>
      </c>
      <c r="G34" s="62" t="s">
        <v>71</v>
      </c>
      <c r="H34" s="62" t="s">
        <v>71</v>
      </c>
      <c r="I34" s="62" t="s">
        <v>71</v>
      </c>
      <c r="J34" s="62" t="s">
        <v>71</v>
      </c>
      <c r="K34" s="62" t="s">
        <v>71</v>
      </c>
      <c r="L34" s="62" t="s">
        <v>71</v>
      </c>
      <c r="M34" s="62" t="s">
        <v>71</v>
      </c>
      <c r="N34" s="62" t="s">
        <v>71</v>
      </c>
      <c r="O34" s="62" t="s">
        <v>71</v>
      </c>
      <c r="P34" s="62" t="s">
        <v>71</v>
      </c>
      <c r="Q34" s="62" t="s">
        <v>71</v>
      </c>
      <c r="R34" s="62" t="s">
        <v>71</v>
      </c>
      <c r="S34" s="62" t="s">
        <v>71</v>
      </c>
      <c r="T34" s="62" t="s">
        <v>71</v>
      </c>
      <c r="U34" s="62" t="s">
        <v>71</v>
      </c>
      <c r="V34" s="62" t="s">
        <v>71</v>
      </c>
      <c r="W34" s="62" t="s">
        <v>71</v>
      </c>
      <c r="X34" s="62" t="s">
        <v>71</v>
      </c>
      <c r="Y34" s="62" t="s">
        <v>71</v>
      </c>
      <c r="Z34" s="62" t="s">
        <v>71</v>
      </c>
      <c r="AA34" s="62" t="s">
        <v>71</v>
      </c>
      <c r="AB34" s="62" t="s">
        <v>71</v>
      </c>
      <c r="AC34" s="62" t="s">
        <v>71</v>
      </c>
      <c r="AD34" s="62" t="s">
        <v>71</v>
      </c>
      <c r="AE34" s="62" t="s">
        <v>216</v>
      </c>
      <c r="AF34" s="62" t="s">
        <v>216</v>
      </c>
      <c r="AG34" s="62" t="s">
        <v>216</v>
      </c>
      <c r="AH34" s="62" t="s">
        <v>216</v>
      </c>
      <c r="AI34" s="62" t="s">
        <v>216</v>
      </c>
      <c r="AJ34" s="22"/>
      <c r="AL34" t="str">
        <f t="shared" ca="1" si="0"/>
        <v xml:space="preserve">    (U1)ALERT_REQ_C_ABS_PD_</v>
      </c>
      <c r="AR34" s="63" t="str">
        <f t="shared" si="3"/>
        <v/>
      </c>
      <c r="AS34" s="63" t="str">
        <f t="shared" si="4"/>
        <v/>
      </c>
      <c r="AT34" s="63" t="str">
        <f t="shared" si="1"/>
        <v/>
      </c>
    </row>
    <row r="35" spans="2:46">
      <c r="B35" s="132"/>
      <c r="C35" s="48">
        <f t="shared" si="2"/>
        <v>29</v>
      </c>
      <c r="D35" s="62" t="s">
        <v>71</v>
      </c>
      <c r="E35" s="62" t="s">
        <v>71</v>
      </c>
      <c r="F35" s="62" t="s">
        <v>71</v>
      </c>
      <c r="G35" s="62" t="s">
        <v>71</v>
      </c>
      <c r="H35" s="62" t="s">
        <v>71</v>
      </c>
      <c r="I35" s="62" t="s">
        <v>71</v>
      </c>
      <c r="J35" s="62" t="s">
        <v>71</v>
      </c>
      <c r="K35" s="62" t="s">
        <v>71</v>
      </c>
      <c r="L35" s="62" t="s">
        <v>71</v>
      </c>
      <c r="M35" s="62" t="s">
        <v>71</v>
      </c>
      <c r="N35" s="62" t="s">
        <v>71</v>
      </c>
      <c r="O35" s="62" t="s">
        <v>71</v>
      </c>
      <c r="P35" s="62" t="s">
        <v>71</v>
      </c>
      <c r="Q35" s="62" t="s">
        <v>71</v>
      </c>
      <c r="R35" s="62" t="s">
        <v>71</v>
      </c>
      <c r="S35" s="62" t="s">
        <v>71</v>
      </c>
      <c r="T35" s="62" t="s">
        <v>71</v>
      </c>
      <c r="U35" s="62" t="s">
        <v>71</v>
      </c>
      <c r="V35" s="62" t="s">
        <v>71</v>
      </c>
      <c r="W35" s="62" t="s">
        <v>71</v>
      </c>
      <c r="X35" s="62" t="s">
        <v>71</v>
      </c>
      <c r="Y35" s="62" t="s">
        <v>71</v>
      </c>
      <c r="Z35" s="62" t="s">
        <v>71</v>
      </c>
      <c r="AA35" s="62" t="s">
        <v>71</v>
      </c>
      <c r="AB35" s="62" t="s">
        <v>71</v>
      </c>
      <c r="AC35" s="62" t="s">
        <v>71</v>
      </c>
      <c r="AD35" s="62" t="s">
        <v>71</v>
      </c>
      <c r="AE35" s="62" t="s">
        <v>216</v>
      </c>
      <c r="AF35" s="62" t="s">
        <v>216</v>
      </c>
      <c r="AG35" s="62" t="s">
        <v>216</v>
      </c>
      <c r="AH35" s="62" t="s">
        <v>216</v>
      </c>
      <c r="AI35" s="62" t="s">
        <v>216</v>
      </c>
      <c r="AJ35" s="22"/>
      <c r="AL35" t="str">
        <f t="shared" ca="1" si="0"/>
        <v xml:space="preserve">    (U1)ALERT_REQ_C_ABS_PD_</v>
      </c>
      <c r="AR35" s="63" t="str">
        <f t="shared" si="3"/>
        <v/>
      </c>
      <c r="AS35" s="63" t="str">
        <f t="shared" si="4"/>
        <v/>
      </c>
      <c r="AT35" s="63" t="str">
        <f t="shared" si="1"/>
        <v/>
      </c>
    </row>
    <row r="36" spans="2:46">
      <c r="B36" s="132"/>
      <c r="C36" s="48">
        <f t="shared" si="2"/>
        <v>30</v>
      </c>
      <c r="D36" s="62" t="s">
        <v>71</v>
      </c>
      <c r="E36" s="62" t="s">
        <v>71</v>
      </c>
      <c r="F36" s="62" t="s">
        <v>71</v>
      </c>
      <c r="G36" s="62" t="s">
        <v>71</v>
      </c>
      <c r="H36" s="62" t="s">
        <v>71</v>
      </c>
      <c r="I36" s="62" t="s">
        <v>71</v>
      </c>
      <c r="J36" s="62" t="s">
        <v>71</v>
      </c>
      <c r="K36" s="62" t="s">
        <v>71</v>
      </c>
      <c r="L36" s="62" t="s">
        <v>71</v>
      </c>
      <c r="M36" s="62" t="s">
        <v>71</v>
      </c>
      <c r="N36" s="62" t="s">
        <v>71</v>
      </c>
      <c r="O36" s="62" t="s">
        <v>71</v>
      </c>
      <c r="P36" s="62" t="s">
        <v>71</v>
      </c>
      <c r="Q36" s="62" t="s">
        <v>71</v>
      </c>
      <c r="R36" s="62" t="s">
        <v>71</v>
      </c>
      <c r="S36" s="62" t="s">
        <v>71</v>
      </c>
      <c r="T36" s="62" t="s">
        <v>71</v>
      </c>
      <c r="U36" s="62" t="s">
        <v>71</v>
      </c>
      <c r="V36" s="62" t="s">
        <v>71</v>
      </c>
      <c r="W36" s="62" t="s">
        <v>71</v>
      </c>
      <c r="X36" s="62" t="s">
        <v>71</v>
      </c>
      <c r="Y36" s="62" t="s">
        <v>71</v>
      </c>
      <c r="Z36" s="62" t="s">
        <v>71</v>
      </c>
      <c r="AA36" s="62" t="s">
        <v>71</v>
      </c>
      <c r="AB36" s="62" t="s">
        <v>71</v>
      </c>
      <c r="AC36" s="62" t="s">
        <v>71</v>
      </c>
      <c r="AD36" s="62" t="s">
        <v>71</v>
      </c>
      <c r="AE36" s="62" t="s">
        <v>216</v>
      </c>
      <c r="AF36" s="62" t="s">
        <v>216</v>
      </c>
      <c r="AG36" s="62" t="s">
        <v>216</v>
      </c>
      <c r="AH36" s="62" t="s">
        <v>216</v>
      </c>
      <c r="AI36" s="62" t="s">
        <v>216</v>
      </c>
      <c r="AJ36" s="22"/>
      <c r="AL36" t="str">
        <f t="shared" ca="1" si="0"/>
        <v xml:space="preserve">    (U1)ALERT_REQ_C_ABS_PD_</v>
      </c>
      <c r="AR36" s="63" t="str">
        <f t="shared" si="3"/>
        <v/>
      </c>
      <c r="AS36" s="63" t="str">
        <f t="shared" si="4"/>
        <v/>
      </c>
      <c r="AT36" s="63" t="str">
        <f t="shared" si="1"/>
        <v/>
      </c>
    </row>
    <row r="37" spans="2:46">
      <c r="B37" s="132"/>
      <c r="C37" s="48">
        <f t="shared" si="2"/>
        <v>31</v>
      </c>
      <c r="D37" s="62" t="s">
        <v>71</v>
      </c>
      <c r="E37" s="62" t="s">
        <v>71</v>
      </c>
      <c r="F37" s="62" t="s">
        <v>71</v>
      </c>
      <c r="G37" s="62" t="s">
        <v>71</v>
      </c>
      <c r="H37" s="62" t="s">
        <v>71</v>
      </c>
      <c r="I37" s="62" t="s">
        <v>71</v>
      </c>
      <c r="J37" s="62" t="s">
        <v>71</v>
      </c>
      <c r="K37" s="62" t="s">
        <v>71</v>
      </c>
      <c r="L37" s="62" t="s">
        <v>71</v>
      </c>
      <c r="M37" s="62" t="s">
        <v>71</v>
      </c>
      <c r="N37" s="62" t="s">
        <v>71</v>
      </c>
      <c r="O37" s="62" t="s">
        <v>71</v>
      </c>
      <c r="P37" s="62" t="s">
        <v>71</v>
      </c>
      <c r="Q37" s="62" t="s">
        <v>71</v>
      </c>
      <c r="R37" s="62" t="s">
        <v>71</v>
      </c>
      <c r="S37" s="62" t="s">
        <v>71</v>
      </c>
      <c r="T37" s="62" t="s">
        <v>71</v>
      </c>
      <c r="U37" s="62" t="s">
        <v>71</v>
      </c>
      <c r="V37" s="62" t="s">
        <v>71</v>
      </c>
      <c r="W37" s="62" t="s">
        <v>71</v>
      </c>
      <c r="X37" s="62" t="s">
        <v>71</v>
      </c>
      <c r="Y37" s="62" t="s">
        <v>71</v>
      </c>
      <c r="Z37" s="62" t="s">
        <v>71</v>
      </c>
      <c r="AA37" s="62" t="s">
        <v>71</v>
      </c>
      <c r="AB37" s="62" t="s">
        <v>71</v>
      </c>
      <c r="AC37" s="62" t="s">
        <v>71</v>
      </c>
      <c r="AD37" s="62" t="s">
        <v>71</v>
      </c>
      <c r="AE37" s="62" t="s">
        <v>216</v>
      </c>
      <c r="AF37" s="62" t="s">
        <v>216</v>
      </c>
      <c r="AG37" s="62" t="s">
        <v>216</v>
      </c>
      <c r="AH37" s="62" t="s">
        <v>216</v>
      </c>
      <c r="AI37" s="62" t="s">
        <v>216</v>
      </c>
      <c r="AJ37" s="22"/>
      <c r="AL37" t="str">
        <f t="shared" ca="1" si="0"/>
        <v xml:space="preserve">    (U1)ALERT_REQ_C_ABS_PD_</v>
      </c>
      <c r="AR37" s="63" t="str">
        <f t="shared" si="3"/>
        <v/>
      </c>
      <c r="AS37" s="63" t="str">
        <f t="shared" si="4"/>
        <v/>
      </c>
      <c r="AT37" s="63" t="str">
        <f t="shared" si="1"/>
        <v/>
      </c>
    </row>
    <row r="38" spans="2:46">
      <c r="B38" s="132"/>
      <c r="C38" s="48">
        <f t="shared" si="2"/>
        <v>32</v>
      </c>
      <c r="D38" s="62" t="s">
        <v>71</v>
      </c>
      <c r="E38" s="62" t="s">
        <v>71</v>
      </c>
      <c r="F38" s="62" t="s">
        <v>71</v>
      </c>
      <c r="G38" s="62" t="s">
        <v>71</v>
      </c>
      <c r="H38" s="62" t="s">
        <v>71</v>
      </c>
      <c r="I38" s="62" t="s">
        <v>71</v>
      </c>
      <c r="J38" s="62" t="s">
        <v>71</v>
      </c>
      <c r="K38" s="62" t="s">
        <v>71</v>
      </c>
      <c r="L38" s="62" t="s">
        <v>71</v>
      </c>
      <c r="M38" s="62" t="s">
        <v>71</v>
      </c>
      <c r="N38" s="62" t="s">
        <v>71</v>
      </c>
      <c r="O38" s="62" t="s">
        <v>71</v>
      </c>
      <c r="P38" s="62" t="s">
        <v>71</v>
      </c>
      <c r="Q38" s="62" t="s">
        <v>71</v>
      </c>
      <c r="R38" s="62" t="s">
        <v>71</v>
      </c>
      <c r="S38" s="62" t="s">
        <v>71</v>
      </c>
      <c r="T38" s="62" t="s">
        <v>71</v>
      </c>
      <c r="U38" s="62" t="s">
        <v>71</v>
      </c>
      <c r="V38" s="62" t="s">
        <v>71</v>
      </c>
      <c r="W38" s="62" t="s">
        <v>71</v>
      </c>
      <c r="X38" s="62" t="s">
        <v>71</v>
      </c>
      <c r="Y38" s="62" t="s">
        <v>71</v>
      </c>
      <c r="Z38" s="62" t="s">
        <v>71</v>
      </c>
      <c r="AA38" s="62" t="s">
        <v>71</v>
      </c>
      <c r="AB38" s="62" t="s">
        <v>71</v>
      </c>
      <c r="AC38" s="62" t="s">
        <v>71</v>
      </c>
      <c r="AD38" s="62" t="s">
        <v>71</v>
      </c>
      <c r="AE38" s="62" t="s">
        <v>71</v>
      </c>
      <c r="AF38" s="62" t="s">
        <v>71</v>
      </c>
      <c r="AG38" s="62" t="s">
        <v>71</v>
      </c>
      <c r="AH38" s="62" t="s">
        <v>71</v>
      </c>
      <c r="AI38" s="62" t="s">
        <v>71</v>
      </c>
      <c r="AJ38" s="22"/>
      <c r="AL38" t="str">
        <f t="shared" ca="1" si="0"/>
        <v xml:space="preserve">    (U1)ALERT_REQ_C_ABS_PD_</v>
      </c>
      <c r="AR38" s="63" t="str">
        <f t="shared" si="3"/>
        <v/>
      </c>
      <c r="AS38" s="63" t="str">
        <f t="shared" si="4"/>
        <v/>
      </c>
      <c r="AT38" s="63" t="str">
        <f t="shared" si="1"/>
        <v/>
      </c>
    </row>
    <row r="39" spans="2:46">
      <c r="B39" s="132"/>
      <c r="C39" s="48">
        <f t="shared" si="2"/>
        <v>33</v>
      </c>
      <c r="D39" s="62" t="s">
        <v>71</v>
      </c>
      <c r="E39" s="62" t="s">
        <v>71</v>
      </c>
      <c r="F39" s="62" t="s">
        <v>71</v>
      </c>
      <c r="G39" s="62" t="s">
        <v>71</v>
      </c>
      <c r="H39" s="62" t="s">
        <v>71</v>
      </c>
      <c r="I39" s="62" t="s">
        <v>71</v>
      </c>
      <c r="J39" s="62" t="s">
        <v>71</v>
      </c>
      <c r="K39" s="62" t="s">
        <v>71</v>
      </c>
      <c r="L39" s="62" t="s">
        <v>71</v>
      </c>
      <c r="M39" s="62" t="s">
        <v>71</v>
      </c>
      <c r="N39" s="62" t="s">
        <v>71</v>
      </c>
      <c r="O39" s="62" t="s">
        <v>71</v>
      </c>
      <c r="P39" s="62" t="s">
        <v>71</v>
      </c>
      <c r="Q39" s="62" t="s">
        <v>71</v>
      </c>
      <c r="R39" s="62" t="s">
        <v>71</v>
      </c>
      <c r="S39" s="62" t="s">
        <v>71</v>
      </c>
      <c r="T39" s="62" t="s">
        <v>71</v>
      </c>
      <c r="U39" s="62" t="s">
        <v>71</v>
      </c>
      <c r="V39" s="62" t="s">
        <v>71</v>
      </c>
      <c r="W39" s="62" t="s">
        <v>71</v>
      </c>
      <c r="X39" s="62" t="s">
        <v>71</v>
      </c>
      <c r="Y39" s="62" t="s">
        <v>71</v>
      </c>
      <c r="Z39" s="62" t="s">
        <v>71</v>
      </c>
      <c r="AA39" s="62" t="s">
        <v>71</v>
      </c>
      <c r="AB39" s="62" t="s">
        <v>71</v>
      </c>
      <c r="AC39" s="62" t="s">
        <v>71</v>
      </c>
      <c r="AD39" s="62" t="s">
        <v>71</v>
      </c>
      <c r="AE39" s="62" t="s">
        <v>71</v>
      </c>
      <c r="AF39" s="62" t="s">
        <v>71</v>
      </c>
      <c r="AG39" s="62" t="s">
        <v>71</v>
      </c>
      <c r="AH39" s="62" t="s">
        <v>71</v>
      </c>
      <c r="AI39" s="62" t="s">
        <v>71</v>
      </c>
      <c r="AJ39" s="22"/>
      <c r="AL39" t="str">
        <f t="shared" ca="1" si="0"/>
        <v xml:space="preserve">    (U1)ALERT_REQ_C_ABS_PD_</v>
      </c>
      <c r="AR39" s="63" t="str">
        <f t="shared" si="3"/>
        <v/>
      </c>
      <c r="AS39" s="63" t="str">
        <f t="shared" si="4"/>
        <v/>
      </c>
      <c r="AT39" s="63" t="str">
        <f t="shared" si="1"/>
        <v/>
      </c>
    </row>
    <row r="40" spans="2:46">
      <c r="B40" s="132"/>
      <c r="C40" s="48">
        <f t="shared" si="2"/>
        <v>34</v>
      </c>
      <c r="D40" s="62" t="s">
        <v>71</v>
      </c>
      <c r="E40" s="62" t="s">
        <v>71</v>
      </c>
      <c r="F40" s="62" t="s">
        <v>71</v>
      </c>
      <c r="G40" s="62" t="s">
        <v>71</v>
      </c>
      <c r="H40" s="62" t="s">
        <v>71</v>
      </c>
      <c r="I40" s="62" t="s">
        <v>71</v>
      </c>
      <c r="J40" s="62" t="s">
        <v>71</v>
      </c>
      <c r="K40" s="62" t="s">
        <v>71</v>
      </c>
      <c r="L40" s="62" t="s">
        <v>71</v>
      </c>
      <c r="M40" s="62" t="s">
        <v>71</v>
      </c>
      <c r="N40" s="62" t="s">
        <v>71</v>
      </c>
      <c r="O40" s="62" t="s">
        <v>71</v>
      </c>
      <c r="P40" s="62" t="s">
        <v>71</v>
      </c>
      <c r="Q40" s="62" t="s">
        <v>71</v>
      </c>
      <c r="R40" s="62" t="s">
        <v>71</v>
      </c>
      <c r="S40" s="62" t="s">
        <v>71</v>
      </c>
      <c r="T40" s="62" t="s">
        <v>71</v>
      </c>
      <c r="U40" s="62" t="s">
        <v>71</v>
      </c>
      <c r="V40" s="62" t="s">
        <v>71</v>
      </c>
      <c r="W40" s="62" t="s">
        <v>71</v>
      </c>
      <c r="X40" s="62" t="s">
        <v>71</v>
      </c>
      <c r="Y40" s="62" t="s">
        <v>71</v>
      </c>
      <c r="Z40" s="62" t="s">
        <v>71</v>
      </c>
      <c r="AA40" s="62" t="s">
        <v>71</v>
      </c>
      <c r="AB40" s="62" t="s">
        <v>71</v>
      </c>
      <c r="AC40" s="62" t="s">
        <v>71</v>
      </c>
      <c r="AD40" s="62" t="s">
        <v>71</v>
      </c>
      <c r="AE40" s="62" t="s">
        <v>71</v>
      </c>
      <c r="AF40" s="62" t="s">
        <v>71</v>
      </c>
      <c r="AG40" s="62" t="s">
        <v>71</v>
      </c>
      <c r="AH40" s="62" t="s">
        <v>71</v>
      </c>
      <c r="AI40" s="62" t="s">
        <v>71</v>
      </c>
      <c r="AJ40" s="22"/>
      <c r="AL40" t="str">
        <f t="shared" ca="1" si="0"/>
        <v xml:space="preserve">    (U1)ALERT_REQ_C_ABS_PD_</v>
      </c>
      <c r="AR40" s="63" t="str">
        <f t="shared" si="3"/>
        <v/>
      </c>
      <c r="AS40" s="63" t="str">
        <f t="shared" si="4"/>
        <v/>
      </c>
      <c r="AT40" s="63" t="str">
        <f t="shared" si="1"/>
        <v/>
      </c>
    </row>
    <row r="41" spans="2:46">
      <c r="B41" s="132"/>
      <c r="C41" s="48">
        <f t="shared" si="2"/>
        <v>35</v>
      </c>
      <c r="D41" s="62" t="s">
        <v>71</v>
      </c>
      <c r="E41" s="62" t="s">
        <v>71</v>
      </c>
      <c r="F41" s="62" t="s">
        <v>71</v>
      </c>
      <c r="G41" s="62" t="s">
        <v>71</v>
      </c>
      <c r="H41" s="62" t="s">
        <v>71</v>
      </c>
      <c r="I41" s="62" t="s">
        <v>71</v>
      </c>
      <c r="J41" s="62" t="s">
        <v>71</v>
      </c>
      <c r="K41" s="62" t="s">
        <v>71</v>
      </c>
      <c r="L41" s="62" t="s">
        <v>71</v>
      </c>
      <c r="M41" s="62" t="s">
        <v>71</v>
      </c>
      <c r="N41" s="62" t="s">
        <v>71</v>
      </c>
      <c r="O41" s="62" t="s">
        <v>71</v>
      </c>
      <c r="P41" s="62" t="s">
        <v>71</v>
      </c>
      <c r="Q41" s="62" t="s">
        <v>71</v>
      </c>
      <c r="R41" s="62" t="s">
        <v>71</v>
      </c>
      <c r="S41" s="62" t="s">
        <v>71</v>
      </c>
      <c r="T41" s="62" t="s">
        <v>71</v>
      </c>
      <c r="U41" s="62" t="s">
        <v>71</v>
      </c>
      <c r="V41" s="62" t="s">
        <v>71</v>
      </c>
      <c r="W41" s="62" t="s">
        <v>71</v>
      </c>
      <c r="X41" s="62" t="s">
        <v>71</v>
      </c>
      <c r="Y41" s="62" t="s">
        <v>71</v>
      </c>
      <c r="Z41" s="62" t="s">
        <v>71</v>
      </c>
      <c r="AA41" s="62" t="s">
        <v>71</v>
      </c>
      <c r="AB41" s="62" t="s">
        <v>71</v>
      </c>
      <c r="AC41" s="62" t="s">
        <v>71</v>
      </c>
      <c r="AD41" s="62" t="s">
        <v>71</v>
      </c>
      <c r="AE41" s="62" t="s">
        <v>71</v>
      </c>
      <c r="AF41" s="62" t="s">
        <v>71</v>
      </c>
      <c r="AG41" s="62" t="s">
        <v>71</v>
      </c>
      <c r="AH41" s="62" t="s">
        <v>71</v>
      </c>
      <c r="AI41" s="62" t="s">
        <v>71</v>
      </c>
      <c r="AJ41" s="22"/>
      <c r="AL41" t="str">
        <f t="shared" ca="1" si="0"/>
        <v xml:space="preserve">    (U1)ALERT_REQ_C_ABS_PD_</v>
      </c>
      <c r="AR41" s="63" t="str">
        <f t="shared" si="3"/>
        <v/>
      </c>
      <c r="AS41" s="63" t="str">
        <f t="shared" si="4"/>
        <v/>
      </c>
      <c r="AT41" s="63" t="str">
        <f t="shared" si="1"/>
        <v/>
      </c>
    </row>
    <row r="42" spans="2:46">
      <c r="B42" s="132"/>
      <c r="C42" s="48">
        <f t="shared" si="2"/>
        <v>36</v>
      </c>
      <c r="D42" s="62" t="s">
        <v>71</v>
      </c>
      <c r="E42" s="62" t="s">
        <v>71</v>
      </c>
      <c r="F42" s="62" t="s">
        <v>71</v>
      </c>
      <c r="G42" s="62" t="s">
        <v>71</v>
      </c>
      <c r="H42" s="62" t="s">
        <v>71</v>
      </c>
      <c r="I42" s="62" t="s">
        <v>71</v>
      </c>
      <c r="J42" s="62" t="s">
        <v>71</v>
      </c>
      <c r="K42" s="62" t="s">
        <v>71</v>
      </c>
      <c r="L42" s="62" t="s">
        <v>71</v>
      </c>
      <c r="M42" s="62" t="s">
        <v>71</v>
      </c>
      <c r="N42" s="62" t="s">
        <v>71</v>
      </c>
      <c r="O42" s="62" t="s">
        <v>71</v>
      </c>
      <c r="P42" s="62" t="s">
        <v>71</v>
      </c>
      <c r="Q42" s="62" t="s">
        <v>71</v>
      </c>
      <c r="R42" s="62" t="s">
        <v>71</v>
      </c>
      <c r="S42" s="62" t="s">
        <v>71</v>
      </c>
      <c r="T42" s="62" t="s">
        <v>71</v>
      </c>
      <c r="U42" s="62" t="s">
        <v>71</v>
      </c>
      <c r="V42" s="62" t="s">
        <v>71</v>
      </c>
      <c r="W42" s="62" t="s">
        <v>71</v>
      </c>
      <c r="X42" s="62" t="s">
        <v>71</v>
      </c>
      <c r="Y42" s="62" t="s">
        <v>71</v>
      </c>
      <c r="Z42" s="62" t="s">
        <v>71</v>
      </c>
      <c r="AA42" s="62" t="s">
        <v>71</v>
      </c>
      <c r="AB42" s="62" t="s">
        <v>71</v>
      </c>
      <c r="AC42" s="62" t="s">
        <v>71</v>
      </c>
      <c r="AD42" s="62" t="s">
        <v>71</v>
      </c>
      <c r="AE42" s="62" t="s">
        <v>71</v>
      </c>
      <c r="AF42" s="62" t="s">
        <v>71</v>
      </c>
      <c r="AG42" s="62" t="s">
        <v>71</v>
      </c>
      <c r="AH42" s="62" t="s">
        <v>71</v>
      </c>
      <c r="AI42" s="62" t="s">
        <v>71</v>
      </c>
      <c r="AJ42" s="22"/>
      <c r="AL42" t="str">
        <f t="shared" ca="1" si="0"/>
        <v xml:space="preserve">    (U1)ALERT_REQ_C_ABS_PD_</v>
      </c>
      <c r="AR42" s="63" t="str">
        <f t="shared" si="3"/>
        <v/>
      </c>
      <c r="AS42" s="63" t="str">
        <f t="shared" si="4"/>
        <v/>
      </c>
      <c r="AT42" s="63" t="str">
        <f t="shared" si="1"/>
        <v/>
      </c>
    </row>
    <row r="43" spans="2:46">
      <c r="B43" s="132"/>
      <c r="C43" s="48">
        <f t="shared" si="2"/>
        <v>37</v>
      </c>
      <c r="D43" s="62" t="s">
        <v>71</v>
      </c>
      <c r="E43" s="62" t="s">
        <v>71</v>
      </c>
      <c r="F43" s="62" t="s">
        <v>71</v>
      </c>
      <c r="G43" s="62" t="s">
        <v>71</v>
      </c>
      <c r="H43" s="62" t="s">
        <v>71</v>
      </c>
      <c r="I43" s="62" t="s">
        <v>71</v>
      </c>
      <c r="J43" s="62" t="s">
        <v>71</v>
      </c>
      <c r="K43" s="62" t="s">
        <v>71</v>
      </c>
      <c r="L43" s="62" t="s">
        <v>71</v>
      </c>
      <c r="M43" s="62" t="s">
        <v>71</v>
      </c>
      <c r="N43" s="62" t="s">
        <v>71</v>
      </c>
      <c r="O43" s="62" t="s">
        <v>71</v>
      </c>
      <c r="P43" s="62" t="s">
        <v>71</v>
      </c>
      <c r="Q43" s="62" t="s">
        <v>71</v>
      </c>
      <c r="R43" s="62" t="s">
        <v>71</v>
      </c>
      <c r="S43" s="62" t="s">
        <v>71</v>
      </c>
      <c r="T43" s="62" t="s">
        <v>71</v>
      </c>
      <c r="U43" s="62" t="s">
        <v>71</v>
      </c>
      <c r="V43" s="62" t="s">
        <v>71</v>
      </c>
      <c r="W43" s="62" t="s">
        <v>71</v>
      </c>
      <c r="X43" s="62" t="s">
        <v>71</v>
      </c>
      <c r="Y43" s="62" t="s">
        <v>71</v>
      </c>
      <c r="Z43" s="62" t="s">
        <v>71</v>
      </c>
      <c r="AA43" s="62" t="s">
        <v>71</v>
      </c>
      <c r="AB43" s="62" t="s">
        <v>71</v>
      </c>
      <c r="AC43" s="62" t="s">
        <v>71</v>
      </c>
      <c r="AD43" s="62" t="s">
        <v>71</v>
      </c>
      <c r="AE43" s="62" t="s">
        <v>71</v>
      </c>
      <c r="AF43" s="62" t="s">
        <v>71</v>
      </c>
      <c r="AG43" s="62" t="s">
        <v>71</v>
      </c>
      <c r="AH43" s="62" t="s">
        <v>71</v>
      </c>
      <c r="AI43" s="62" t="s">
        <v>71</v>
      </c>
      <c r="AJ43" s="22"/>
      <c r="AL43" t="str">
        <f t="shared" ca="1" si="0"/>
        <v xml:space="preserve">    (U1)ALERT_REQ_C_ABS_PD_</v>
      </c>
      <c r="AR43" s="63" t="str">
        <f t="shared" si="3"/>
        <v/>
      </c>
      <c r="AS43" s="63" t="str">
        <f t="shared" si="4"/>
        <v/>
      </c>
      <c r="AT43" s="63" t="str">
        <f t="shared" si="1"/>
        <v/>
      </c>
    </row>
    <row r="44" spans="2:46">
      <c r="B44" s="132"/>
      <c r="C44" s="48">
        <f t="shared" si="2"/>
        <v>38</v>
      </c>
      <c r="D44" s="62" t="s">
        <v>71</v>
      </c>
      <c r="E44" s="62" t="s">
        <v>71</v>
      </c>
      <c r="F44" s="62" t="s">
        <v>71</v>
      </c>
      <c r="G44" s="62" t="s">
        <v>71</v>
      </c>
      <c r="H44" s="62" t="s">
        <v>71</v>
      </c>
      <c r="I44" s="62" t="s">
        <v>71</v>
      </c>
      <c r="J44" s="62" t="s">
        <v>71</v>
      </c>
      <c r="K44" s="62" t="s">
        <v>71</v>
      </c>
      <c r="L44" s="62" t="s">
        <v>71</v>
      </c>
      <c r="M44" s="62" t="s">
        <v>71</v>
      </c>
      <c r="N44" s="62" t="s">
        <v>71</v>
      </c>
      <c r="O44" s="62" t="s">
        <v>71</v>
      </c>
      <c r="P44" s="62" t="s">
        <v>71</v>
      </c>
      <c r="Q44" s="62" t="s">
        <v>71</v>
      </c>
      <c r="R44" s="62" t="s">
        <v>71</v>
      </c>
      <c r="S44" s="62" t="s">
        <v>71</v>
      </c>
      <c r="T44" s="62" t="s">
        <v>71</v>
      </c>
      <c r="U44" s="62" t="s">
        <v>71</v>
      </c>
      <c r="V44" s="62" t="s">
        <v>71</v>
      </c>
      <c r="W44" s="62" t="s">
        <v>71</v>
      </c>
      <c r="X44" s="62" t="s">
        <v>71</v>
      </c>
      <c r="Y44" s="62" t="s">
        <v>71</v>
      </c>
      <c r="Z44" s="62" t="s">
        <v>71</v>
      </c>
      <c r="AA44" s="62" t="s">
        <v>71</v>
      </c>
      <c r="AB44" s="62" t="s">
        <v>71</v>
      </c>
      <c r="AC44" s="62" t="s">
        <v>71</v>
      </c>
      <c r="AD44" s="62" t="s">
        <v>71</v>
      </c>
      <c r="AE44" s="62" t="s">
        <v>71</v>
      </c>
      <c r="AF44" s="62" t="s">
        <v>71</v>
      </c>
      <c r="AG44" s="62" t="s">
        <v>71</v>
      </c>
      <c r="AH44" s="62" t="s">
        <v>71</v>
      </c>
      <c r="AI44" s="62" t="s">
        <v>71</v>
      </c>
      <c r="AJ44" s="22"/>
      <c r="AL44" t="str">
        <f t="shared" ca="1" si="0"/>
        <v xml:space="preserve">    (U1)ALERT_REQ_C_ABS_PD_</v>
      </c>
      <c r="AR44" s="63" t="str">
        <f t="shared" si="3"/>
        <v/>
      </c>
      <c r="AS44" s="63" t="str">
        <f t="shared" si="4"/>
        <v/>
      </c>
      <c r="AT44" s="63" t="str">
        <f t="shared" si="1"/>
        <v/>
      </c>
    </row>
    <row r="45" spans="2:46">
      <c r="B45" s="132"/>
      <c r="C45" s="48">
        <f t="shared" si="2"/>
        <v>39</v>
      </c>
      <c r="D45" s="62" t="s">
        <v>71</v>
      </c>
      <c r="E45" s="62" t="s">
        <v>71</v>
      </c>
      <c r="F45" s="62" t="s">
        <v>71</v>
      </c>
      <c r="G45" s="62" t="s">
        <v>71</v>
      </c>
      <c r="H45" s="62" t="s">
        <v>71</v>
      </c>
      <c r="I45" s="62" t="s">
        <v>71</v>
      </c>
      <c r="J45" s="62" t="s">
        <v>71</v>
      </c>
      <c r="K45" s="62" t="s">
        <v>71</v>
      </c>
      <c r="L45" s="62" t="s">
        <v>71</v>
      </c>
      <c r="M45" s="62" t="s">
        <v>71</v>
      </c>
      <c r="N45" s="62" t="s">
        <v>71</v>
      </c>
      <c r="O45" s="62" t="s">
        <v>71</v>
      </c>
      <c r="P45" s="62" t="s">
        <v>71</v>
      </c>
      <c r="Q45" s="62" t="s">
        <v>71</v>
      </c>
      <c r="R45" s="62" t="s">
        <v>71</v>
      </c>
      <c r="S45" s="62" t="s">
        <v>71</v>
      </c>
      <c r="T45" s="62" t="s">
        <v>71</v>
      </c>
      <c r="U45" s="62" t="s">
        <v>71</v>
      </c>
      <c r="V45" s="62" t="s">
        <v>71</v>
      </c>
      <c r="W45" s="62" t="s">
        <v>71</v>
      </c>
      <c r="X45" s="62" t="s">
        <v>71</v>
      </c>
      <c r="Y45" s="62" t="s">
        <v>71</v>
      </c>
      <c r="Z45" s="62" t="s">
        <v>71</v>
      </c>
      <c r="AA45" s="62" t="s">
        <v>71</v>
      </c>
      <c r="AB45" s="62" t="s">
        <v>71</v>
      </c>
      <c r="AC45" s="62" t="s">
        <v>71</v>
      </c>
      <c r="AD45" s="62" t="s">
        <v>71</v>
      </c>
      <c r="AE45" s="62" t="s">
        <v>71</v>
      </c>
      <c r="AF45" s="62" t="s">
        <v>71</v>
      </c>
      <c r="AG45" s="62" t="s">
        <v>71</v>
      </c>
      <c r="AH45" s="62" t="s">
        <v>71</v>
      </c>
      <c r="AI45" s="62" t="s">
        <v>71</v>
      </c>
      <c r="AJ45" s="22"/>
      <c r="AL45" t="str">
        <f t="shared" ca="1" si="0"/>
        <v xml:space="preserve">    (U1)ALERT_REQ_C_ABS_PD_</v>
      </c>
      <c r="AR45" s="63" t="str">
        <f t="shared" si="3"/>
        <v/>
      </c>
      <c r="AS45" s="63" t="str">
        <f t="shared" si="4"/>
        <v/>
      </c>
      <c r="AT45" s="63" t="str">
        <f t="shared" si="1"/>
        <v/>
      </c>
    </row>
    <row r="46" spans="2:46">
      <c r="B46" s="132"/>
      <c r="C46" s="48">
        <f t="shared" si="2"/>
        <v>40</v>
      </c>
      <c r="D46" s="62" t="s">
        <v>71</v>
      </c>
      <c r="E46" s="62" t="s">
        <v>71</v>
      </c>
      <c r="F46" s="62" t="s">
        <v>71</v>
      </c>
      <c r="G46" s="62" t="s">
        <v>71</v>
      </c>
      <c r="H46" s="62" t="s">
        <v>71</v>
      </c>
      <c r="I46" s="62" t="s">
        <v>71</v>
      </c>
      <c r="J46" s="62" t="s">
        <v>71</v>
      </c>
      <c r="K46" s="62" t="s">
        <v>71</v>
      </c>
      <c r="L46" s="62" t="s">
        <v>71</v>
      </c>
      <c r="M46" s="62" t="s">
        <v>71</v>
      </c>
      <c r="N46" s="62" t="s">
        <v>71</v>
      </c>
      <c r="O46" s="62" t="s">
        <v>71</v>
      </c>
      <c r="P46" s="62" t="s">
        <v>71</v>
      </c>
      <c r="Q46" s="62" t="s">
        <v>71</v>
      </c>
      <c r="R46" s="62" t="s">
        <v>71</v>
      </c>
      <c r="S46" s="62" t="s">
        <v>71</v>
      </c>
      <c r="T46" s="62" t="s">
        <v>71</v>
      </c>
      <c r="U46" s="62" t="s">
        <v>71</v>
      </c>
      <c r="V46" s="62" t="s">
        <v>71</v>
      </c>
      <c r="W46" s="62" t="s">
        <v>71</v>
      </c>
      <c r="X46" s="62" t="s">
        <v>71</v>
      </c>
      <c r="Y46" s="62" t="s">
        <v>71</v>
      </c>
      <c r="Z46" s="62" t="s">
        <v>71</v>
      </c>
      <c r="AA46" s="62" t="s">
        <v>71</v>
      </c>
      <c r="AB46" s="62" t="s">
        <v>71</v>
      </c>
      <c r="AC46" s="62" t="s">
        <v>71</v>
      </c>
      <c r="AD46" s="62" t="s">
        <v>71</v>
      </c>
      <c r="AE46" s="62" t="s">
        <v>71</v>
      </c>
      <c r="AF46" s="62" t="s">
        <v>71</v>
      </c>
      <c r="AG46" s="62" t="s">
        <v>71</v>
      </c>
      <c r="AH46" s="62" t="s">
        <v>71</v>
      </c>
      <c r="AI46" s="62" t="s">
        <v>71</v>
      </c>
      <c r="AJ46" s="22"/>
      <c r="AL46" t="str">
        <f t="shared" ca="1" si="0"/>
        <v xml:space="preserve">    (U1)ALERT_REQ_C_ABS_PD_</v>
      </c>
      <c r="AR46" s="63" t="str">
        <f t="shared" si="3"/>
        <v/>
      </c>
      <c r="AS46" s="63" t="str">
        <f t="shared" si="4"/>
        <v/>
      </c>
      <c r="AT46" s="63" t="str">
        <f t="shared" si="1"/>
        <v/>
      </c>
    </row>
    <row r="47" spans="2:46">
      <c r="B47" s="132"/>
      <c r="C47" s="48">
        <f t="shared" si="2"/>
        <v>41</v>
      </c>
      <c r="D47" s="62" t="s">
        <v>71</v>
      </c>
      <c r="E47" s="62" t="s">
        <v>71</v>
      </c>
      <c r="F47" s="62" t="s">
        <v>71</v>
      </c>
      <c r="G47" s="62" t="s">
        <v>71</v>
      </c>
      <c r="H47" s="62" t="s">
        <v>71</v>
      </c>
      <c r="I47" s="62" t="s">
        <v>71</v>
      </c>
      <c r="J47" s="62" t="s">
        <v>71</v>
      </c>
      <c r="K47" s="62" t="s">
        <v>71</v>
      </c>
      <c r="L47" s="62" t="s">
        <v>71</v>
      </c>
      <c r="M47" s="62" t="s">
        <v>71</v>
      </c>
      <c r="N47" s="62" t="s">
        <v>71</v>
      </c>
      <c r="O47" s="62" t="s">
        <v>71</v>
      </c>
      <c r="P47" s="62" t="s">
        <v>71</v>
      </c>
      <c r="Q47" s="62" t="s">
        <v>71</v>
      </c>
      <c r="R47" s="62" t="s">
        <v>71</v>
      </c>
      <c r="S47" s="62" t="s">
        <v>71</v>
      </c>
      <c r="T47" s="62" t="s">
        <v>71</v>
      </c>
      <c r="U47" s="62" t="s">
        <v>71</v>
      </c>
      <c r="V47" s="62" t="s">
        <v>71</v>
      </c>
      <c r="W47" s="62" t="s">
        <v>71</v>
      </c>
      <c r="X47" s="62" t="s">
        <v>71</v>
      </c>
      <c r="Y47" s="62" t="s">
        <v>71</v>
      </c>
      <c r="Z47" s="62" t="s">
        <v>71</v>
      </c>
      <c r="AA47" s="62" t="s">
        <v>71</v>
      </c>
      <c r="AB47" s="62" t="s">
        <v>71</v>
      </c>
      <c r="AC47" s="62" t="s">
        <v>71</v>
      </c>
      <c r="AD47" s="62" t="s">
        <v>71</v>
      </c>
      <c r="AE47" s="62" t="s">
        <v>71</v>
      </c>
      <c r="AF47" s="62" t="s">
        <v>71</v>
      </c>
      <c r="AG47" s="62" t="s">
        <v>71</v>
      </c>
      <c r="AH47" s="62" t="s">
        <v>71</v>
      </c>
      <c r="AI47" s="62" t="s">
        <v>71</v>
      </c>
      <c r="AJ47" s="22"/>
      <c r="AL47" t="str">
        <f t="shared" ca="1" si="0"/>
        <v xml:space="preserve">    (U1)ALERT_REQ_C_ABS_PD_</v>
      </c>
      <c r="AR47" s="63" t="str">
        <f t="shared" si="3"/>
        <v/>
      </c>
      <c r="AS47" s="63" t="str">
        <f t="shared" si="4"/>
        <v/>
      </c>
      <c r="AT47" s="63" t="str">
        <f t="shared" si="1"/>
        <v/>
      </c>
    </row>
    <row r="48" spans="2:46">
      <c r="B48" s="132"/>
      <c r="C48" s="48">
        <f t="shared" si="2"/>
        <v>42</v>
      </c>
      <c r="D48" s="62" t="s">
        <v>71</v>
      </c>
      <c r="E48" s="62" t="s">
        <v>71</v>
      </c>
      <c r="F48" s="62" t="s">
        <v>71</v>
      </c>
      <c r="G48" s="62" t="s">
        <v>71</v>
      </c>
      <c r="H48" s="62" t="s">
        <v>71</v>
      </c>
      <c r="I48" s="62" t="s">
        <v>71</v>
      </c>
      <c r="J48" s="62" t="s">
        <v>71</v>
      </c>
      <c r="K48" s="62" t="s">
        <v>71</v>
      </c>
      <c r="L48" s="62" t="s">
        <v>71</v>
      </c>
      <c r="M48" s="62" t="s">
        <v>71</v>
      </c>
      <c r="N48" s="62" t="s">
        <v>71</v>
      </c>
      <c r="O48" s="62" t="s">
        <v>71</v>
      </c>
      <c r="P48" s="62" t="s">
        <v>71</v>
      </c>
      <c r="Q48" s="62" t="s">
        <v>71</v>
      </c>
      <c r="R48" s="62" t="s">
        <v>71</v>
      </c>
      <c r="S48" s="62" t="s">
        <v>71</v>
      </c>
      <c r="T48" s="62" t="s">
        <v>71</v>
      </c>
      <c r="U48" s="62" t="s">
        <v>71</v>
      </c>
      <c r="V48" s="62" t="s">
        <v>71</v>
      </c>
      <c r="W48" s="62" t="s">
        <v>71</v>
      </c>
      <c r="X48" s="62" t="s">
        <v>71</v>
      </c>
      <c r="Y48" s="62" t="s">
        <v>71</v>
      </c>
      <c r="Z48" s="62" t="s">
        <v>71</v>
      </c>
      <c r="AA48" s="62" t="s">
        <v>71</v>
      </c>
      <c r="AB48" s="62" t="s">
        <v>71</v>
      </c>
      <c r="AC48" s="62" t="s">
        <v>71</v>
      </c>
      <c r="AD48" s="62" t="s">
        <v>71</v>
      </c>
      <c r="AE48" s="62" t="s">
        <v>71</v>
      </c>
      <c r="AF48" s="62" t="s">
        <v>71</v>
      </c>
      <c r="AG48" s="62" t="s">
        <v>71</v>
      </c>
      <c r="AH48" s="62" t="s">
        <v>71</v>
      </c>
      <c r="AI48" s="62" t="s">
        <v>71</v>
      </c>
      <c r="AJ48" s="22"/>
      <c r="AL48" t="str">
        <f t="shared" ca="1" si="0"/>
        <v xml:space="preserve">    (U1)ALERT_REQ_C_ABS_PD_</v>
      </c>
      <c r="AR48" s="63" t="str">
        <f t="shared" si="3"/>
        <v/>
      </c>
      <c r="AS48" s="63" t="str">
        <f t="shared" si="4"/>
        <v/>
      </c>
      <c r="AT48" s="63" t="str">
        <f t="shared" si="1"/>
        <v/>
      </c>
    </row>
    <row r="49" spans="2:46">
      <c r="B49" s="132"/>
      <c r="C49" s="48">
        <f t="shared" si="2"/>
        <v>43</v>
      </c>
      <c r="D49" s="62" t="s">
        <v>71</v>
      </c>
      <c r="E49" s="62" t="s">
        <v>71</v>
      </c>
      <c r="F49" s="62" t="s">
        <v>71</v>
      </c>
      <c r="G49" s="62" t="s">
        <v>71</v>
      </c>
      <c r="H49" s="62" t="s">
        <v>71</v>
      </c>
      <c r="I49" s="62" t="s">
        <v>71</v>
      </c>
      <c r="J49" s="62" t="s">
        <v>71</v>
      </c>
      <c r="K49" s="62" t="s">
        <v>71</v>
      </c>
      <c r="L49" s="62" t="s">
        <v>71</v>
      </c>
      <c r="M49" s="62" t="s">
        <v>71</v>
      </c>
      <c r="N49" s="62" t="s">
        <v>71</v>
      </c>
      <c r="O49" s="62" t="s">
        <v>71</v>
      </c>
      <c r="P49" s="62" t="s">
        <v>71</v>
      </c>
      <c r="Q49" s="62" t="s">
        <v>71</v>
      </c>
      <c r="R49" s="62" t="s">
        <v>71</v>
      </c>
      <c r="S49" s="62" t="s">
        <v>71</v>
      </c>
      <c r="T49" s="62" t="s">
        <v>71</v>
      </c>
      <c r="U49" s="62" t="s">
        <v>71</v>
      </c>
      <c r="V49" s="62" t="s">
        <v>71</v>
      </c>
      <c r="W49" s="62" t="s">
        <v>71</v>
      </c>
      <c r="X49" s="62" t="s">
        <v>71</v>
      </c>
      <c r="Y49" s="62" t="s">
        <v>71</v>
      </c>
      <c r="Z49" s="62" t="s">
        <v>71</v>
      </c>
      <c r="AA49" s="62" t="s">
        <v>71</v>
      </c>
      <c r="AB49" s="62" t="s">
        <v>71</v>
      </c>
      <c r="AC49" s="62" t="s">
        <v>71</v>
      </c>
      <c r="AD49" s="62" t="s">
        <v>71</v>
      </c>
      <c r="AE49" s="62" t="s">
        <v>71</v>
      </c>
      <c r="AF49" s="62" t="s">
        <v>71</v>
      </c>
      <c r="AG49" s="62" t="s">
        <v>71</v>
      </c>
      <c r="AH49" s="62" t="s">
        <v>71</v>
      </c>
      <c r="AI49" s="62" t="s">
        <v>71</v>
      </c>
      <c r="AJ49" s="22"/>
      <c r="AL49" t="str">
        <f t="shared" ca="1" si="0"/>
        <v xml:space="preserve">    (U1)ALERT_REQ_C_ABS_PD_</v>
      </c>
      <c r="AR49" s="63" t="str">
        <f t="shared" si="3"/>
        <v/>
      </c>
      <c r="AS49" s="63" t="str">
        <f t="shared" si="4"/>
        <v/>
      </c>
      <c r="AT49" s="63" t="str">
        <f t="shared" si="1"/>
        <v/>
      </c>
    </row>
    <row r="50" spans="2:46">
      <c r="B50" s="132"/>
      <c r="C50" s="48">
        <f t="shared" si="2"/>
        <v>44</v>
      </c>
      <c r="D50" s="62" t="s">
        <v>71</v>
      </c>
      <c r="E50" s="62" t="s">
        <v>71</v>
      </c>
      <c r="F50" s="62" t="s">
        <v>71</v>
      </c>
      <c r="G50" s="62" t="s">
        <v>71</v>
      </c>
      <c r="H50" s="62" t="s">
        <v>71</v>
      </c>
      <c r="I50" s="62" t="s">
        <v>71</v>
      </c>
      <c r="J50" s="62" t="s">
        <v>71</v>
      </c>
      <c r="K50" s="62" t="s">
        <v>71</v>
      </c>
      <c r="L50" s="62" t="s">
        <v>71</v>
      </c>
      <c r="M50" s="62" t="s">
        <v>71</v>
      </c>
      <c r="N50" s="62" t="s">
        <v>71</v>
      </c>
      <c r="O50" s="62" t="s">
        <v>71</v>
      </c>
      <c r="P50" s="62" t="s">
        <v>71</v>
      </c>
      <c r="Q50" s="62" t="s">
        <v>71</v>
      </c>
      <c r="R50" s="62" t="s">
        <v>71</v>
      </c>
      <c r="S50" s="62" t="s">
        <v>71</v>
      </c>
      <c r="T50" s="62" t="s">
        <v>71</v>
      </c>
      <c r="U50" s="62" t="s">
        <v>71</v>
      </c>
      <c r="V50" s="62" t="s">
        <v>71</v>
      </c>
      <c r="W50" s="62" t="s">
        <v>71</v>
      </c>
      <c r="X50" s="62" t="s">
        <v>71</v>
      </c>
      <c r="Y50" s="62" t="s">
        <v>71</v>
      </c>
      <c r="Z50" s="62" t="s">
        <v>71</v>
      </c>
      <c r="AA50" s="62" t="s">
        <v>71</v>
      </c>
      <c r="AB50" s="62" t="s">
        <v>71</v>
      </c>
      <c r="AC50" s="62" t="s">
        <v>71</v>
      </c>
      <c r="AD50" s="62" t="s">
        <v>71</v>
      </c>
      <c r="AE50" s="62" t="s">
        <v>71</v>
      </c>
      <c r="AF50" s="62" t="s">
        <v>71</v>
      </c>
      <c r="AG50" s="62" t="s">
        <v>71</v>
      </c>
      <c r="AH50" s="62" t="s">
        <v>71</v>
      </c>
      <c r="AI50" s="62" t="s">
        <v>71</v>
      </c>
      <c r="AJ50" s="22"/>
      <c r="AL50" t="str">
        <f t="shared" ca="1" si="0"/>
        <v xml:space="preserve">    (U1)ALERT_REQ_C_ABS_PD_</v>
      </c>
      <c r="AR50" s="63" t="str">
        <f t="shared" si="3"/>
        <v/>
      </c>
      <c r="AS50" s="63" t="str">
        <f t="shared" si="4"/>
        <v/>
      </c>
      <c r="AT50" s="63" t="str">
        <f t="shared" si="1"/>
        <v/>
      </c>
    </row>
    <row r="51" spans="2:46">
      <c r="B51" s="132"/>
      <c r="C51" s="48">
        <f t="shared" si="2"/>
        <v>45</v>
      </c>
      <c r="D51" s="62" t="s">
        <v>71</v>
      </c>
      <c r="E51" s="62" t="s">
        <v>71</v>
      </c>
      <c r="F51" s="62" t="s">
        <v>71</v>
      </c>
      <c r="G51" s="62" t="s">
        <v>71</v>
      </c>
      <c r="H51" s="62" t="s">
        <v>71</v>
      </c>
      <c r="I51" s="62" t="s">
        <v>71</v>
      </c>
      <c r="J51" s="62" t="s">
        <v>71</v>
      </c>
      <c r="K51" s="62" t="s">
        <v>71</v>
      </c>
      <c r="L51" s="62" t="s">
        <v>71</v>
      </c>
      <c r="M51" s="62" t="s">
        <v>71</v>
      </c>
      <c r="N51" s="62" t="s">
        <v>71</v>
      </c>
      <c r="O51" s="62" t="s">
        <v>71</v>
      </c>
      <c r="P51" s="62" t="s">
        <v>71</v>
      </c>
      <c r="Q51" s="62" t="s">
        <v>71</v>
      </c>
      <c r="R51" s="62" t="s">
        <v>71</v>
      </c>
      <c r="S51" s="62" t="s">
        <v>71</v>
      </c>
      <c r="T51" s="62" t="s">
        <v>71</v>
      </c>
      <c r="U51" s="62" t="s">
        <v>71</v>
      </c>
      <c r="V51" s="62" t="s">
        <v>71</v>
      </c>
      <c r="W51" s="62" t="s">
        <v>71</v>
      </c>
      <c r="X51" s="62" t="s">
        <v>71</v>
      </c>
      <c r="Y51" s="62" t="s">
        <v>71</v>
      </c>
      <c r="Z51" s="62" t="s">
        <v>71</v>
      </c>
      <c r="AA51" s="62" t="s">
        <v>71</v>
      </c>
      <c r="AB51" s="62" t="s">
        <v>71</v>
      </c>
      <c r="AC51" s="62" t="s">
        <v>71</v>
      </c>
      <c r="AD51" s="62" t="s">
        <v>71</v>
      </c>
      <c r="AE51" s="62" t="s">
        <v>71</v>
      </c>
      <c r="AF51" s="62" t="s">
        <v>71</v>
      </c>
      <c r="AG51" s="62" t="s">
        <v>71</v>
      </c>
      <c r="AH51" s="62" t="s">
        <v>71</v>
      </c>
      <c r="AI51" s="62" t="s">
        <v>71</v>
      </c>
      <c r="AJ51" s="22"/>
      <c r="AL51" t="str">
        <f t="shared" ca="1" si="0"/>
        <v xml:space="preserve">    (U1)ALERT_REQ_C_ABS_PD_</v>
      </c>
      <c r="AR51" s="63" t="str">
        <f t="shared" si="3"/>
        <v/>
      </c>
      <c r="AS51" s="63" t="str">
        <f t="shared" si="4"/>
        <v/>
      </c>
      <c r="AT51" s="63" t="str">
        <f t="shared" si="1"/>
        <v/>
      </c>
    </row>
    <row r="52" spans="2:46">
      <c r="B52" s="132"/>
      <c r="C52" s="48">
        <f t="shared" si="2"/>
        <v>46</v>
      </c>
      <c r="D52" s="62" t="s">
        <v>71</v>
      </c>
      <c r="E52" s="62" t="s">
        <v>71</v>
      </c>
      <c r="F52" s="62" t="s">
        <v>71</v>
      </c>
      <c r="G52" s="62" t="s">
        <v>71</v>
      </c>
      <c r="H52" s="62" t="s">
        <v>71</v>
      </c>
      <c r="I52" s="62" t="s">
        <v>71</v>
      </c>
      <c r="J52" s="62" t="s">
        <v>71</v>
      </c>
      <c r="K52" s="62" t="s">
        <v>71</v>
      </c>
      <c r="L52" s="62" t="s">
        <v>71</v>
      </c>
      <c r="M52" s="62" t="s">
        <v>71</v>
      </c>
      <c r="N52" s="62" t="s">
        <v>71</v>
      </c>
      <c r="O52" s="62" t="s">
        <v>71</v>
      </c>
      <c r="P52" s="62" t="s">
        <v>71</v>
      </c>
      <c r="Q52" s="62" t="s">
        <v>71</v>
      </c>
      <c r="R52" s="62" t="s">
        <v>71</v>
      </c>
      <c r="S52" s="62" t="s">
        <v>71</v>
      </c>
      <c r="T52" s="62" t="s">
        <v>71</v>
      </c>
      <c r="U52" s="62" t="s">
        <v>71</v>
      </c>
      <c r="V52" s="62" t="s">
        <v>71</v>
      </c>
      <c r="W52" s="62" t="s">
        <v>71</v>
      </c>
      <c r="X52" s="62" t="s">
        <v>71</v>
      </c>
      <c r="Y52" s="62" t="s">
        <v>71</v>
      </c>
      <c r="Z52" s="62" t="s">
        <v>71</v>
      </c>
      <c r="AA52" s="62" t="s">
        <v>71</v>
      </c>
      <c r="AB52" s="62" t="s">
        <v>71</v>
      </c>
      <c r="AC52" s="62" t="s">
        <v>71</v>
      </c>
      <c r="AD52" s="62" t="s">
        <v>71</v>
      </c>
      <c r="AE52" s="62" t="s">
        <v>71</v>
      </c>
      <c r="AF52" s="62" t="s">
        <v>71</v>
      </c>
      <c r="AG52" s="62" t="s">
        <v>71</v>
      </c>
      <c r="AH52" s="62" t="s">
        <v>71</v>
      </c>
      <c r="AI52" s="62" t="s">
        <v>71</v>
      </c>
      <c r="AJ52" s="22"/>
      <c r="AL52" t="str">
        <f t="shared" ca="1" si="0"/>
        <v xml:space="preserve">    (U1)ALERT_REQ_C_ABS_PD_</v>
      </c>
      <c r="AR52" s="63" t="str">
        <f t="shared" si="3"/>
        <v/>
      </c>
      <c r="AS52" s="63" t="str">
        <f t="shared" si="4"/>
        <v/>
      </c>
      <c r="AT52" s="63" t="str">
        <f t="shared" si="1"/>
        <v/>
      </c>
    </row>
    <row r="53" spans="2:46">
      <c r="B53" s="132"/>
      <c r="C53" s="48">
        <f t="shared" si="2"/>
        <v>47</v>
      </c>
      <c r="D53" s="62" t="s">
        <v>71</v>
      </c>
      <c r="E53" s="62" t="s">
        <v>71</v>
      </c>
      <c r="F53" s="62" t="s">
        <v>71</v>
      </c>
      <c r="G53" s="62" t="s">
        <v>71</v>
      </c>
      <c r="H53" s="62" t="s">
        <v>71</v>
      </c>
      <c r="I53" s="62" t="s">
        <v>71</v>
      </c>
      <c r="J53" s="62" t="s">
        <v>71</v>
      </c>
      <c r="K53" s="62" t="s">
        <v>71</v>
      </c>
      <c r="L53" s="62" t="s">
        <v>71</v>
      </c>
      <c r="M53" s="62" t="s">
        <v>71</v>
      </c>
      <c r="N53" s="62" t="s">
        <v>71</v>
      </c>
      <c r="O53" s="62" t="s">
        <v>71</v>
      </c>
      <c r="P53" s="62" t="s">
        <v>71</v>
      </c>
      <c r="Q53" s="62" t="s">
        <v>71</v>
      </c>
      <c r="R53" s="62" t="s">
        <v>71</v>
      </c>
      <c r="S53" s="62" t="s">
        <v>71</v>
      </c>
      <c r="T53" s="62" t="s">
        <v>71</v>
      </c>
      <c r="U53" s="62" t="s">
        <v>71</v>
      </c>
      <c r="V53" s="62" t="s">
        <v>71</v>
      </c>
      <c r="W53" s="62" t="s">
        <v>71</v>
      </c>
      <c r="X53" s="62" t="s">
        <v>71</v>
      </c>
      <c r="Y53" s="62" t="s">
        <v>71</v>
      </c>
      <c r="Z53" s="62" t="s">
        <v>71</v>
      </c>
      <c r="AA53" s="62" t="s">
        <v>71</v>
      </c>
      <c r="AB53" s="62" t="s">
        <v>71</v>
      </c>
      <c r="AC53" s="62" t="s">
        <v>71</v>
      </c>
      <c r="AD53" s="62" t="s">
        <v>71</v>
      </c>
      <c r="AE53" s="62" t="s">
        <v>71</v>
      </c>
      <c r="AF53" s="62" t="s">
        <v>71</v>
      </c>
      <c r="AG53" s="62" t="s">
        <v>71</v>
      </c>
      <c r="AH53" s="62" t="s">
        <v>71</v>
      </c>
      <c r="AI53" s="62" t="s">
        <v>71</v>
      </c>
      <c r="AJ53" s="22"/>
      <c r="AL53" t="str">
        <f t="shared" ca="1" si="0"/>
        <v xml:space="preserve">    (U1)ALERT_REQ_C_ABS_PD_</v>
      </c>
      <c r="AR53" s="63" t="str">
        <f t="shared" si="3"/>
        <v/>
      </c>
      <c r="AS53" s="63" t="str">
        <f t="shared" si="4"/>
        <v/>
      </c>
      <c r="AT53" s="63" t="str">
        <f t="shared" si="1"/>
        <v/>
      </c>
    </row>
    <row r="54" spans="2:46">
      <c r="B54" s="132"/>
      <c r="C54" s="48">
        <f t="shared" si="2"/>
        <v>48</v>
      </c>
      <c r="D54" s="62" t="s">
        <v>71</v>
      </c>
      <c r="E54" s="62" t="s">
        <v>71</v>
      </c>
      <c r="F54" s="62" t="s">
        <v>71</v>
      </c>
      <c r="G54" s="62" t="s">
        <v>71</v>
      </c>
      <c r="H54" s="62" t="s">
        <v>71</v>
      </c>
      <c r="I54" s="62" t="s">
        <v>71</v>
      </c>
      <c r="J54" s="62" t="s">
        <v>71</v>
      </c>
      <c r="K54" s="62" t="s">
        <v>71</v>
      </c>
      <c r="L54" s="62" t="s">
        <v>71</v>
      </c>
      <c r="M54" s="62" t="s">
        <v>71</v>
      </c>
      <c r="N54" s="62" t="s">
        <v>71</v>
      </c>
      <c r="O54" s="62" t="s">
        <v>71</v>
      </c>
      <c r="P54" s="62" t="s">
        <v>71</v>
      </c>
      <c r="Q54" s="62" t="s">
        <v>71</v>
      </c>
      <c r="R54" s="62" t="s">
        <v>71</v>
      </c>
      <c r="S54" s="62" t="s">
        <v>71</v>
      </c>
      <c r="T54" s="62" t="s">
        <v>71</v>
      </c>
      <c r="U54" s="62" t="s">
        <v>71</v>
      </c>
      <c r="V54" s="62" t="s">
        <v>71</v>
      </c>
      <c r="W54" s="62" t="s">
        <v>71</v>
      </c>
      <c r="X54" s="62" t="s">
        <v>71</v>
      </c>
      <c r="Y54" s="62" t="s">
        <v>71</v>
      </c>
      <c r="Z54" s="62" t="s">
        <v>71</v>
      </c>
      <c r="AA54" s="62" t="s">
        <v>71</v>
      </c>
      <c r="AB54" s="62" t="s">
        <v>71</v>
      </c>
      <c r="AC54" s="62" t="s">
        <v>71</v>
      </c>
      <c r="AD54" s="62" t="s">
        <v>71</v>
      </c>
      <c r="AE54" s="62" t="s">
        <v>71</v>
      </c>
      <c r="AF54" s="62" t="s">
        <v>71</v>
      </c>
      <c r="AG54" s="62" t="s">
        <v>71</v>
      </c>
      <c r="AH54" s="62" t="s">
        <v>71</v>
      </c>
      <c r="AI54" s="62" t="s">
        <v>71</v>
      </c>
      <c r="AJ54" s="22"/>
      <c r="AL54" t="str">
        <f t="shared" ca="1" si="0"/>
        <v xml:space="preserve">    (U1)ALERT_REQ_C_ABS_PD_</v>
      </c>
      <c r="AR54" s="63" t="str">
        <f t="shared" si="3"/>
        <v/>
      </c>
      <c r="AS54" s="63" t="str">
        <f t="shared" si="4"/>
        <v/>
      </c>
      <c r="AT54" s="63" t="str">
        <f t="shared" si="1"/>
        <v/>
      </c>
    </row>
    <row r="55" spans="2:46">
      <c r="B55" s="132"/>
      <c r="C55" s="48">
        <f t="shared" si="2"/>
        <v>49</v>
      </c>
      <c r="D55" s="62" t="s">
        <v>71</v>
      </c>
      <c r="E55" s="62" t="s">
        <v>71</v>
      </c>
      <c r="F55" s="62" t="s">
        <v>71</v>
      </c>
      <c r="G55" s="62" t="s">
        <v>71</v>
      </c>
      <c r="H55" s="62" t="s">
        <v>71</v>
      </c>
      <c r="I55" s="62" t="s">
        <v>71</v>
      </c>
      <c r="J55" s="62" t="s">
        <v>71</v>
      </c>
      <c r="K55" s="62" t="s">
        <v>71</v>
      </c>
      <c r="L55" s="62" t="s">
        <v>71</v>
      </c>
      <c r="M55" s="62" t="s">
        <v>71</v>
      </c>
      <c r="N55" s="62" t="s">
        <v>71</v>
      </c>
      <c r="O55" s="62" t="s">
        <v>71</v>
      </c>
      <c r="P55" s="62" t="s">
        <v>71</v>
      </c>
      <c r="Q55" s="62" t="s">
        <v>71</v>
      </c>
      <c r="R55" s="62" t="s">
        <v>71</v>
      </c>
      <c r="S55" s="62" t="s">
        <v>71</v>
      </c>
      <c r="T55" s="62" t="s">
        <v>71</v>
      </c>
      <c r="U55" s="62" t="s">
        <v>71</v>
      </c>
      <c r="V55" s="62" t="s">
        <v>71</v>
      </c>
      <c r="W55" s="62" t="s">
        <v>71</v>
      </c>
      <c r="X55" s="62" t="s">
        <v>71</v>
      </c>
      <c r="Y55" s="62" t="s">
        <v>71</v>
      </c>
      <c r="Z55" s="62" t="s">
        <v>71</v>
      </c>
      <c r="AA55" s="62" t="s">
        <v>71</v>
      </c>
      <c r="AB55" s="62" t="s">
        <v>71</v>
      </c>
      <c r="AC55" s="62" t="s">
        <v>71</v>
      </c>
      <c r="AD55" s="62" t="s">
        <v>71</v>
      </c>
      <c r="AE55" s="62" t="s">
        <v>71</v>
      </c>
      <c r="AF55" s="62" t="s">
        <v>71</v>
      </c>
      <c r="AG55" s="62" t="s">
        <v>71</v>
      </c>
      <c r="AH55" s="62" t="s">
        <v>71</v>
      </c>
      <c r="AI55" s="62" t="s">
        <v>71</v>
      </c>
      <c r="AJ55" s="22"/>
      <c r="AL55" t="str">
        <f t="shared" ca="1" si="0"/>
        <v xml:space="preserve">    (U1)ALERT_REQ_C_ABS_PD_</v>
      </c>
      <c r="AR55" s="63" t="str">
        <f t="shared" si="3"/>
        <v/>
      </c>
      <c r="AS55" s="63" t="str">
        <f t="shared" si="4"/>
        <v/>
      </c>
      <c r="AT55" s="63" t="str">
        <f t="shared" si="1"/>
        <v/>
      </c>
    </row>
    <row r="56" spans="2:46">
      <c r="B56" s="132"/>
      <c r="C56" s="48">
        <f t="shared" si="2"/>
        <v>50</v>
      </c>
      <c r="D56" s="62" t="s">
        <v>71</v>
      </c>
      <c r="E56" s="62" t="s">
        <v>71</v>
      </c>
      <c r="F56" s="62" t="s">
        <v>71</v>
      </c>
      <c r="G56" s="62" t="s">
        <v>71</v>
      </c>
      <c r="H56" s="62" t="s">
        <v>71</v>
      </c>
      <c r="I56" s="62" t="s">
        <v>71</v>
      </c>
      <c r="J56" s="62" t="s">
        <v>71</v>
      </c>
      <c r="K56" s="62" t="s">
        <v>71</v>
      </c>
      <c r="L56" s="62" t="s">
        <v>71</v>
      </c>
      <c r="M56" s="62" t="s">
        <v>71</v>
      </c>
      <c r="N56" s="62" t="s">
        <v>71</v>
      </c>
      <c r="O56" s="62" t="s">
        <v>71</v>
      </c>
      <c r="P56" s="62" t="s">
        <v>71</v>
      </c>
      <c r="Q56" s="62" t="s">
        <v>71</v>
      </c>
      <c r="R56" s="62" t="s">
        <v>71</v>
      </c>
      <c r="S56" s="62" t="s">
        <v>71</v>
      </c>
      <c r="T56" s="62" t="s">
        <v>71</v>
      </c>
      <c r="U56" s="62" t="s">
        <v>71</v>
      </c>
      <c r="V56" s="62" t="s">
        <v>71</v>
      </c>
      <c r="W56" s="62" t="s">
        <v>71</v>
      </c>
      <c r="X56" s="62" t="s">
        <v>71</v>
      </c>
      <c r="Y56" s="62" t="s">
        <v>71</v>
      </c>
      <c r="Z56" s="62" t="s">
        <v>71</v>
      </c>
      <c r="AA56" s="62" t="s">
        <v>71</v>
      </c>
      <c r="AB56" s="62" t="s">
        <v>71</v>
      </c>
      <c r="AC56" s="62" t="s">
        <v>71</v>
      </c>
      <c r="AD56" s="62" t="s">
        <v>71</v>
      </c>
      <c r="AE56" s="62" t="s">
        <v>71</v>
      </c>
      <c r="AF56" s="62" t="s">
        <v>71</v>
      </c>
      <c r="AG56" s="62" t="s">
        <v>71</v>
      </c>
      <c r="AH56" s="62" t="s">
        <v>71</v>
      </c>
      <c r="AI56" s="62" t="s">
        <v>71</v>
      </c>
      <c r="AJ56" s="22"/>
      <c r="AL56" t="str">
        <f t="shared" ca="1" si="0"/>
        <v xml:space="preserve">    (U1)ALERT_REQ_C_ABS_PD_</v>
      </c>
      <c r="AR56" s="63" t="str">
        <f t="shared" si="3"/>
        <v/>
      </c>
      <c r="AS56" s="63" t="str">
        <f t="shared" si="4"/>
        <v/>
      </c>
      <c r="AT56" s="63" t="str">
        <f t="shared" si="1"/>
        <v/>
      </c>
    </row>
    <row r="57" spans="2:46">
      <c r="B57" s="132"/>
      <c r="C57" s="48">
        <f t="shared" si="2"/>
        <v>51</v>
      </c>
      <c r="D57" s="62" t="s">
        <v>71</v>
      </c>
      <c r="E57" s="62" t="s">
        <v>71</v>
      </c>
      <c r="F57" s="62" t="s">
        <v>71</v>
      </c>
      <c r="G57" s="62" t="s">
        <v>71</v>
      </c>
      <c r="H57" s="62" t="s">
        <v>71</v>
      </c>
      <c r="I57" s="62" t="s">
        <v>71</v>
      </c>
      <c r="J57" s="62" t="s">
        <v>71</v>
      </c>
      <c r="K57" s="62" t="s">
        <v>71</v>
      </c>
      <c r="L57" s="62" t="s">
        <v>71</v>
      </c>
      <c r="M57" s="62" t="s">
        <v>71</v>
      </c>
      <c r="N57" s="62" t="s">
        <v>71</v>
      </c>
      <c r="O57" s="62" t="s">
        <v>71</v>
      </c>
      <c r="P57" s="62" t="s">
        <v>71</v>
      </c>
      <c r="Q57" s="62" t="s">
        <v>71</v>
      </c>
      <c r="R57" s="62" t="s">
        <v>71</v>
      </c>
      <c r="S57" s="62" t="s">
        <v>71</v>
      </c>
      <c r="T57" s="62" t="s">
        <v>71</v>
      </c>
      <c r="U57" s="62" t="s">
        <v>71</v>
      </c>
      <c r="V57" s="62" t="s">
        <v>71</v>
      </c>
      <c r="W57" s="62" t="s">
        <v>71</v>
      </c>
      <c r="X57" s="62" t="s">
        <v>71</v>
      </c>
      <c r="Y57" s="62" t="s">
        <v>71</v>
      </c>
      <c r="Z57" s="62" t="s">
        <v>71</v>
      </c>
      <c r="AA57" s="62" t="s">
        <v>71</v>
      </c>
      <c r="AB57" s="62" t="s">
        <v>71</v>
      </c>
      <c r="AC57" s="62" t="s">
        <v>71</v>
      </c>
      <c r="AD57" s="62" t="s">
        <v>71</v>
      </c>
      <c r="AE57" s="62" t="s">
        <v>71</v>
      </c>
      <c r="AF57" s="62" t="s">
        <v>71</v>
      </c>
      <c r="AG57" s="62" t="s">
        <v>71</v>
      </c>
      <c r="AH57" s="62" t="s">
        <v>71</v>
      </c>
      <c r="AI57" s="62" t="s">
        <v>71</v>
      </c>
      <c r="AJ57" s="22"/>
      <c r="AL57" t="str">
        <f t="shared" ca="1" si="0"/>
        <v xml:space="preserve">    (U1)ALERT_REQ_C_ABS_PD_</v>
      </c>
      <c r="AR57" s="63" t="str">
        <f t="shared" si="3"/>
        <v/>
      </c>
      <c r="AS57" s="63" t="str">
        <f t="shared" si="4"/>
        <v/>
      </c>
      <c r="AT57" s="63" t="str">
        <f t="shared" si="1"/>
        <v/>
      </c>
    </row>
    <row r="58" spans="2:46">
      <c r="B58" s="132"/>
      <c r="C58" s="48">
        <f t="shared" si="2"/>
        <v>52</v>
      </c>
      <c r="D58" s="62" t="s">
        <v>71</v>
      </c>
      <c r="E58" s="62" t="s">
        <v>71</v>
      </c>
      <c r="F58" s="62" t="s">
        <v>71</v>
      </c>
      <c r="G58" s="62" t="s">
        <v>71</v>
      </c>
      <c r="H58" s="62" t="s">
        <v>71</v>
      </c>
      <c r="I58" s="62" t="s">
        <v>71</v>
      </c>
      <c r="J58" s="62" t="s">
        <v>71</v>
      </c>
      <c r="K58" s="62" t="s">
        <v>71</v>
      </c>
      <c r="L58" s="62" t="s">
        <v>71</v>
      </c>
      <c r="M58" s="62" t="s">
        <v>71</v>
      </c>
      <c r="N58" s="62" t="s">
        <v>71</v>
      </c>
      <c r="O58" s="62" t="s">
        <v>71</v>
      </c>
      <c r="P58" s="62" t="s">
        <v>71</v>
      </c>
      <c r="Q58" s="62" t="s">
        <v>71</v>
      </c>
      <c r="R58" s="62" t="s">
        <v>71</v>
      </c>
      <c r="S58" s="62" t="s">
        <v>71</v>
      </c>
      <c r="T58" s="62" t="s">
        <v>71</v>
      </c>
      <c r="U58" s="62" t="s">
        <v>71</v>
      </c>
      <c r="V58" s="62" t="s">
        <v>71</v>
      </c>
      <c r="W58" s="62" t="s">
        <v>71</v>
      </c>
      <c r="X58" s="62" t="s">
        <v>71</v>
      </c>
      <c r="Y58" s="62" t="s">
        <v>71</v>
      </c>
      <c r="Z58" s="62" t="s">
        <v>71</v>
      </c>
      <c r="AA58" s="62" t="s">
        <v>71</v>
      </c>
      <c r="AB58" s="62" t="s">
        <v>71</v>
      </c>
      <c r="AC58" s="62" t="s">
        <v>71</v>
      </c>
      <c r="AD58" s="62" t="s">
        <v>71</v>
      </c>
      <c r="AE58" s="62" t="s">
        <v>71</v>
      </c>
      <c r="AF58" s="62" t="s">
        <v>71</v>
      </c>
      <c r="AG58" s="62" t="s">
        <v>71</v>
      </c>
      <c r="AH58" s="62" t="s">
        <v>71</v>
      </c>
      <c r="AI58" s="62" t="s">
        <v>71</v>
      </c>
      <c r="AJ58" s="22"/>
      <c r="AL58" t="str">
        <f t="shared" ca="1" si="0"/>
        <v xml:space="preserve">    (U1)ALERT_REQ_C_ABS_PD_</v>
      </c>
      <c r="AR58" s="63" t="str">
        <f t="shared" si="3"/>
        <v/>
      </c>
      <c r="AS58" s="63" t="str">
        <f t="shared" si="4"/>
        <v/>
      </c>
      <c r="AT58" s="63" t="str">
        <f t="shared" si="1"/>
        <v/>
      </c>
    </row>
    <row r="59" spans="2:46">
      <c r="B59" s="132"/>
      <c r="C59" s="48">
        <f t="shared" si="2"/>
        <v>53</v>
      </c>
      <c r="D59" s="62" t="s">
        <v>71</v>
      </c>
      <c r="E59" s="62" t="s">
        <v>71</v>
      </c>
      <c r="F59" s="62" t="s">
        <v>71</v>
      </c>
      <c r="G59" s="62" t="s">
        <v>71</v>
      </c>
      <c r="H59" s="62" t="s">
        <v>71</v>
      </c>
      <c r="I59" s="62" t="s">
        <v>71</v>
      </c>
      <c r="J59" s="62" t="s">
        <v>71</v>
      </c>
      <c r="K59" s="62" t="s">
        <v>71</v>
      </c>
      <c r="L59" s="62" t="s">
        <v>71</v>
      </c>
      <c r="M59" s="62" t="s">
        <v>71</v>
      </c>
      <c r="N59" s="62" t="s">
        <v>71</v>
      </c>
      <c r="O59" s="62" t="s">
        <v>71</v>
      </c>
      <c r="P59" s="62" t="s">
        <v>71</v>
      </c>
      <c r="Q59" s="62" t="s">
        <v>71</v>
      </c>
      <c r="R59" s="62" t="s">
        <v>71</v>
      </c>
      <c r="S59" s="62" t="s">
        <v>71</v>
      </c>
      <c r="T59" s="62" t="s">
        <v>71</v>
      </c>
      <c r="U59" s="62" t="s">
        <v>71</v>
      </c>
      <c r="V59" s="62" t="s">
        <v>71</v>
      </c>
      <c r="W59" s="62" t="s">
        <v>71</v>
      </c>
      <c r="X59" s="62" t="s">
        <v>71</v>
      </c>
      <c r="Y59" s="62" t="s">
        <v>71</v>
      </c>
      <c r="Z59" s="62" t="s">
        <v>71</v>
      </c>
      <c r="AA59" s="62" t="s">
        <v>71</v>
      </c>
      <c r="AB59" s="62" t="s">
        <v>71</v>
      </c>
      <c r="AC59" s="62" t="s">
        <v>71</v>
      </c>
      <c r="AD59" s="62" t="s">
        <v>71</v>
      </c>
      <c r="AE59" s="62" t="s">
        <v>71</v>
      </c>
      <c r="AF59" s="62" t="s">
        <v>71</v>
      </c>
      <c r="AG59" s="62" t="s">
        <v>71</v>
      </c>
      <c r="AH59" s="62" t="s">
        <v>71</v>
      </c>
      <c r="AI59" s="62" t="s">
        <v>71</v>
      </c>
      <c r="AJ59" s="22"/>
      <c r="AL59" t="str">
        <f t="shared" ca="1" si="0"/>
        <v xml:space="preserve">    (U1)ALERT_REQ_C_ABS_PD_</v>
      </c>
      <c r="AR59" s="63" t="str">
        <f t="shared" si="3"/>
        <v/>
      </c>
      <c r="AS59" s="63" t="str">
        <f t="shared" si="4"/>
        <v/>
      </c>
      <c r="AT59" s="63" t="str">
        <f t="shared" si="1"/>
        <v/>
      </c>
    </row>
    <row r="60" spans="2:46">
      <c r="B60" s="132"/>
      <c r="C60" s="48">
        <f t="shared" si="2"/>
        <v>54</v>
      </c>
      <c r="D60" s="62" t="s">
        <v>71</v>
      </c>
      <c r="E60" s="62" t="s">
        <v>71</v>
      </c>
      <c r="F60" s="62" t="s">
        <v>71</v>
      </c>
      <c r="G60" s="62" t="s">
        <v>71</v>
      </c>
      <c r="H60" s="62" t="s">
        <v>71</v>
      </c>
      <c r="I60" s="62" t="s">
        <v>71</v>
      </c>
      <c r="J60" s="62" t="s">
        <v>71</v>
      </c>
      <c r="K60" s="62" t="s">
        <v>71</v>
      </c>
      <c r="L60" s="62" t="s">
        <v>71</v>
      </c>
      <c r="M60" s="62" t="s">
        <v>71</v>
      </c>
      <c r="N60" s="62" t="s">
        <v>71</v>
      </c>
      <c r="O60" s="62" t="s">
        <v>71</v>
      </c>
      <c r="P60" s="62" t="s">
        <v>71</v>
      </c>
      <c r="Q60" s="62" t="s">
        <v>71</v>
      </c>
      <c r="R60" s="62" t="s">
        <v>71</v>
      </c>
      <c r="S60" s="62" t="s">
        <v>71</v>
      </c>
      <c r="T60" s="62" t="s">
        <v>71</v>
      </c>
      <c r="U60" s="62" t="s">
        <v>71</v>
      </c>
      <c r="V60" s="62" t="s">
        <v>71</v>
      </c>
      <c r="W60" s="62" t="s">
        <v>71</v>
      </c>
      <c r="X60" s="62" t="s">
        <v>71</v>
      </c>
      <c r="Y60" s="62" t="s">
        <v>71</v>
      </c>
      <c r="Z60" s="62" t="s">
        <v>71</v>
      </c>
      <c r="AA60" s="62" t="s">
        <v>71</v>
      </c>
      <c r="AB60" s="62" t="s">
        <v>71</v>
      </c>
      <c r="AC60" s="62" t="s">
        <v>71</v>
      </c>
      <c r="AD60" s="62" t="s">
        <v>71</v>
      </c>
      <c r="AE60" s="62" t="s">
        <v>71</v>
      </c>
      <c r="AF60" s="62" t="s">
        <v>71</v>
      </c>
      <c r="AG60" s="62" t="s">
        <v>71</v>
      </c>
      <c r="AH60" s="62" t="s">
        <v>71</v>
      </c>
      <c r="AI60" s="62" t="s">
        <v>71</v>
      </c>
      <c r="AJ60" s="22"/>
      <c r="AL60" t="str">
        <f t="shared" ca="1" si="0"/>
        <v xml:space="preserve">    (U1)ALERT_REQ_C_ABS_PD_</v>
      </c>
      <c r="AR60" s="63" t="str">
        <f t="shared" si="3"/>
        <v/>
      </c>
      <c r="AS60" s="63" t="str">
        <f t="shared" si="4"/>
        <v/>
      </c>
      <c r="AT60" s="63" t="str">
        <f t="shared" si="1"/>
        <v/>
      </c>
    </row>
    <row r="61" spans="2:46">
      <c r="B61" s="132"/>
      <c r="C61" s="48">
        <f t="shared" si="2"/>
        <v>55</v>
      </c>
      <c r="D61" s="62" t="s">
        <v>71</v>
      </c>
      <c r="E61" s="62" t="s">
        <v>71</v>
      </c>
      <c r="F61" s="62" t="s">
        <v>71</v>
      </c>
      <c r="G61" s="62" t="s">
        <v>71</v>
      </c>
      <c r="H61" s="62" t="s">
        <v>71</v>
      </c>
      <c r="I61" s="62" t="s">
        <v>71</v>
      </c>
      <c r="J61" s="62" t="s">
        <v>71</v>
      </c>
      <c r="K61" s="62" t="s">
        <v>71</v>
      </c>
      <c r="L61" s="62" t="s">
        <v>71</v>
      </c>
      <c r="M61" s="62" t="s">
        <v>71</v>
      </c>
      <c r="N61" s="62" t="s">
        <v>71</v>
      </c>
      <c r="O61" s="62" t="s">
        <v>71</v>
      </c>
      <c r="P61" s="62" t="s">
        <v>71</v>
      </c>
      <c r="Q61" s="62" t="s">
        <v>71</v>
      </c>
      <c r="R61" s="62" t="s">
        <v>71</v>
      </c>
      <c r="S61" s="62" t="s">
        <v>71</v>
      </c>
      <c r="T61" s="62" t="s">
        <v>71</v>
      </c>
      <c r="U61" s="62" t="s">
        <v>71</v>
      </c>
      <c r="V61" s="62" t="s">
        <v>71</v>
      </c>
      <c r="W61" s="62" t="s">
        <v>71</v>
      </c>
      <c r="X61" s="62" t="s">
        <v>71</v>
      </c>
      <c r="Y61" s="62" t="s">
        <v>71</v>
      </c>
      <c r="Z61" s="62" t="s">
        <v>71</v>
      </c>
      <c r="AA61" s="62" t="s">
        <v>71</v>
      </c>
      <c r="AB61" s="62" t="s">
        <v>71</v>
      </c>
      <c r="AC61" s="62" t="s">
        <v>71</v>
      </c>
      <c r="AD61" s="62" t="s">
        <v>71</v>
      </c>
      <c r="AE61" s="62" t="s">
        <v>71</v>
      </c>
      <c r="AF61" s="62" t="s">
        <v>71</v>
      </c>
      <c r="AG61" s="62" t="s">
        <v>71</v>
      </c>
      <c r="AH61" s="62" t="s">
        <v>71</v>
      </c>
      <c r="AI61" s="62" t="s">
        <v>71</v>
      </c>
      <c r="AJ61" s="22"/>
      <c r="AL61" t="str">
        <f t="shared" ca="1" si="0"/>
        <v xml:space="preserve">    (U1)ALERT_REQ_C_ABS_PD_</v>
      </c>
      <c r="AR61" s="63" t="str">
        <f t="shared" si="3"/>
        <v/>
      </c>
      <c r="AS61" s="63" t="str">
        <f t="shared" si="4"/>
        <v/>
      </c>
      <c r="AT61" s="63" t="str">
        <f t="shared" si="1"/>
        <v/>
      </c>
    </row>
    <row r="62" spans="2:46">
      <c r="B62" s="132"/>
      <c r="C62" s="48">
        <f t="shared" si="2"/>
        <v>56</v>
      </c>
      <c r="D62" s="62" t="s">
        <v>71</v>
      </c>
      <c r="E62" s="62" t="s">
        <v>71</v>
      </c>
      <c r="F62" s="62" t="s">
        <v>71</v>
      </c>
      <c r="G62" s="62" t="s">
        <v>71</v>
      </c>
      <c r="H62" s="62" t="s">
        <v>71</v>
      </c>
      <c r="I62" s="62" t="s">
        <v>71</v>
      </c>
      <c r="J62" s="62" t="s">
        <v>71</v>
      </c>
      <c r="K62" s="62" t="s">
        <v>71</v>
      </c>
      <c r="L62" s="62" t="s">
        <v>71</v>
      </c>
      <c r="M62" s="62" t="s">
        <v>71</v>
      </c>
      <c r="N62" s="62" t="s">
        <v>71</v>
      </c>
      <c r="O62" s="62" t="s">
        <v>71</v>
      </c>
      <c r="P62" s="62" t="s">
        <v>71</v>
      </c>
      <c r="Q62" s="62" t="s">
        <v>71</v>
      </c>
      <c r="R62" s="62" t="s">
        <v>71</v>
      </c>
      <c r="S62" s="62" t="s">
        <v>71</v>
      </c>
      <c r="T62" s="62" t="s">
        <v>71</v>
      </c>
      <c r="U62" s="62" t="s">
        <v>71</v>
      </c>
      <c r="V62" s="62" t="s">
        <v>71</v>
      </c>
      <c r="W62" s="62" t="s">
        <v>71</v>
      </c>
      <c r="X62" s="62" t="s">
        <v>71</v>
      </c>
      <c r="Y62" s="62" t="s">
        <v>71</v>
      </c>
      <c r="Z62" s="62" t="s">
        <v>71</v>
      </c>
      <c r="AA62" s="62" t="s">
        <v>71</v>
      </c>
      <c r="AB62" s="62" t="s">
        <v>71</v>
      </c>
      <c r="AC62" s="62" t="s">
        <v>71</v>
      </c>
      <c r="AD62" s="62" t="s">
        <v>71</v>
      </c>
      <c r="AE62" s="62" t="s">
        <v>71</v>
      </c>
      <c r="AF62" s="62" t="s">
        <v>71</v>
      </c>
      <c r="AG62" s="62" t="s">
        <v>71</v>
      </c>
      <c r="AH62" s="62" t="s">
        <v>71</v>
      </c>
      <c r="AI62" s="62" t="s">
        <v>71</v>
      </c>
      <c r="AJ62" s="22"/>
      <c r="AL62" t="str">
        <f t="shared" ca="1" si="0"/>
        <v xml:space="preserve">    (U1)ALERT_REQ_C_ABS_PD_</v>
      </c>
      <c r="AR62" s="63" t="str">
        <f t="shared" si="3"/>
        <v/>
      </c>
      <c r="AS62" s="63" t="str">
        <f t="shared" si="4"/>
        <v/>
      </c>
      <c r="AT62" s="63" t="str">
        <f t="shared" si="1"/>
        <v/>
      </c>
    </row>
    <row r="63" spans="2:46">
      <c r="B63" s="132"/>
      <c r="C63" s="48">
        <f t="shared" si="2"/>
        <v>57</v>
      </c>
      <c r="D63" s="62" t="s">
        <v>71</v>
      </c>
      <c r="E63" s="62" t="s">
        <v>71</v>
      </c>
      <c r="F63" s="62" t="s">
        <v>71</v>
      </c>
      <c r="G63" s="62" t="s">
        <v>71</v>
      </c>
      <c r="H63" s="62" t="s">
        <v>71</v>
      </c>
      <c r="I63" s="62" t="s">
        <v>71</v>
      </c>
      <c r="J63" s="62" t="s">
        <v>71</v>
      </c>
      <c r="K63" s="62" t="s">
        <v>71</v>
      </c>
      <c r="L63" s="62" t="s">
        <v>71</v>
      </c>
      <c r="M63" s="62" t="s">
        <v>71</v>
      </c>
      <c r="N63" s="62" t="s">
        <v>71</v>
      </c>
      <c r="O63" s="62" t="s">
        <v>71</v>
      </c>
      <c r="P63" s="62" t="s">
        <v>71</v>
      </c>
      <c r="Q63" s="62" t="s">
        <v>71</v>
      </c>
      <c r="R63" s="62" t="s">
        <v>71</v>
      </c>
      <c r="S63" s="62" t="s">
        <v>71</v>
      </c>
      <c r="T63" s="62" t="s">
        <v>71</v>
      </c>
      <c r="U63" s="62" t="s">
        <v>71</v>
      </c>
      <c r="V63" s="62" t="s">
        <v>71</v>
      </c>
      <c r="W63" s="62" t="s">
        <v>71</v>
      </c>
      <c r="X63" s="62" t="s">
        <v>71</v>
      </c>
      <c r="Y63" s="62" t="s">
        <v>71</v>
      </c>
      <c r="Z63" s="62" t="s">
        <v>71</v>
      </c>
      <c r="AA63" s="62" t="s">
        <v>71</v>
      </c>
      <c r="AB63" s="62" t="s">
        <v>71</v>
      </c>
      <c r="AC63" s="62" t="s">
        <v>71</v>
      </c>
      <c r="AD63" s="62" t="s">
        <v>71</v>
      </c>
      <c r="AE63" s="62" t="s">
        <v>71</v>
      </c>
      <c r="AF63" s="62" t="s">
        <v>71</v>
      </c>
      <c r="AG63" s="62" t="s">
        <v>71</v>
      </c>
      <c r="AH63" s="62" t="s">
        <v>71</v>
      </c>
      <c r="AI63" s="62" t="s">
        <v>71</v>
      </c>
      <c r="AJ63" s="22"/>
      <c r="AL63" t="str">
        <f t="shared" ca="1" si="0"/>
        <v xml:space="preserve">    (U1)ALERT_REQ_C_ABS_PD_</v>
      </c>
      <c r="AR63" s="63" t="str">
        <f t="shared" si="3"/>
        <v/>
      </c>
      <c r="AS63" s="63" t="str">
        <f t="shared" si="4"/>
        <v/>
      </c>
      <c r="AT63" s="63" t="str">
        <f t="shared" si="1"/>
        <v/>
      </c>
    </row>
    <row r="64" spans="2:46">
      <c r="B64" s="132"/>
      <c r="C64" s="48">
        <f t="shared" si="2"/>
        <v>58</v>
      </c>
      <c r="D64" s="62" t="s">
        <v>71</v>
      </c>
      <c r="E64" s="62" t="s">
        <v>71</v>
      </c>
      <c r="F64" s="62" t="s">
        <v>71</v>
      </c>
      <c r="G64" s="62" t="s">
        <v>71</v>
      </c>
      <c r="H64" s="62" t="s">
        <v>71</v>
      </c>
      <c r="I64" s="62" t="s">
        <v>71</v>
      </c>
      <c r="J64" s="62" t="s">
        <v>71</v>
      </c>
      <c r="K64" s="62" t="s">
        <v>71</v>
      </c>
      <c r="L64" s="62" t="s">
        <v>71</v>
      </c>
      <c r="M64" s="62" t="s">
        <v>71</v>
      </c>
      <c r="N64" s="62" t="s">
        <v>71</v>
      </c>
      <c r="O64" s="62" t="s">
        <v>71</v>
      </c>
      <c r="P64" s="62" t="s">
        <v>71</v>
      </c>
      <c r="Q64" s="62" t="s">
        <v>71</v>
      </c>
      <c r="R64" s="62" t="s">
        <v>71</v>
      </c>
      <c r="S64" s="62" t="s">
        <v>71</v>
      </c>
      <c r="T64" s="62" t="s">
        <v>71</v>
      </c>
      <c r="U64" s="62" t="s">
        <v>71</v>
      </c>
      <c r="V64" s="62" t="s">
        <v>71</v>
      </c>
      <c r="W64" s="62" t="s">
        <v>71</v>
      </c>
      <c r="X64" s="62" t="s">
        <v>71</v>
      </c>
      <c r="Y64" s="62" t="s">
        <v>71</v>
      </c>
      <c r="Z64" s="62" t="s">
        <v>71</v>
      </c>
      <c r="AA64" s="62" t="s">
        <v>71</v>
      </c>
      <c r="AB64" s="62" t="s">
        <v>71</v>
      </c>
      <c r="AC64" s="62" t="s">
        <v>71</v>
      </c>
      <c r="AD64" s="62" t="s">
        <v>71</v>
      </c>
      <c r="AE64" s="62" t="s">
        <v>71</v>
      </c>
      <c r="AF64" s="62" t="s">
        <v>71</v>
      </c>
      <c r="AG64" s="62" t="s">
        <v>71</v>
      </c>
      <c r="AH64" s="62" t="s">
        <v>71</v>
      </c>
      <c r="AI64" s="62" t="s">
        <v>71</v>
      </c>
      <c r="AJ64" s="22"/>
      <c r="AL64" t="str">
        <f t="shared" ca="1" si="0"/>
        <v xml:space="preserve">    (U1)ALERT_REQ_C_ABS_PD_</v>
      </c>
      <c r="AR64" s="63" t="str">
        <f t="shared" si="3"/>
        <v/>
      </c>
      <c r="AS64" s="63" t="str">
        <f t="shared" si="4"/>
        <v/>
      </c>
      <c r="AT64" s="63" t="str">
        <f t="shared" si="1"/>
        <v/>
      </c>
    </row>
    <row r="65" spans="1:46">
      <c r="B65" s="132"/>
      <c r="C65" s="48">
        <f t="shared" si="2"/>
        <v>59</v>
      </c>
      <c r="D65" s="62" t="s">
        <v>71</v>
      </c>
      <c r="E65" s="62" t="s">
        <v>71</v>
      </c>
      <c r="F65" s="62" t="s">
        <v>71</v>
      </c>
      <c r="G65" s="62" t="s">
        <v>71</v>
      </c>
      <c r="H65" s="62" t="s">
        <v>71</v>
      </c>
      <c r="I65" s="62" t="s">
        <v>71</v>
      </c>
      <c r="J65" s="62" t="s">
        <v>71</v>
      </c>
      <c r="K65" s="62" t="s">
        <v>71</v>
      </c>
      <c r="L65" s="62" t="s">
        <v>71</v>
      </c>
      <c r="M65" s="62" t="s">
        <v>71</v>
      </c>
      <c r="N65" s="62" t="s">
        <v>71</v>
      </c>
      <c r="O65" s="62" t="s">
        <v>71</v>
      </c>
      <c r="P65" s="62" t="s">
        <v>71</v>
      </c>
      <c r="Q65" s="62" t="s">
        <v>71</v>
      </c>
      <c r="R65" s="62" t="s">
        <v>71</v>
      </c>
      <c r="S65" s="62" t="s">
        <v>71</v>
      </c>
      <c r="T65" s="62" t="s">
        <v>71</v>
      </c>
      <c r="U65" s="62" t="s">
        <v>71</v>
      </c>
      <c r="V65" s="62" t="s">
        <v>71</v>
      </c>
      <c r="W65" s="62" t="s">
        <v>71</v>
      </c>
      <c r="X65" s="62" t="s">
        <v>71</v>
      </c>
      <c r="Y65" s="62" t="s">
        <v>71</v>
      </c>
      <c r="Z65" s="62" t="s">
        <v>71</v>
      </c>
      <c r="AA65" s="62" t="s">
        <v>71</v>
      </c>
      <c r="AB65" s="62" t="s">
        <v>71</v>
      </c>
      <c r="AC65" s="62" t="s">
        <v>71</v>
      </c>
      <c r="AD65" s="62" t="s">
        <v>71</v>
      </c>
      <c r="AE65" s="62" t="s">
        <v>71</v>
      </c>
      <c r="AF65" s="62" t="s">
        <v>71</v>
      </c>
      <c r="AG65" s="62" t="s">
        <v>71</v>
      </c>
      <c r="AH65" s="62" t="s">
        <v>71</v>
      </c>
      <c r="AI65" s="62" t="s">
        <v>71</v>
      </c>
      <c r="AJ65" s="22"/>
      <c r="AL65" t="str">
        <f t="shared" ca="1" si="0"/>
        <v xml:space="preserve">    (U1)ALERT_REQ_C_ABS_PD_</v>
      </c>
      <c r="AR65" s="63" t="str">
        <f t="shared" si="3"/>
        <v/>
      </c>
      <c r="AS65" s="63" t="str">
        <f t="shared" si="4"/>
        <v/>
      </c>
      <c r="AT65" s="63" t="str">
        <f t="shared" si="1"/>
        <v/>
      </c>
    </row>
    <row r="66" spans="1:46">
      <c r="B66" s="132"/>
      <c r="C66" s="48">
        <f t="shared" si="2"/>
        <v>60</v>
      </c>
      <c r="D66" s="62" t="s">
        <v>71</v>
      </c>
      <c r="E66" s="62" t="s">
        <v>71</v>
      </c>
      <c r="F66" s="62" t="s">
        <v>71</v>
      </c>
      <c r="G66" s="62" t="s">
        <v>71</v>
      </c>
      <c r="H66" s="62" t="s">
        <v>71</v>
      </c>
      <c r="I66" s="62" t="s">
        <v>71</v>
      </c>
      <c r="J66" s="62" t="s">
        <v>71</v>
      </c>
      <c r="K66" s="62" t="s">
        <v>71</v>
      </c>
      <c r="L66" s="62" t="s">
        <v>71</v>
      </c>
      <c r="M66" s="62" t="s">
        <v>71</v>
      </c>
      <c r="N66" s="62" t="s">
        <v>71</v>
      </c>
      <c r="O66" s="62" t="s">
        <v>71</v>
      </c>
      <c r="P66" s="62" t="s">
        <v>71</v>
      </c>
      <c r="Q66" s="62" t="s">
        <v>71</v>
      </c>
      <c r="R66" s="62" t="s">
        <v>71</v>
      </c>
      <c r="S66" s="62" t="s">
        <v>71</v>
      </c>
      <c r="T66" s="62" t="s">
        <v>71</v>
      </c>
      <c r="U66" s="62" t="s">
        <v>71</v>
      </c>
      <c r="V66" s="62" t="s">
        <v>71</v>
      </c>
      <c r="W66" s="62" t="s">
        <v>71</v>
      </c>
      <c r="X66" s="62" t="s">
        <v>71</v>
      </c>
      <c r="Y66" s="62" t="s">
        <v>71</v>
      </c>
      <c r="Z66" s="62" t="s">
        <v>71</v>
      </c>
      <c r="AA66" s="62" t="s">
        <v>71</v>
      </c>
      <c r="AB66" s="62" t="s">
        <v>71</v>
      </c>
      <c r="AC66" s="62" t="s">
        <v>71</v>
      </c>
      <c r="AD66" s="62" t="s">
        <v>71</v>
      </c>
      <c r="AE66" s="62" t="s">
        <v>71</v>
      </c>
      <c r="AF66" s="62" t="s">
        <v>71</v>
      </c>
      <c r="AG66" s="62" t="s">
        <v>71</v>
      </c>
      <c r="AH66" s="62" t="s">
        <v>71</v>
      </c>
      <c r="AI66" s="62" t="s">
        <v>71</v>
      </c>
      <c r="AJ66" s="22"/>
      <c r="AL66" t="str">
        <f t="shared" ca="1" si="0"/>
        <v xml:space="preserve">    (U1)ALERT_REQ_C_ABS_PD_</v>
      </c>
      <c r="AR66" s="63" t="str">
        <f t="shared" si="3"/>
        <v/>
      </c>
      <c r="AS66" s="63" t="str">
        <f t="shared" si="4"/>
        <v/>
      </c>
      <c r="AT66" s="63" t="str">
        <f t="shared" si="1"/>
        <v/>
      </c>
    </row>
    <row r="67" spans="1:46">
      <c r="B67" s="132"/>
      <c r="C67" s="48">
        <f t="shared" si="2"/>
        <v>61</v>
      </c>
      <c r="D67" s="62" t="s">
        <v>71</v>
      </c>
      <c r="E67" s="62" t="s">
        <v>71</v>
      </c>
      <c r="F67" s="62" t="s">
        <v>71</v>
      </c>
      <c r="G67" s="62" t="s">
        <v>71</v>
      </c>
      <c r="H67" s="62" t="s">
        <v>71</v>
      </c>
      <c r="I67" s="62" t="s">
        <v>71</v>
      </c>
      <c r="J67" s="62" t="s">
        <v>71</v>
      </c>
      <c r="K67" s="62" t="s">
        <v>71</v>
      </c>
      <c r="L67" s="62" t="s">
        <v>71</v>
      </c>
      <c r="M67" s="62" t="s">
        <v>71</v>
      </c>
      <c r="N67" s="62" t="s">
        <v>71</v>
      </c>
      <c r="O67" s="62" t="s">
        <v>71</v>
      </c>
      <c r="P67" s="62" t="s">
        <v>71</v>
      </c>
      <c r="Q67" s="62" t="s">
        <v>71</v>
      </c>
      <c r="R67" s="62" t="s">
        <v>71</v>
      </c>
      <c r="S67" s="62" t="s">
        <v>71</v>
      </c>
      <c r="T67" s="62" t="s">
        <v>71</v>
      </c>
      <c r="U67" s="62" t="s">
        <v>71</v>
      </c>
      <c r="V67" s="62" t="s">
        <v>71</v>
      </c>
      <c r="W67" s="62" t="s">
        <v>71</v>
      </c>
      <c r="X67" s="62" t="s">
        <v>71</v>
      </c>
      <c r="Y67" s="62" t="s">
        <v>71</v>
      </c>
      <c r="Z67" s="62" t="s">
        <v>71</v>
      </c>
      <c r="AA67" s="62" t="s">
        <v>71</v>
      </c>
      <c r="AB67" s="62" t="s">
        <v>71</v>
      </c>
      <c r="AC67" s="62" t="s">
        <v>71</v>
      </c>
      <c r="AD67" s="62" t="s">
        <v>71</v>
      </c>
      <c r="AE67" s="62" t="s">
        <v>71</v>
      </c>
      <c r="AF67" s="62" t="s">
        <v>71</v>
      </c>
      <c r="AG67" s="62" t="s">
        <v>71</v>
      </c>
      <c r="AH67" s="62" t="s">
        <v>71</v>
      </c>
      <c r="AI67" s="62" t="s">
        <v>71</v>
      </c>
      <c r="AJ67" s="22"/>
      <c r="AL67" t="str">
        <f t="shared" ca="1" si="0"/>
        <v xml:space="preserve">    (U1)ALERT_REQ_C_ABS_PD_</v>
      </c>
      <c r="AR67" s="63" t="str">
        <f t="shared" si="3"/>
        <v/>
      </c>
      <c r="AS67" s="63" t="str">
        <f t="shared" si="4"/>
        <v/>
      </c>
      <c r="AT67" s="63" t="str">
        <f t="shared" si="1"/>
        <v/>
      </c>
    </row>
    <row r="68" spans="1:46">
      <c r="B68" s="132"/>
      <c r="C68" s="48">
        <f t="shared" si="2"/>
        <v>62</v>
      </c>
      <c r="D68" s="62" t="s">
        <v>71</v>
      </c>
      <c r="E68" s="62" t="s">
        <v>71</v>
      </c>
      <c r="F68" s="62" t="s">
        <v>71</v>
      </c>
      <c r="G68" s="62" t="s">
        <v>71</v>
      </c>
      <c r="H68" s="62" t="s">
        <v>71</v>
      </c>
      <c r="I68" s="62" t="s">
        <v>71</v>
      </c>
      <c r="J68" s="62" t="s">
        <v>71</v>
      </c>
      <c r="K68" s="62" t="s">
        <v>71</v>
      </c>
      <c r="L68" s="62" t="s">
        <v>71</v>
      </c>
      <c r="M68" s="62" t="s">
        <v>71</v>
      </c>
      <c r="N68" s="62" t="s">
        <v>71</v>
      </c>
      <c r="O68" s="62" t="s">
        <v>71</v>
      </c>
      <c r="P68" s="62" t="s">
        <v>71</v>
      </c>
      <c r="Q68" s="62" t="s">
        <v>71</v>
      </c>
      <c r="R68" s="62" t="s">
        <v>71</v>
      </c>
      <c r="S68" s="62" t="s">
        <v>71</v>
      </c>
      <c r="T68" s="62" t="s">
        <v>71</v>
      </c>
      <c r="U68" s="62" t="s">
        <v>71</v>
      </c>
      <c r="V68" s="62" t="s">
        <v>71</v>
      </c>
      <c r="W68" s="62" t="s">
        <v>71</v>
      </c>
      <c r="X68" s="62" t="s">
        <v>71</v>
      </c>
      <c r="Y68" s="62" t="s">
        <v>71</v>
      </c>
      <c r="Z68" s="62" t="s">
        <v>71</v>
      </c>
      <c r="AA68" s="62" t="s">
        <v>71</v>
      </c>
      <c r="AB68" s="62" t="s">
        <v>71</v>
      </c>
      <c r="AC68" s="62" t="s">
        <v>71</v>
      </c>
      <c r="AD68" s="62" t="s">
        <v>71</v>
      </c>
      <c r="AE68" s="62" t="s">
        <v>71</v>
      </c>
      <c r="AF68" s="62" t="s">
        <v>71</v>
      </c>
      <c r="AG68" s="62" t="s">
        <v>71</v>
      </c>
      <c r="AH68" s="62" t="s">
        <v>71</v>
      </c>
      <c r="AI68" s="62" t="s">
        <v>71</v>
      </c>
      <c r="AJ68" s="22"/>
      <c r="AL68" t="str">
        <f t="shared" ca="1" si="0"/>
        <v xml:space="preserve">    (U1)ALERT_REQ_C_ABS_PD_</v>
      </c>
      <c r="AR68" s="63" t="str">
        <f t="shared" si="3"/>
        <v/>
      </c>
      <c r="AS68" s="63" t="str">
        <f t="shared" si="4"/>
        <v/>
      </c>
      <c r="AT68" s="63" t="str">
        <f t="shared" si="1"/>
        <v/>
      </c>
    </row>
    <row r="69" spans="1:46">
      <c r="B69" s="133"/>
      <c r="C69" s="48">
        <f t="shared" si="2"/>
        <v>63</v>
      </c>
      <c r="D69" s="62" t="s">
        <v>71</v>
      </c>
      <c r="E69" s="62" t="s">
        <v>71</v>
      </c>
      <c r="F69" s="62" t="s">
        <v>71</v>
      </c>
      <c r="G69" s="62" t="s">
        <v>71</v>
      </c>
      <c r="H69" s="62" t="s">
        <v>71</v>
      </c>
      <c r="I69" s="62" t="s">
        <v>71</v>
      </c>
      <c r="J69" s="62" t="s">
        <v>71</v>
      </c>
      <c r="K69" s="62" t="s">
        <v>71</v>
      </c>
      <c r="L69" s="62" t="s">
        <v>71</v>
      </c>
      <c r="M69" s="62" t="s">
        <v>71</v>
      </c>
      <c r="N69" s="62" t="s">
        <v>71</v>
      </c>
      <c r="O69" s="62" t="s">
        <v>71</v>
      </c>
      <c r="P69" s="62" t="s">
        <v>71</v>
      </c>
      <c r="Q69" s="62" t="s">
        <v>71</v>
      </c>
      <c r="R69" s="62" t="s">
        <v>71</v>
      </c>
      <c r="S69" s="62" t="s">
        <v>71</v>
      </c>
      <c r="T69" s="62" t="s">
        <v>71</v>
      </c>
      <c r="U69" s="62" t="s">
        <v>71</v>
      </c>
      <c r="V69" s="62" t="s">
        <v>71</v>
      </c>
      <c r="W69" s="62" t="s">
        <v>71</v>
      </c>
      <c r="X69" s="62" t="s">
        <v>71</v>
      </c>
      <c r="Y69" s="62" t="s">
        <v>71</v>
      </c>
      <c r="Z69" s="62" t="s">
        <v>71</v>
      </c>
      <c r="AA69" s="62" t="s">
        <v>71</v>
      </c>
      <c r="AB69" s="62" t="s">
        <v>71</v>
      </c>
      <c r="AC69" s="62" t="s">
        <v>71</v>
      </c>
      <c r="AD69" s="62" t="s">
        <v>71</v>
      </c>
      <c r="AE69" s="62" t="s">
        <v>71</v>
      </c>
      <c r="AF69" s="62" t="s">
        <v>71</v>
      </c>
      <c r="AG69" s="62" t="s">
        <v>71</v>
      </c>
      <c r="AH69" s="62" t="s">
        <v>71</v>
      </c>
      <c r="AI69" s="62" t="s">
        <v>71</v>
      </c>
      <c r="AJ69" s="22"/>
      <c r="AL69" t="str">
        <f t="shared" ca="1" si="0"/>
        <v xml:space="preserve">    (U1)ALERT_REQ_C_ABS_PD_</v>
      </c>
      <c r="AR69" s="63" t="str">
        <f t="shared" si="3"/>
        <v/>
      </c>
      <c r="AS69" s="63" t="str">
        <f t="shared" si="4"/>
        <v/>
      </c>
      <c r="AT69" s="63" t="str">
        <f t="shared" si="1"/>
        <v/>
      </c>
    </row>
    <row r="70" spans="1:46" ht="13.6" thickBot="1">
      <c r="A70" s="57" t="s">
        <v>68</v>
      </c>
      <c r="B70" s="58"/>
      <c r="C70" s="58"/>
      <c r="D70" s="60"/>
      <c r="E70" s="60"/>
      <c r="F70" s="60"/>
      <c r="G70" s="60"/>
      <c r="H70" s="60"/>
      <c r="I70" s="60"/>
      <c r="J70" s="60"/>
      <c r="K70" s="60"/>
      <c r="L70" s="60"/>
      <c r="M70" s="60"/>
      <c r="N70" s="60"/>
      <c r="O70" s="60"/>
      <c r="P70" s="60"/>
      <c r="Q70" s="60"/>
      <c r="R70" s="60"/>
      <c r="S70" s="60"/>
      <c r="T70" s="60"/>
      <c r="U70" s="60"/>
      <c r="V70" s="60"/>
      <c r="W70" s="60"/>
      <c r="X70" s="60"/>
      <c r="Y70" s="60"/>
      <c r="Z70" s="60"/>
      <c r="AA70" s="60"/>
      <c r="AB70" s="60"/>
      <c r="AC70" s="60"/>
      <c r="AD70" s="60"/>
      <c r="AE70" s="60"/>
      <c r="AF70" s="60"/>
      <c r="AG70" s="60"/>
      <c r="AH70" s="60"/>
      <c r="AI70" s="60"/>
      <c r="AJ70" s="58"/>
      <c r="AR70" s="64" t="str">
        <f t="shared" si="3"/>
        <v/>
      </c>
      <c r="AS70" s="64" t="str">
        <f t="shared" si="4"/>
        <v/>
      </c>
      <c r="AT70" s="64" t="str">
        <f t="shared" ref="AT70" si="5">IF(AJ70&lt;&gt;"",AL70&amp;IF(AJ71&lt;&gt;"",","," ")&amp;REPT(" ",78-LEN(AL70))&amp;"/* "&amp;IF(C70&lt;10,"0"&amp;C70,C70)&amp;" "&amp;AJ70&amp;REPT(" ",48-LEN(AJ70))&amp;"*/",IF(AJ69&lt;&gt;"","};",""))</f>
        <v/>
      </c>
    </row>
    <row r="71" spans="1:46">
      <c r="B71" s="134" t="str">
        <f ca="1">IF(B6&lt;&gt;"",B6,"")</f>
        <v>Table PD</v>
      </c>
      <c r="C71" s="48">
        <f>IF(C6&lt;&gt;"",C6,"")</f>
        <v>0</v>
      </c>
      <c r="D71" s="125">
        <f t="shared" ref="D71:AI78" si="6">IF(D6=1,1,0)</f>
        <v>0</v>
      </c>
      <c r="E71" s="125">
        <f t="shared" si="6"/>
        <v>0</v>
      </c>
      <c r="F71" s="125">
        <f t="shared" si="6"/>
        <v>0</v>
      </c>
      <c r="G71" s="125">
        <f t="shared" si="6"/>
        <v>0</v>
      </c>
      <c r="H71" s="125">
        <f t="shared" si="6"/>
        <v>0</v>
      </c>
      <c r="I71" s="125">
        <f t="shared" si="6"/>
        <v>0</v>
      </c>
      <c r="J71" s="125">
        <f t="shared" si="6"/>
        <v>0</v>
      </c>
      <c r="K71" s="125">
        <f t="shared" si="6"/>
        <v>0</v>
      </c>
      <c r="L71" s="125">
        <f t="shared" si="6"/>
        <v>0</v>
      </c>
      <c r="M71" s="125">
        <f t="shared" si="6"/>
        <v>0</v>
      </c>
      <c r="N71" s="125">
        <f t="shared" si="6"/>
        <v>0</v>
      </c>
      <c r="O71" s="125">
        <f t="shared" si="6"/>
        <v>0</v>
      </c>
      <c r="P71" s="125">
        <f t="shared" si="6"/>
        <v>0</v>
      </c>
      <c r="Q71" s="125">
        <f t="shared" si="6"/>
        <v>0</v>
      </c>
      <c r="R71" s="125">
        <f t="shared" si="6"/>
        <v>0</v>
      </c>
      <c r="S71" s="125">
        <f t="shared" si="6"/>
        <v>0</v>
      </c>
      <c r="T71" s="125">
        <f t="shared" si="6"/>
        <v>0</v>
      </c>
      <c r="U71" s="125">
        <f t="shared" si="6"/>
        <v>0</v>
      </c>
      <c r="V71" s="125">
        <f t="shared" si="6"/>
        <v>0</v>
      </c>
      <c r="W71" s="125">
        <f t="shared" si="6"/>
        <v>0</v>
      </c>
      <c r="X71" s="125">
        <f t="shared" si="6"/>
        <v>0</v>
      </c>
      <c r="Y71" s="125">
        <f t="shared" si="6"/>
        <v>0</v>
      </c>
      <c r="Z71" s="125">
        <f t="shared" si="6"/>
        <v>0</v>
      </c>
      <c r="AA71" s="125">
        <f t="shared" si="6"/>
        <v>0</v>
      </c>
      <c r="AB71" s="125">
        <f t="shared" si="6"/>
        <v>0</v>
      </c>
      <c r="AC71" s="125">
        <f t="shared" si="6"/>
        <v>0</v>
      </c>
      <c r="AD71" s="125">
        <f t="shared" si="6"/>
        <v>0</v>
      </c>
      <c r="AE71" s="125">
        <f t="shared" si="6"/>
        <v>0</v>
      </c>
      <c r="AF71" s="125">
        <f t="shared" si="6"/>
        <v>0</v>
      </c>
      <c r="AG71" s="125">
        <f t="shared" si="6"/>
        <v>0</v>
      </c>
      <c r="AH71" s="125">
        <f t="shared" si="6"/>
        <v>0</v>
      </c>
      <c r="AI71" s="125">
        <f t="shared" si="6"/>
        <v>0</v>
      </c>
      <c r="AJ71" s="48" t="str">
        <f t="shared" ref="AJ71:AJ134" si="7">IF(AJ6&lt;&gt;"",AJ6,"")</f>
        <v>UNKNOWN</v>
      </c>
      <c r="AK71" s="61"/>
      <c r="AL71" s="61" t="str">
        <f>BIN2HEX(AB71&amp;AC71&amp;AD71&amp;AE71&amp;AF71&amp;AG71&amp;AH71&amp;AI71,2)</f>
        <v>00</v>
      </c>
      <c r="AM71" s="61" t="str">
        <f>BIN2HEX(T71&amp;U71&amp;V71&amp;W71&amp;X71&amp;Y71&amp;Z71&amp;AA71,2)</f>
        <v>00</v>
      </c>
      <c r="AN71" s="61" t="str">
        <f>BIN2HEX(L71&amp;M71&amp;N71&amp;O71&amp;P71&amp;Q71&amp;R71&amp;S71,2)</f>
        <v>00</v>
      </c>
      <c r="AO71" s="61" t="str">
        <f>BIN2HEX(D71&amp;E71&amp;F71&amp;G71&amp;H71&amp;I71&amp;J71&amp;K71,2)</f>
        <v>00</v>
      </c>
      <c r="AQ71" t="str">
        <f t="shared" ref="AQ71:AQ134" si="8">IF(AJ71="","","    (U4)0x"&amp;AO71&amp;AN71&amp;AM71&amp;AL71&amp;"U"&amp;IF(AJ72=""," ",",")&amp;REPT(" ",59)&amp;"/* "&amp;IF(C71&lt;10,"0"&amp;C71,C71)&amp;" "&amp;AJ71&amp;REPT(" ",47-LEN(AJ71))&amp;" */")</f>
        <v xml:space="preserve">    (U4)0x00000000U,                                                           /* 00 UNKNOWN                                         */</v>
      </c>
    </row>
    <row r="72" spans="1:46">
      <c r="B72" s="132"/>
      <c r="C72" s="48">
        <f t="shared" ref="C72:C134" si="9">IF(C7&lt;&gt;"",C7,"")</f>
        <v>1</v>
      </c>
      <c r="D72" s="125">
        <f t="shared" si="6"/>
        <v>0</v>
      </c>
      <c r="E72" s="125">
        <f t="shared" si="6"/>
        <v>0</v>
      </c>
      <c r="F72" s="125">
        <f t="shared" si="6"/>
        <v>0</v>
      </c>
      <c r="G72" s="125">
        <f t="shared" si="6"/>
        <v>0</v>
      </c>
      <c r="H72" s="125">
        <f t="shared" si="6"/>
        <v>0</v>
      </c>
      <c r="I72" s="125">
        <f t="shared" si="6"/>
        <v>0</v>
      </c>
      <c r="J72" s="125">
        <f t="shared" si="6"/>
        <v>0</v>
      </c>
      <c r="K72" s="125">
        <f t="shared" si="6"/>
        <v>0</v>
      </c>
      <c r="L72" s="125">
        <f t="shared" si="6"/>
        <v>0</v>
      </c>
      <c r="M72" s="125">
        <f t="shared" si="6"/>
        <v>0</v>
      </c>
      <c r="N72" s="125">
        <f t="shared" si="6"/>
        <v>0</v>
      </c>
      <c r="O72" s="125">
        <f t="shared" si="6"/>
        <v>0</v>
      </c>
      <c r="P72" s="125">
        <f t="shared" si="6"/>
        <v>0</v>
      </c>
      <c r="Q72" s="125">
        <f t="shared" si="6"/>
        <v>0</v>
      </c>
      <c r="R72" s="125">
        <f t="shared" si="6"/>
        <v>0</v>
      </c>
      <c r="S72" s="125">
        <f t="shared" si="6"/>
        <v>0</v>
      </c>
      <c r="T72" s="125">
        <f t="shared" si="6"/>
        <v>0</v>
      </c>
      <c r="U72" s="125">
        <f t="shared" si="6"/>
        <v>0</v>
      </c>
      <c r="V72" s="125">
        <f t="shared" si="6"/>
        <v>0</v>
      </c>
      <c r="W72" s="125">
        <f t="shared" si="6"/>
        <v>0</v>
      </c>
      <c r="X72" s="125">
        <f t="shared" si="6"/>
        <v>0</v>
      </c>
      <c r="Y72" s="125">
        <f t="shared" si="6"/>
        <v>0</v>
      </c>
      <c r="Z72" s="125">
        <f t="shared" si="6"/>
        <v>0</v>
      </c>
      <c r="AA72" s="125">
        <f t="shared" si="6"/>
        <v>0</v>
      </c>
      <c r="AB72" s="125">
        <f t="shared" si="6"/>
        <v>0</v>
      </c>
      <c r="AC72" s="125">
        <f t="shared" si="6"/>
        <v>0</v>
      </c>
      <c r="AD72" s="125">
        <f t="shared" si="6"/>
        <v>0</v>
      </c>
      <c r="AE72" s="125">
        <f t="shared" si="6"/>
        <v>0</v>
      </c>
      <c r="AF72" s="125">
        <f t="shared" si="6"/>
        <v>0</v>
      </c>
      <c r="AG72" s="125">
        <f t="shared" si="6"/>
        <v>0</v>
      </c>
      <c r="AH72" s="125">
        <f t="shared" si="6"/>
        <v>0</v>
      </c>
      <c r="AI72" s="125">
        <f t="shared" si="6"/>
        <v>1</v>
      </c>
      <c r="AJ72" s="48" t="str">
        <f t="shared" si="7"/>
        <v>MALFUNC</v>
      </c>
      <c r="AK72" s="61"/>
      <c r="AL72" s="61" t="str">
        <f t="shared" ref="AL72:AL134" si="10">BIN2HEX(AB72&amp;AC72&amp;AD72&amp;AE72&amp;AF72&amp;AG72&amp;AH72&amp;AI72,2)</f>
        <v>01</v>
      </c>
      <c r="AM72" s="61" t="str">
        <f t="shared" ref="AM72:AM134" si="11">BIN2HEX(T72&amp;U72&amp;V72&amp;W72&amp;X72&amp;Y72&amp;Z72&amp;AA72,2)</f>
        <v>00</v>
      </c>
      <c r="AN72" s="61" t="str">
        <f t="shared" ref="AN72:AN134" si="12">BIN2HEX(L72&amp;M72&amp;N72&amp;O72&amp;P72&amp;Q72&amp;R72&amp;S72,2)</f>
        <v>00</v>
      </c>
      <c r="AO72" s="61" t="str">
        <f t="shared" ref="AO72:AO134" si="13">BIN2HEX(D72&amp;E72&amp;F72&amp;G72&amp;H72&amp;I72&amp;J72&amp;K72,2)</f>
        <v>00</v>
      </c>
      <c r="AQ72" t="str">
        <f t="shared" si="8"/>
        <v xml:space="preserve">    (U4)0x00000001U,                                                           /* 01 MALFUNC                                         */</v>
      </c>
    </row>
    <row r="73" spans="1:46">
      <c r="B73" s="132"/>
      <c r="C73" s="48">
        <f t="shared" si="9"/>
        <v>2</v>
      </c>
      <c r="D73" s="125">
        <f t="shared" si="6"/>
        <v>0</v>
      </c>
      <c r="E73" s="125">
        <f t="shared" si="6"/>
        <v>0</v>
      </c>
      <c r="F73" s="125">
        <f t="shared" si="6"/>
        <v>0</v>
      </c>
      <c r="G73" s="125">
        <f t="shared" si="6"/>
        <v>0</v>
      </c>
      <c r="H73" s="125">
        <f t="shared" si="6"/>
        <v>0</v>
      </c>
      <c r="I73" s="125">
        <f t="shared" si="6"/>
        <v>0</v>
      </c>
      <c r="J73" s="125">
        <f t="shared" si="6"/>
        <v>0</v>
      </c>
      <c r="K73" s="125">
        <f t="shared" si="6"/>
        <v>0</v>
      </c>
      <c r="L73" s="125">
        <f t="shared" si="6"/>
        <v>0</v>
      </c>
      <c r="M73" s="125">
        <f t="shared" si="6"/>
        <v>0</v>
      </c>
      <c r="N73" s="125">
        <f t="shared" si="6"/>
        <v>0</v>
      </c>
      <c r="O73" s="125">
        <f t="shared" si="6"/>
        <v>0</v>
      </c>
      <c r="P73" s="125">
        <f t="shared" si="6"/>
        <v>0</v>
      </c>
      <c r="Q73" s="125">
        <f t="shared" si="6"/>
        <v>0</v>
      </c>
      <c r="R73" s="125">
        <f t="shared" si="6"/>
        <v>0</v>
      </c>
      <c r="S73" s="125">
        <f t="shared" si="6"/>
        <v>0</v>
      </c>
      <c r="T73" s="125">
        <f t="shared" si="6"/>
        <v>0</v>
      </c>
      <c r="U73" s="125">
        <f t="shared" si="6"/>
        <v>0</v>
      </c>
      <c r="V73" s="125">
        <f t="shared" si="6"/>
        <v>0</v>
      </c>
      <c r="W73" s="125">
        <f t="shared" si="6"/>
        <v>0</v>
      </c>
      <c r="X73" s="125">
        <f t="shared" si="6"/>
        <v>0</v>
      </c>
      <c r="Y73" s="125">
        <f t="shared" si="6"/>
        <v>0</v>
      </c>
      <c r="Z73" s="125">
        <f t="shared" si="6"/>
        <v>0</v>
      </c>
      <c r="AA73" s="125">
        <f t="shared" si="6"/>
        <v>0</v>
      </c>
      <c r="AB73" s="125">
        <f t="shared" si="6"/>
        <v>0</v>
      </c>
      <c r="AC73" s="125">
        <f t="shared" si="6"/>
        <v>0</v>
      </c>
      <c r="AD73" s="125">
        <f t="shared" si="6"/>
        <v>0</v>
      </c>
      <c r="AE73" s="125">
        <f t="shared" si="6"/>
        <v>0</v>
      </c>
      <c r="AF73" s="125">
        <f t="shared" si="6"/>
        <v>0</v>
      </c>
      <c r="AG73" s="125">
        <f t="shared" si="6"/>
        <v>0</v>
      </c>
      <c r="AH73" s="125">
        <f t="shared" si="6"/>
        <v>1</v>
      </c>
      <c r="AI73" s="125">
        <f t="shared" si="6"/>
        <v>0</v>
      </c>
      <c r="AJ73" s="48" t="str">
        <f t="shared" si="7"/>
        <v>UNKNOWN</v>
      </c>
      <c r="AK73" s="61"/>
      <c r="AL73" s="61" t="str">
        <f t="shared" si="10"/>
        <v>02</v>
      </c>
      <c r="AM73" s="61" t="str">
        <f t="shared" si="11"/>
        <v>00</v>
      </c>
      <c r="AN73" s="61" t="str">
        <f t="shared" si="12"/>
        <v>00</v>
      </c>
      <c r="AO73" s="61" t="str">
        <f t="shared" si="13"/>
        <v>00</v>
      </c>
      <c r="AQ73" t="str">
        <f t="shared" si="8"/>
        <v xml:space="preserve">    (U4)0x00000002U,                                                           /* 02 UNKNOWN                                         */</v>
      </c>
    </row>
    <row r="74" spans="1:46">
      <c r="B74" s="132"/>
      <c r="C74" s="48">
        <f t="shared" si="9"/>
        <v>3</v>
      </c>
      <c r="D74" s="125">
        <f t="shared" si="6"/>
        <v>0</v>
      </c>
      <c r="E74" s="125">
        <f t="shared" si="6"/>
        <v>0</v>
      </c>
      <c r="F74" s="125">
        <f t="shared" si="6"/>
        <v>0</v>
      </c>
      <c r="G74" s="125">
        <f t="shared" si="6"/>
        <v>0</v>
      </c>
      <c r="H74" s="125">
        <f t="shared" si="6"/>
        <v>0</v>
      </c>
      <c r="I74" s="125">
        <f t="shared" si="6"/>
        <v>0</v>
      </c>
      <c r="J74" s="125">
        <f t="shared" si="6"/>
        <v>0</v>
      </c>
      <c r="K74" s="125">
        <f t="shared" si="6"/>
        <v>0</v>
      </c>
      <c r="L74" s="125">
        <f t="shared" si="6"/>
        <v>0</v>
      </c>
      <c r="M74" s="125">
        <f t="shared" si="6"/>
        <v>0</v>
      </c>
      <c r="N74" s="125">
        <f t="shared" si="6"/>
        <v>0</v>
      </c>
      <c r="O74" s="125">
        <f t="shared" si="6"/>
        <v>0</v>
      </c>
      <c r="P74" s="125">
        <f t="shared" si="6"/>
        <v>0</v>
      </c>
      <c r="Q74" s="125">
        <f t="shared" si="6"/>
        <v>0</v>
      </c>
      <c r="R74" s="125">
        <f t="shared" si="6"/>
        <v>0</v>
      </c>
      <c r="S74" s="125">
        <f t="shared" si="6"/>
        <v>0</v>
      </c>
      <c r="T74" s="125">
        <f t="shared" si="6"/>
        <v>0</v>
      </c>
      <c r="U74" s="125">
        <f t="shared" si="6"/>
        <v>0</v>
      </c>
      <c r="V74" s="125">
        <f t="shared" si="6"/>
        <v>0</v>
      </c>
      <c r="W74" s="125">
        <f t="shared" si="6"/>
        <v>0</v>
      </c>
      <c r="X74" s="125">
        <f t="shared" si="6"/>
        <v>0</v>
      </c>
      <c r="Y74" s="125">
        <f t="shared" si="6"/>
        <v>0</v>
      </c>
      <c r="Z74" s="125">
        <f t="shared" si="6"/>
        <v>0</v>
      </c>
      <c r="AA74" s="125">
        <f t="shared" si="6"/>
        <v>0</v>
      </c>
      <c r="AB74" s="125">
        <f t="shared" si="6"/>
        <v>0</v>
      </c>
      <c r="AC74" s="125">
        <f t="shared" si="6"/>
        <v>0</v>
      </c>
      <c r="AD74" s="125">
        <f t="shared" si="6"/>
        <v>0</v>
      </c>
      <c r="AE74" s="125">
        <f t="shared" si="6"/>
        <v>0</v>
      </c>
      <c r="AF74" s="125">
        <f t="shared" si="6"/>
        <v>0</v>
      </c>
      <c r="AG74" s="125">
        <f t="shared" si="6"/>
        <v>0</v>
      </c>
      <c r="AH74" s="125">
        <f t="shared" si="6"/>
        <v>1</v>
      </c>
      <c r="AI74" s="125">
        <f t="shared" si="6"/>
        <v>1</v>
      </c>
      <c r="AJ74" s="48" t="str">
        <f t="shared" si="7"/>
        <v>UNKNOWN</v>
      </c>
      <c r="AK74" s="61"/>
      <c r="AL74" s="61" t="str">
        <f t="shared" si="10"/>
        <v>03</v>
      </c>
      <c r="AM74" s="61" t="str">
        <f t="shared" si="11"/>
        <v>00</v>
      </c>
      <c r="AN74" s="61" t="str">
        <f t="shared" si="12"/>
        <v>00</v>
      </c>
      <c r="AO74" s="61" t="str">
        <f t="shared" si="13"/>
        <v>00</v>
      </c>
      <c r="AQ74" t="str">
        <f t="shared" si="8"/>
        <v xml:space="preserve">    (U4)0x00000003U,                                                           /* 03 UNKNOWN                                         */</v>
      </c>
    </row>
    <row r="75" spans="1:46">
      <c r="B75" s="132"/>
      <c r="C75" s="48">
        <f t="shared" si="9"/>
        <v>4</v>
      </c>
      <c r="D75" s="125">
        <f t="shared" si="6"/>
        <v>0</v>
      </c>
      <c r="E75" s="125">
        <f t="shared" si="6"/>
        <v>0</v>
      </c>
      <c r="F75" s="125">
        <f t="shared" si="6"/>
        <v>0</v>
      </c>
      <c r="G75" s="125">
        <f t="shared" si="6"/>
        <v>0</v>
      </c>
      <c r="H75" s="125">
        <f t="shared" si="6"/>
        <v>0</v>
      </c>
      <c r="I75" s="125">
        <f t="shared" si="6"/>
        <v>0</v>
      </c>
      <c r="J75" s="125">
        <f t="shared" si="6"/>
        <v>0</v>
      </c>
      <c r="K75" s="125">
        <f t="shared" si="6"/>
        <v>0</v>
      </c>
      <c r="L75" s="125">
        <f t="shared" si="6"/>
        <v>0</v>
      </c>
      <c r="M75" s="125">
        <f t="shared" si="6"/>
        <v>0</v>
      </c>
      <c r="N75" s="125">
        <f t="shared" si="6"/>
        <v>0</v>
      </c>
      <c r="O75" s="125">
        <f t="shared" si="6"/>
        <v>0</v>
      </c>
      <c r="P75" s="125">
        <f t="shared" si="6"/>
        <v>0</v>
      </c>
      <c r="Q75" s="125">
        <f t="shared" si="6"/>
        <v>0</v>
      </c>
      <c r="R75" s="125">
        <f t="shared" si="6"/>
        <v>0</v>
      </c>
      <c r="S75" s="125">
        <f t="shared" si="6"/>
        <v>0</v>
      </c>
      <c r="T75" s="125">
        <f t="shared" si="6"/>
        <v>0</v>
      </c>
      <c r="U75" s="125">
        <f t="shared" si="6"/>
        <v>0</v>
      </c>
      <c r="V75" s="125">
        <f t="shared" si="6"/>
        <v>0</v>
      </c>
      <c r="W75" s="125">
        <f t="shared" si="6"/>
        <v>0</v>
      </c>
      <c r="X75" s="125">
        <f t="shared" si="6"/>
        <v>0</v>
      </c>
      <c r="Y75" s="125">
        <f t="shared" si="6"/>
        <v>0</v>
      </c>
      <c r="Z75" s="125">
        <f t="shared" si="6"/>
        <v>0</v>
      </c>
      <c r="AA75" s="125">
        <f t="shared" si="6"/>
        <v>0</v>
      </c>
      <c r="AB75" s="125">
        <f t="shared" si="6"/>
        <v>0</v>
      </c>
      <c r="AC75" s="125">
        <f t="shared" si="6"/>
        <v>0</v>
      </c>
      <c r="AD75" s="125">
        <f t="shared" si="6"/>
        <v>0</v>
      </c>
      <c r="AE75" s="125">
        <f t="shared" si="6"/>
        <v>0</v>
      </c>
      <c r="AF75" s="125">
        <f t="shared" si="6"/>
        <v>0</v>
      </c>
      <c r="AG75" s="125">
        <f t="shared" si="6"/>
        <v>1</v>
      </c>
      <c r="AH75" s="125">
        <f t="shared" si="6"/>
        <v>0</v>
      </c>
      <c r="AI75" s="125">
        <f t="shared" si="6"/>
        <v>0</v>
      </c>
      <c r="AJ75" s="48" t="str">
        <f t="shared" si="7"/>
        <v>MALFUNC</v>
      </c>
      <c r="AK75" s="61"/>
      <c r="AL75" s="61" t="str">
        <f t="shared" si="10"/>
        <v>04</v>
      </c>
      <c r="AM75" s="61" t="str">
        <f t="shared" si="11"/>
        <v>00</v>
      </c>
      <c r="AN75" s="61" t="str">
        <f t="shared" si="12"/>
        <v>00</v>
      </c>
      <c r="AO75" s="61" t="str">
        <f t="shared" si="13"/>
        <v>00</v>
      </c>
      <c r="AQ75" t="str">
        <f t="shared" si="8"/>
        <v xml:space="preserve">    (U4)0x00000004U,                                                           /* 04 MALFUNC                                         */</v>
      </c>
    </row>
    <row r="76" spans="1:46">
      <c r="B76" s="132"/>
      <c r="C76" s="48">
        <f t="shared" si="9"/>
        <v>5</v>
      </c>
      <c r="D76" s="125">
        <f t="shared" si="6"/>
        <v>0</v>
      </c>
      <c r="E76" s="125">
        <f t="shared" si="6"/>
        <v>0</v>
      </c>
      <c r="F76" s="125">
        <f t="shared" si="6"/>
        <v>0</v>
      </c>
      <c r="G76" s="125">
        <f t="shared" si="6"/>
        <v>0</v>
      </c>
      <c r="H76" s="125">
        <f t="shared" si="6"/>
        <v>0</v>
      </c>
      <c r="I76" s="125">
        <f t="shared" si="6"/>
        <v>0</v>
      </c>
      <c r="J76" s="125">
        <f t="shared" si="6"/>
        <v>0</v>
      </c>
      <c r="K76" s="125">
        <f t="shared" si="6"/>
        <v>0</v>
      </c>
      <c r="L76" s="125">
        <f t="shared" si="6"/>
        <v>0</v>
      </c>
      <c r="M76" s="125">
        <f t="shared" si="6"/>
        <v>0</v>
      </c>
      <c r="N76" s="125">
        <f t="shared" si="6"/>
        <v>0</v>
      </c>
      <c r="O76" s="125">
        <f t="shared" si="6"/>
        <v>0</v>
      </c>
      <c r="P76" s="125">
        <f t="shared" si="6"/>
        <v>0</v>
      </c>
      <c r="Q76" s="125">
        <f t="shared" si="6"/>
        <v>0</v>
      </c>
      <c r="R76" s="125">
        <f t="shared" si="6"/>
        <v>0</v>
      </c>
      <c r="S76" s="125">
        <f t="shared" si="6"/>
        <v>0</v>
      </c>
      <c r="T76" s="125">
        <f t="shared" si="6"/>
        <v>0</v>
      </c>
      <c r="U76" s="125">
        <f t="shared" si="6"/>
        <v>0</v>
      </c>
      <c r="V76" s="125">
        <f t="shared" si="6"/>
        <v>0</v>
      </c>
      <c r="W76" s="125">
        <f t="shared" si="6"/>
        <v>0</v>
      </c>
      <c r="X76" s="125">
        <f t="shared" si="6"/>
        <v>0</v>
      </c>
      <c r="Y76" s="125">
        <f t="shared" si="6"/>
        <v>0</v>
      </c>
      <c r="Z76" s="125">
        <f t="shared" si="6"/>
        <v>0</v>
      </c>
      <c r="AA76" s="125">
        <f t="shared" si="6"/>
        <v>0</v>
      </c>
      <c r="AB76" s="125">
        <f t="shared" si="6"/>
        <v>0</v>
      </c>
      <c r="AC76" s="125">
        <f t="shared" si="6"/>
        <v>0</v>
      </c>
      <c r="AD76" s="125">
        <f t="shared" si="6"/>
        <v>0</v>
      </c>
      <c r="AE76" s="125">
        <f t="shared" si="6"/>
        <v>0</v>
      </c>
      <c r="AF76" s="125">
        <f t="shared" si="6"/>
        <v>0</v>
      </c>
      <c r="AG76" s="125">
        <f t="shared" si="6"/>
        <v>1</v>
      </c>
      <c r="AH76" s="125">
        <f t="shared" si="6"/>
        <v>0</v>
      </c>
      <c r="AI76" s="125">
        <f t="shared" si="6"/>
        <v>1</v>
      </c>
      <c r="AJ76" s="48" t="str">
        <f t="shared" si="7"/>
        <v>MALFUNC</v>
      </c>
      <c r="AK76" s="61"/>
      <c r="AL76" s="61" t="str">
        <f t="shared" si="10"/>
        <v>05</v>
      </c>
      <c r="AM76" s="61" t="str">
        <f t="shared" si="11"/>
        <v>00</v>
      </c>
      <c r="AN76" s="61" t="str">
        <f t="shared" si="12"/>
        <v>00</v>
      </c>
      <c r="AO76" s="61" t="str">
        <f t="shared" si="13"/>
        <v>00</v>
      </c>
      <c r="AQ76" t="str">
        <f t="shared" si="8"/>
        <v xml:space="preserve">    (U4)0x00000005U,                                                           /* 05 MALFUNC                                         */</v>
      </c>
    </row>
    <row r="77" spans="1:46">
      <c r="B77" s="132"/>
      <c r="C77" s="48">
        <f t="shared" si="9"/>
        <v>6</v>
      </c>
      <c r="D77" s="125">
        <f t="shared" si="6"/>
        <v>0</v>
      </c>
      <c r="E77" s="125">
        <f t="shared" si="6"/>
        <v>0</v>
      </c>
      <c r="F77" s="125">
        <f t="shared" si="6"/>
        <v>0</v>
      </c>
      <c r="G77" s="125">
        <f t="shared" si="6"/>
        <v>0</v>
      </c>
      <c r="H77" s="125">
        <f t="shared" si="6"/>
        <v>0</v>
      </c>
      <c r="I77" s="125">
        <f t="shared" si="6"/>
        <v>0</v>
      </c>
      <c r="J77" s="125">
        <f t="shared" si="6"/>
        <v>0</v>
      </c>
      <c r="K77" s="125">
        <f t="shared" si="6"/>
        <v>0</v>
      </c>
      <c r="L77" s="125">
        <f t="shared" si="6"/>
        <v>0</v>
      </c>
      <c r="M77" s="125">
        <f t="shared" si="6"/>
        <v>0</v>
      </c>
      <c r="N77" s="125">
        <f t="shared" si="6"/>
        <v>0</v>
      </c>
      <c r="O77" s="125">
        <f t="shared" si="6"/>
        <v>0</v>
      </c>
      <c r="P77" s="125">
        <f t="shared" si="6"/>
        <v>0</v>
      </c>
      <c r="Q77" s="125">
        <f t="shared" si="6"/>
        <v>0</v>
      </c>
      <c r="R77" s="125">
        <f t="shared" si="6"/>
        <v>0</v>
      </c>
      <c r="S77" s="125">
        <f t="shared" si="6"/>
        <v>0</v>
      </c>
      <c r="T77" s="125">
        <f t="shared" si="6"/>
        <v>0</v>
      </c>
      <c r="U77" s="125">
        <f t="shared" si="6"/>
        <v>0</v>
      </c>
      <c r="V77" s="125">
        <f t="shared" si="6"/>
        <v>0</v>
      </c>
      <c r="W77" s="125">
        <f t="shared" si="6"/>
        <v>0</v>
      </c>
      <c r="X77" s="125">
        <f t="shared" si="6"/>
        <v>0</v>
      </c>
      <c r="Y77" s="125">
        <f t="shared" si="6"/>
        <v>0</v>
      </c>
      <c r="Z77" s="125">
        <f t="shared" si="6"/>
        <v>0</v>
      </c>
      <c r="AA77" s="125">
        <f t="shared" si="6"/>
        <v>0</v>
      </c>
      <c r="AB77" s="125">
        <f t="shared" si="6"/>
        <v>0</v>
      </c>
      <c r="AC77" s="125">
        <f t="shared" si="6"/>
        <v>0</v>
      </c>
      <c r="AD77" s="125">
        <f t="shared" si="6"/>
        <v>0</v>
      </c>
      <c r="AE77" s="125">
        <f t="shared" si="6"/>
        <v>0</v>
      </c>
      <c r="AF77" s="125">
        <f t="shared" si="6"/>
        <v>0</v>
      </c>
      <c r="AG77" s="125">
        <f t="shared" si="6"/>
        <v>1</v>
      </c>
      <c r="AH77" s="125">
        <f t="shared" si="6"/>
        <v>1</v>
      </c>
      <c r="AI77" s="125">
        <f t="shared" si="6"/>
        <v>0</v>
      </c>
      <c r="AJ77" s="48" t="str">
        <f t="shared" si="7"/>
        <v>MALFUNC</v>
      </c>
      <c r="AK77" s="61"/>
      <c r="AL77" s="61" t="str">
        <f t="shared" si="10"/>
        <v>06</v>
      </c>
      <c r="AM77" s="61" t="str">
        <f t="shared" si="11"/>
        <v>00</v>
      </c>
      <c r="AN77" s="61" t="str">
        <f t="shared" si="12"/>
        <v>00</v>
      </c>
      <c r="AO77" s="61" t="str">
        <f t="shared" si="13"/>
        <v>00</v>
      </c>
      <c r="AQ77" t="str">
        <f t="shared" si="8"/>
        <v xml:space="preserve">    (U4)0x00000006U,                                                           /* 06 MALFUNC                                         */</v>
      </c>
    </row>
    <row r="78" spans="1:46">
      <c r="B78" s="132"/>
      <c r="C78" s="48">
        <f t="shared" si="9"/>
        <v>7</v>
      </c>
      <c r="D78" s="125">
        <f t="shared" si="6"/>
        <v>0</v>
      </c>
      <c r="E78" s="125">
        <f t="shared" si="6"/>
        <v>0</v>
      </c>
      <c r="F78" s="125">
        <f t="shared" si="6"/>
        <v>0</v>
      </c>
      <c r="G78" s="125">
        <f t="shared" si="6"/>
        <v>0</v>
      </c>
      <c r="H78" s="125">
        <f t="shared" si="6"/>
        <v>0</v>
      </c>
      <c r="I78" s="125">
        <f t="shared" si="6"/>
        <v>0</v>
      </c>
      <c r="J78" s="125">
        <f t="shared" si="6"/>
        <v>0</v>
      </c>
      <c r="K78" s="125">
        <f t="shared" si="6"/>
        <v>0</v>
      </c>
      <c r="L78" s="125">
        <f t="shared" si="6"/>
        <v>0</v>
      </c>
      <c r="M78" s="125">
        <f t="shared" si="6"/>
        <v>0</v>
      </c>
      <c r="N78" s="125">
        <f t="shared" si="6"/>
        <v>0</v>
      </c>
      <c r="O78" s="125">
        <f t="shared" si="6"/>
        <v>0</v>
      </c>
      <c r="P78" s="125">
        <f t="shared" si="6"/>
        <v>0</v>
      </c>
      <c r="Q78" s="125">
        <f t="shared" si="6"/>
        <v>0</v>
      </c>
      <c r="R78" s="125">
        <f t="shared" si="6"/>
        <v>0</v>
      </c>
      <c r="S78" s="125">
        <f t="shared" si="6"/>
        <v>0</v>
      </c>
      <c r="T78" s="125">
        <f t="shared" si="6"/>
        <v>0</v>
      </c>
      <c r="U78" s="125">
        <f t="shared" si="6"/>
        <v>0</v>
      </c>
      <c r="V78" s="125">
        <f t="shared" si="6"/>
        <v>0</v>
      </c>
      <c r="W78" s="125">
        <f t="shared" si="6"/>
        <v>0</v>
      </c>
      <c r="X78" s="125">
        <f t="shared" si="6"/>
        <v>0</v>
      </c>
      <c r="Y78" s="125">
        <f t="shared" si="6"/>
        <v>0</v>
      </c>
      <c r="Z78" s="125">
        <f t="shared" si="6"/>
        <v>0</v>
      </c>
      <c r="AA78" s="125">
        <f t="shared" si="6"/>
        <v>0</v>
      </c>
      <c r="AB78" s="125">
        <f t="shared" si="6"/>
        <v>0</v>
      </c>
      <c r="AC78" s="125">
        <f t="shared" si="6"/>
        <v>0</v>
      </c>
      <c r="AD78" s="125">
        <f t="shared" si="6"/>
        <v>0</v>
      </c>
      <c r="AE78" s="125">
        <f t="shared" si="6"/>
        <v>0</v>
      </c>
      <c r="AF78" s="125">
        <f t="shared" si="6"/>
        <v>0</v>
      </c>
      <c r="AG78" s="125">
        <f t="shared" si="6"/>
        <v>1</v>
      </c>
      <c r="AH78" s="125">
        <f t="shared" si="6"/>
        <v>1</v>
      </c>
      <c r="AI78" s="125">
        <f t="shared" ref="AI78" si="14">IF(AI13=1,1,0)</f>
        <v>1</v>
      </c>
      <c r="AJ78" s="48" t="str">
        <f t="shared" si="7"/>
        <v>MALFUNC</v>
      </c>
      <c r="AK78" s="61"/>
      <c r="AL78" s="61" t="str">
        <f t="shared" si="10"/>
        <v>07</v>
      </c>
      <c r="AM78" s="61" t="str">
        <f t="shared" si="11"/>
        <v>00</v>
      </c>
      <c r="AN78" s="61" t="str">
        <f t="shared" si="12"/>
        <v>00</v>
      </c>
      <c r="AO78" s="61" t="str">
        <f t="shared" si="13"/>
        <v>00</v>
      </c>
      <c r="AQ78" t="str">
        <f t="shared" si="8"/>
        <v xml:space="preserve">    (U4)0x00000007U                                                            /* 07 MALFUNC                                         */</v>
      </c>
    </row>
    <row r="79" spans="1:46">
      <c r="B79" s="132"/>
      <c r="C79" s="48">
        <f t="shared" si="9"/>
        <v>8</v>
      </c>
      <c r="D79" s="125">
        <f t="shared" ref="D79:AI86" si="15">IF(D14=1,1,0)</f>
        <v>0</v>
      </c>
      <c r="E79" s="125">
        <f t="shared" si="15"/>
        <v>0</v>
      </c>
      <c r="F79" s="125">
        <f t="shared" si="15"/>
        <v>0</v>
      </c>
      <c r="G79" s="125">
        <f t="shared" si="15"/>
        <v>0</v>
      </c>
      <c r="H79" s="125">
        <f t="shared" si="15"/>
        <v>0</v>
      </c>
      <c r="I79" s="125">
        <f t="shared" si="15"/>
        <v>0</v>
      </c>
      <c r="J79" s="125">
        <f t="shared" si="15"/>
        <v>0</v>
      </c>
      <c r="K79" s="125">
        <f t="shared" si="15"/>
        <v>0</v>
      </c>
      <c r="L79" s="125">
        <f t="shared" si="15"/>
        <v>0</v>
      </c>
      <c r="M79" s="125">
        <f t="shared" si="15"/>
        <v>0</v>
      </c>
      <c r="N79" s="125">
        <f t="shared" si="15"/>
        <v>0</v>
      </c>
      <c r="O79" s="125">
        <f t="shared" si="15"/>
        <v>0</v>
      </c>
      <c r="P79" s="125">
        <f t="shared" si="15"/>
        <v>0</v>
      </c>
      <c r="Q79" s="125">
        <f t="shared" si="15"/>
        <v>0</v>
      </c>
      <c r="R79" s="125">
        <f t="shared" si="15"/>
        <v>0</v>
      </c>
      <c r="S79" s="125">
        <f t="shared" si="15"/>
        <v>0</v>
      </c>
      <c r="T79" s="125">
        <f t="shared" si="15"/>
        <v>0</v>
      </c>
      <c r="U79" s="125">
        <f t="shared" si="15"/>
        <v>0</v>
      </c>
      <c r="V79" s="125">
        <f t="shared" si="15"/>
        <v>0</v>
      </c>
      <c r="W79" s="125">
        <f t="shared" si="15"/>
        <v>0</v>
      </c>
      <c r="X79" s="125">
        <f t="shared" si="15"/>
        <v>0</v>
      </c>
      <c r="Y79" s="125">
        <f t="shared" si="15"/>
        <v>0</v>
      </c>
      <c r="Z79" s="125">
        <f t="shared" si="15"/>
        <v>0</v>
      </c>
      <c r="AA79" s="125">
        <f t="shared" si="15"/>
        <v>0</v>
      </c>
      <c r="AB79" s="125">
        <f t="shared" si="15"/>
        <v>0</v>
      </c>
      <c r="AC79" s="125">
        <f t="shared" si="15"/>
        <v>0</v>
      </c>
      <c r="AD79" s="125">
        <f t="shared" si="15"/>
        <v>0</v>
      </c>
      <c r="AE79" s="125">
        <f t="shared" si="15"/>
        <v>0</v>
      </c>
      <c r="AF79" s="125">
        <f t="shared" si="15"/>
        <v>0</v>
      </c>
      <c r="AG79" s="125">
        <f t="shared" si="15"/>
        <v>0</v>
      </c>
      <c r="AH79" s="125">
        <f t="shared" si="15"/>
        <v>0</v>
      </c>
      <c r="AI79" s="125">
        <f t="shared" si="15"/>
        <v>0</v>
      </c>
      <c r="AJ79" s="48" t="str">
        <f t="shared" si="7"/>
        <v/>
      </c>
      <c r="AK79" s="61"/>
      <c r="AL79" s="61" t="str">
        <f t="shared" si="10"/>
        <v>00</v>
      </c>
      <c r="AM79" s="61" t="str">
        <f t="shared" si="11"/>
        <v>00</v>
      </c>
      <c r="AN79" s="61" t="str">
        <f t="shared" si="12"/>
        <v>00</v>
      </c>
      <c r="AO79" s="61" t="str">
        <f t="shared" si="13"/>
        <v>00</v>
      </c>
      <c r="AQ79" t="str">
        <f t="shared" si="8"/>
        <v/>
      </c>
    </row>
    <row r="80" spans="1:46">
      <c r="B80" s="132"/>
      <c r="C80" s="48">
        <f t="shared" si="9"/>
        <v>9</v>
      </c>
      <c r="D80" s="125">
        <f t="shared" si="15"/>
        <v>0</v>
      </c>
      <c r="E80" s="125">
        <f t="shared" si="15"/>
        <v>0</v>
      </c>
      <c r="F80" s="125">
        <f t="shared" si="15"/>
        <v>0</v>
      </c>
      <c r="G80" s="125">
        <f t="shared" si="15"/>
        <v>0</v>
      </c>
      <c r="H80" s="125">
        <f t="shared" si="15"/>
        <v>0</v>
      </c>
      <c r="I80" s="125">
        <f t="shared" si="15"/>
        <v>0</v>
      </c>
      <c r="J80" s="125">
        <f t="shared" si="15"/>
        <v>0</v>
      </c>
      <c r="K80" s="125">
        <f t="shared" si="15"/>
        <v>0</v>
      </c>
      <c r="L80" s="125">
        <f t="shared" si="15"/>
        <v>0</v>
      </c>
      <c r="M80" s="125">
        <f t="shared" si="15"/>
        <v>0</v>
      </c>
      <c r="N80" s="125">
        <f t="shared" si="15"/>
        <v>0</v>
      </c>
      <c r="O80" s="125">
        <f t="shared" si="15"/>
        <v>0</v>
      </c>
      <c r="P80" s="125">
        <f t="shared" si="15"/>
        <v>0</v>
      </c>
      <c r="Q80" s="125">
        <f t="shared" si="15"/>
        <v>0</v>
      </c>
      <c r="R80" s="125">
        <f t="shared" si="15"/>
        <v>0</v>
      </c>
      <c r="S80" s="125">
        <f t="shared" si="15"/>
        <v>0</v>
      </c>
      <c r="T80" s="125">
        <f t="shared" si="15"/>
        <v>0</v>
      </c>
      <c r="U80" s="125">
        <f t="shared" si="15"/>
        <v>0</v>
      </c>
      <c r="V80" s="125">
        <f t="shared" si="15"/>
        <v>0</v>
      </c>
      <c r="W80" s="125">
        <f t="shared" si="15"/>
        <v>0</v>
      </c>
      <c r="X80" s="125">
        <f t="shared" si="15"/>
        <v>0</v>
      </c>
      <c r="Y80" s="125">
        <f t="shared" si="15"/>
        <v>0</v>
      </c>
      <c r="Z80" s="125">
        <f t="shared" si="15"/>
        <v>0</v>
      </c>
      <c r="AA80" s="125">
        <f t="shared" si="15"/>
        <v>0</v>
      </c>
      <c r="AB80" s="125">
        <f t="shared" si="15"/>
        <v>0</v>
      </c>
      <c r="AC80" s="125">
        <f t="shared" si="15"/>
        <v>0</v>
      </c>
      <c r="AD80" s="125">
        <f t="shared" si="15"/>
        <v>0</v>
      </c>
      <c r="AE80" s="125">
        <f t="shared" si="15"/>
        <v>0</v>
      </c>
      <c r="AF80" s="125">
        <f t="shared" si="15"/>
        <v>0</v>
      </c>
      <c r="AG80" s="125">
        <f t="shared" si="15"/>
        <v>0</v>
      </c>
      <c r="AH80" s="125">
        <f t="shared" si="15"/>
        <v>0</v>
      </c>
      <c r="AI80" s="125">
        <f t="shared" si="15"/>
        <v>0</v>
      </c>
      <c r="AJ80" s="48" t="str">
        <f t="shared" si="7"/>
        <v/>
      </c>
      <c r="AK80" s="61"/>
      <c r="AL80" s="61" t="str">
        <f t="shared" si="10"/>
        <v>00</v>
      </c>
      <c r="AM80" s="61" t="str">
        <f t="shared" si="11"/>
        <v>00</v>
      </c>
      <c r="AN80" s="61" t="str">
        <f t="shared" si="12"/>
        <v>00</v>
      </c>
      <c r="AO80" s="61" t="str">
        <f t="shared" si="13"/>
        <v>00</v>
      </c>
      <c r="AQ80" t="str">
        <f t="shared" si="8"/>
        <v/>
      </c>
    </row>
    <row r="81" spans="2:43">
      <c r="B81" s="132"/>
      <c r="C81" s="48">
        <f t="shared" si="9"/>
        <v>10</v>
      </c>
      <c r="D81" s="125">
        <f t="shared" si="15"/>
        <v>0</v>
      </c>
      <c r="E81" s="125">
        <f t="shared" si="15"/>
        <v>0</v>
      </c>
      <c r="F81" s="125">
        <f t="shared" si="15"/>
        <v>0</v>
      </c>
      <c r="G81" s="125">
        <f t="shared" si="15"/>
        <v>0</v>
      </c>
      <c r="H81" s="125">
        <f t="shared" si="15"/>
        <v>0</v>
      </c>
      <c r="I81" s="125">
        <f t="shared" si="15"/>
        <v>0</v>
      </c>
      <c r="J81" s="125">
        <f t="shared" si="15"/>
        <v>0</v>
      </c>
      <c r="K81" s="125">
        <f t="shared" si="15"/>
        <v>0</v>
      </c>
      <c r="L81" s="125">
        <f t="shared" si="15"/>
        <v>0</v>
      </c>
      <c r="M81" s="125">
        <f t="shared" si="15"/>
        <v>0</v>
      </c>
      <c r="N81" s="125">
        <f t="shared" si="15"/>
        <v>0</v>
      </c>
      <c r="O81" s="125">
        <f t="shared" si="15"/>
        <v>0</v>
      </c>
      <c r="P81" s="125">
        <f t="shared" si="15"/>
        <v>0</v>
      </c>
      <c r="Q81" s="125">
        <f t="shared" si="15"/>
        <v>0</v>
      </c>
      <c r="R81" s="125">
        <f t="shared" si="15"/>
        <v>0</v>
      </c>
      <c r="S81" s="125">
        <f t="shared" si="15"/>
        <v>0</v>
      </c>
      <c r="T81" s="125">
        <f t="shared" si="15"/>
        <v>0</v>
      </c>
      <c r="U81" s="125">
        <f t="shared" si="15"/>
        <v>0</v>
      </c>
      <c r="V81" s="125">
        <f t="shared" si="15"/>
        <v>0</v>
      </c>
      <c r="W81" s="125">
        <f t="shared" si="15"/>
        <v>0</v>
      </c>
      <c r="X81" s="125">
        <f t="shared" si="15"/>
        <v>0</v>
      </c>
      <c r="Y81" s="125">
        <f t="shared" si="15"/>
        <v>0</v>
      </c>
      <c r="Z81" s="125">
        <f t="shared" si="15"/>
        <v>0</v>
      </c>
      <c r="AA81" s="125">
        <f t="shared" si="15"/>
        <v>0</v>
      </c>
      <c r="AB81" s="125">
        <f t="shared" si="15"/>
        <v>0</v>
      </c>
      <c r="AC81" s="125">
        <f t="shared" si="15"/>
        <v>0</v>
      </c>
      <c r="AD81" s="125">
        <f t="shared" si="15"/>
        <v>0</v>
      </c>
      <c r="AE81" s="125">
        <f t="shared" si="15"/>
        <v>0</v>
      </c>
      <c r="AF81" s="125">
        <f t="shared" si="15"/>
        <v>0</v>
      </c>
      <c r="AG81" s="125">
        <f t="shared" si="15"/>
        <v>0</v>
      </c>
      <c r="AH81" s="125">
        <f t="shared" si="15"/>
        <v>0</v>
      </c>
      <c r="AI81" s="125">
        <f t="shared" si="15"/>
        <v>0</v>
      </c>
      <c r="AJ81" s="48" t="str">
        <f t="shared" si="7"/>
        <v/>
      </c>
      <c r="AK81" s="61"/>
      <c r="AL81" s="61" t="str">
        <f t="shared" si="10"/>
        <v>00</v>
      </c>
      <c r="AM81" s="61" t="str">
        <f t="shared" si="11"/>
        <v>00</v>
      </c>
      <c r="AN81" s="61" t="str">
        <f t="shared" si="12"/>
        <v>00</v>
      </c>
      <c r="AO81" s="61" t="str">
        <f t="shared" si="13"/>
        <v>00</v>
      </c>
      <c r="AQ81" t="str">
        <f t="shared" si="8"/>
        <v/>
      </c>
    </row>
    <row r="82" spans="2:43">
      <c r="B82" s="132"/>
      <c r="C82" s="48">
        <f t="shared" si="9"/>
        <v>11</v>
      </c>
      <c r="D82" s="125">
        <f t="shared" si="15"/>
        <v>0</v>
      </c>
      <c r="E82" s="125">
        <f t="shared" si="15"/>
        <v>0</v>
      </c>
      <c r="F82" s="125">
        <f t="shared" si="15"/>
        <v>0</v>
      </c>
      <c r="G82" s="125">
        <f t="shared" si="15"/>
        <v>0</v>
      </c>
      <c r="H82" s="125">
        <f t="shared" si="15"/>
        <v>0</v>
      </c>
      <c r="I82" s="125">
        <f t="shared" si="15"/>
        <v>0</v>
      </c>
      <c r="J82" s="125">
        <f t="shared" si="15"/>
        <v>0</v>
      </c>
      <c r="K82" s="125">
        <f t="shared" si="15"/>
        <v>0</v>
      </c>
      <c r="L82" s="125">
        <f t="shared" si="15"/>
        <v>0</v>
      </c>
      <c r="M82" s="125">
        <f t="shared" si="15"/>
        <v>0</v>
      </c>
      <c r="N82" s="125">
        <f t="shared" si="15"/>
        <v>0</v>
      </c>
      <c r="O82" s="125">
        <f t="shared" si="15"/>
        <v>0</v>
      </c>
      <c r="P82" s="125">
        <f t="shared" si="15"/>
        <v>0</v>
      </c>
      <c r="Q82" s="125">
        <f t="shared" si="15"/>
        <v>0</v>
      </c>
      <c r="R82" s="125">
        <f t="shared" si="15"/>
        <v>0</v>
      </c>
      <c r="S82" s="125">
        <f t="shared" si="15"/>
        <v>0</v>
      </c>
      <c r="T82" s="125">
        <f t="shared" si="15"/>
        <v>0</v>
      </c>
      <c r="U82" s="125">
        <f t="shared" si="15"/>
        <v>0</v>
      </c>
      <c r="V82" s="125">
        <f t="shared" si="15"/>
        <v>0</v>
      </c>
      <c r="W82" s="125">
        <f t="shared" si="15"/>
        <v>0</v>
      </c>
      <c r="X82" s="125">
        <f t="shared" si="15"/>
        <v>0</v>
      </c>
      <c r="Y82" s="125">
        <f t="shared" si="15"/>
        <v>0</v>
      </c>
      <c r="Z82" s="125">
        <f t="shared" si="15"/>
        <v>0</v>
      </c>
      <c r="AA82" s="125">
        <f t="shared" si="15"/>
        <v>0</v>
      </c>
      <c r="AB82" s="125">
        <f t="shared" si="15"/>
        <v>0</v>
      </c>
      <c r="AC82" s="125">
        <f t="shared" si="15"/>
        <v>0</v>
      </c>
      <c r="AD82" s="125">
        <f t="shared" si="15"/>
        <v>0</v>
      </c>
      <c r="AE82" s="125">
        <f t="shared" si="15"/>
        <v>0</v>
      </c>
      <c r="AF82" s="125">
        <f t="shared" si="15"/>
        <v>0</v>
      </c>
      <c r="AG82" s="125">
        <f t="shared" si="15"/>
        <v>0</v>
      </c>
      <c r="AH82" s="125">
        <f t="shared" si="15"/>
        <v>0</v>
      </c>
      <c r="AI82" s="125">
        <f t="shared" si="15"/>
        <v>0</v>
      </c>
      <c r="AJ82" s="48" t="str">
        <f t="shared" si="7"/>
        <v/>
      </c>
      <c r="AK82" s="61"/>
      <c r="AL82" s="61" t="str">
        <f t="shared" si="10"/>
        <v>00</v>
      </c>
      <c r="AM82" s="61" t="str">
        <f t="shared" si="11"/>
        <v>00</v>
      </c>
      <c r="AN82" s="61" t="str">
        <f t="shared" si="12"/>
        <v>00</v>
      </c>
      <c r="AO82" s="61" t="str">
        <f t="shared" si="13"/>
        <v>00</v>
      </c>
      <c r="AQ82" t="str">
        <f t="shared" si="8"/>
        <v/>
      </c>
    </row>
    <row r="83" spans="2:43">
      <c r="B83" s="132"/>
      <c r="C83" s="48">
        <f t="shared" si="9"/>
        <v>12</v>
      </c>
      <c r="D83" s="125">
        <f t="shared" si="15"/>
        <v>0</v>
      </c>
      <c r="E83" s="125">
        <f t="shared" si="15"/>
        <v>0</v>
      </c>
      <c r="F83" s="125">
        <f t="shared" si="15"/>
        <v>0</v>
      </c>
      <c r="G83" s="125">
        <f t="shared" si="15"/>
        <v>0</v>
      </c>
      <c r="H83" s="125">
        <f t="shared" si="15"/>
        <v>0</v>
      </c>
      <c r="I83" s="125">
        <f t="shared" si="15"/>
        <v>0</v>
      </c>
      <c r="J83" s="125">
        <f t="shared" si="15"/>
        <v>0</v>
      </c>
      <c r="K83" s="125">
        <f t="shared" si="15"/>
        <v>0</v>
      </c>
      <c r="L83" s="125">
        <f t="shared" si="15"/>
        <v>0</v>
      </c>
      <c r="M83" s="125">
        <f t="shared" si="15"/>
        <v>0</v>
      </c>
      <c r="N83" s="125">
        <f t="shared" si="15"/>
        <v>0</v>
      </c>
      <c r="O83" s="125">
        <f t="shared" si="15"/>
        <v>0</v>
      </c>
      <c r="P83" s="125">
        <f t="shared" si="15"/>
        <v>0</v>
      </c>
      <c r="Q83" s="125">
        <f t="shared" si="15"/>
        <v>0</v>
      </c>
      <c r="R83" s="125">
        <f t="shared" si="15"/>
        <v>0</v>
      </c>
      <c r="S83" s="125">
        <f t="shared" si="15"/>
        <v>0</v>
      </c>
      <c r="T83" s="125">
        <f t="shared" si="15"/>
        <v>0</v>
      </c>
      <c r="U83" s="125">
        <f t="shared" si="15"/>
        <v>0</v>
      </c>
      <c r="V83" s="125">
        <f t="shared" si="15"/>
        <v>0</v>
      </c>
      <c r="W83" s="125">
        <f t="shared" si="15"/>
        <v>0</v>
      </c>
      <c r="X83" s="125">
        <f t="shared" si="15"/>
        <v>0</v>
      </c>
      <c r="Y83" s="125">
        <f t="shared" si="15"/>
        <v>0</v>
      </c>
      <c r="Z83" s="125">
        <f t="shared" si="15"/>
        <v>0</v>
      </c>
      <c r="AA83" s="125">
        <f t="shared" si="15"/>
        <v>0</v>
      </c>
      <c r="AB83" s="125">
        <f t="shared" si="15"/>
        <v>0</v>
      </c>
      <c r="AC83" s="125">
        <f t="shared" si="15"/>
        <v>0</v>
      </c>
      <c r="AD83" s="125">
        <f t="shared" si="15"/>
        <v>0</v>
      </c>
      <c r="AE83" s="125">
        <f t="shared" si="15"/>
        <v>0</v>
      </c>
      <c r="AF83" s="125">
        <f t="shared" si="15"/>
        <v>0</v>
      </c>
      <c r="AG83" s="125">
        <f t="shared" si="15"/>
        <v>0</v>
      </c>
      <c r="AH83" s="125">
        <f t="shared" si="15"/>
        <v>0</v>
      </c>
      <c r="AI83" s="125">
        <f t="shared" si="15"/>
        <v>0</v>
      </c>
      <c r="AJ83" s="48" t="str">
        <f t="shared" si="7"/>
        <v/>
      </c>
      <c r="AK83" s="61"/>
      <c r="AL83" s="61" t="str">
        <f t="shared" si="10"/>
        <v>00</v>
      </c>
      <c r="AM83" s="61" t="str">
        <f t="shared" si="11"/>
        <v>00</v>
      </c>
      <c r="AN83" s="61" t="str">
        <f t="shared" si="12"/>
        <v>00</v>
      </c>
      <c r="AO83" s="61" t="str">
        <f t="shared" si="13"/>
        <v>00</v>
      </c>
      <c r="AQ83" t="str">
        <f t="shared" si="8"/>
        <v/>
      </c>
    </row>
    <row r="84" spans="2:43">
      <c r="B84" s="132"/>
      <c r="C84" s="48">
        <f t="shared" si="9"/>
        <v>13</v>
      </c>
      <c r="D84" s="125">
        <f t="shared" si="15"/>
        <v>0</v>
      </c>
      <c r="E84" s="125">
        <f t="shared" si="15"/>
        <v>0</v>
      </c>
      <c r="F84" s="125">
        <f t="shared" si="15"/>
        <v>0</v>
      </c>
      <c r="G84" s="125">
        <f t="shared" si="15"/>
        <v>0</v>
      </c>
      <c r="H84" s="125">
        <f t="shared" si="15"/>
        <v>0</v>
      </c>
      <c r="I84" s="125">
        <f t="shared" si="15"/>
        <v>0</v>
      </c>
      <c r="J84" s="125">
        <f t="shared" si="15"/>
        <v>0</v>
      </c>
      <c r="K84" s="125">
        <f t="shared" si="15"/>
        <v>0</v>
      </c>
      <c r="L84" s="125">
        <f t="shared" si="15"/>
        <v>0</v>
      </c>
      <c r="M84" s="125">
        <f t="shared" si="15"/>
        <v>0</v>
      </c>
      <c r="N84" s="125">
        <f t="shared" si="15"/>
        <v>0</v>
      </c>
      <c r="O84" s="125">
        <f t="shared" si="15"/>
        <v>0</v>
      </c>
      <c r="P84" s="125">
        <f t="shared" si="15"/>
        <v>0</v>
      </c>
      <c r="Q84" s="125">
        <f t="shared" si="15"/>
        <v>0</v>
      </c>
      <c r="R84" s="125">
        <f t="shared" si="15"/>
        <v>0</v>
      </c>
      <c r="S84" s="125">
        <f t="shared" si="15"/>
        <v>0</v>
      </c>
      <c r="T84" s="125">
        <f t="shared" si="15"/>
        <v>0</v>
      </c>
      <c r="U84" s="125">
        <f t="shared" si="15"/>
        <v>0</v>
      </c>
      <c r="V84" s="125">
        <f t="shared" si="15"/>
        <v>0</v>
      </c>
      <c r="W84" s="125">
        <f t="shared" si="15"/>
        <v>0</v>
      </c>
      <c r="X84" s="125">
        <f t="shared" si="15"/>
        <v>0</v>
      </c>
      <c r="Y84" s="125">
        <f t="shared" si="15"/>
        <v>0</v>
      </c>
      <c r="Z84" s="125">
        <f t="shared" si="15"/>
        <v>0</v>
      </c>
      <c r="AA84" s="125">
        <f t="shared" si="15"/>
        <v>0</v>
      </c>
      <c r="AB84" s="125">
        <f t="shared" si="15"/>
        <v>0</v>
      </c>
      <c r="AC84" s="125">
        <f t="shared" si="15"/>
        <v>0</v>
      </c>
      <c r="AD84" s="125">
        <f t="shared" si="15"/>
        <v>0</v>
      </c>
      <c r="AE84" s="125">
        <f t="shared" si="15"/>
        <v>0</v>
      </c>
      <c r="AF84" s="125">
        <f t="shared" si="15"/>
        <v>0</v>
      </c>
      <c r="AG84" s="125">
        <f t="shared" si="15"/>
        <v>0</v>
      </c>
      <c r="AH84" s="125">
        <f t="shared" si="15"/>
        <v>0</v>
      </c>
      <c r="AI84" s="125">
        <f t="shared" si="15"/>
        <v>0</v>
      </c>
      <c r="AJ84" s="48" t="str">
        <f t="shared" si="7"/>
        <v/>
      </c>
      <c r="AK84" s="61"/>
      <c r="AL84" s="61" t="str">
        <f t="shared" si="10"/>
        <v>00</v>
      </c>
      <c r="AM84" s="61" t="str">
        <f t="shared" si="11"/>
        <v>00</v>
      </c>
      <c r="AN84" s="61" t="str">
        <f t="shared" si="12"/>
        <v>00</v>
      </c>
      <c r="AO84" s="61" t="str">
        <f t="shared" si="13"/>
        <v>00</v>
      </c>
      <c r="AQ84" t="str">
        <f t="shared" si="8"/>
        <v/>
      </c>
    </row>
    <row r="85" spans="2:43">
      <c r="B85" s="132"/>
      <c r="C85" s="48">
        <f t="shared" si="9"/>
        <v>14</v>
      </c>
      <c r="D85" s="125">
        <f t="shared" si="15"/>
        <v>0</v>
      </c>
      <c r="E85" s="125">
        <f t="shared" si="15"/>
        <v>0</v>
      </c>
      <c r="F85" s="125">
        <f t="shared" si="15"/>
        <v>0</v>
      </c>
      <c r="G85" s="125">
        <f t="shared" si="15"/>
        <v>0</v>
      </c>
      <c r="H85" s="125">
        <f t="shared" si="15"/>
        <v>0</v>
      </c>
      <c r="I85" s="125">
        <f t="shared" si="15"/>
        <v>0</v>
      </c>
      <c r="J85" s="125">
        <f t="shared" si="15"/>
        <v>0</v>
      </c>
      <c r="K85" s="125">
        <f t="shared" si="15"/>
        <v>0</v>
      </c>
      <c r="L85" s="125">
        <f t="shared" si="15"/>
        <v>0</v>
      </c>
      <c r="M85" s="125">
        <f t="shared" si="15"/>
        <v>0</v>
      </c>
      <c r="N85" s="125">
        <f t="shared" si="15"/>
        <v>0</v>
      </c>
      <c r="O85" s="125">
        <f t="shared" si="15"/>
        <v>0</v>
      </c>
      <c r="P85" s="125">
        <f t="shared" si="15"/>
        <v>0</v>
      </c>
      <c r="Q85" s="125">
        <f t="shared" si="15"/>
        <v>0</v>
      </c>
      <c r="R85" s="125">
        <f t="shared" si="15"/>
        <v>0</v>
      </c>
      <c r="S85" s="125">
        <f t="shared" si="15"/>
        <v>0</v>
      </c>
      <c r="T85" s="125">
        <f t="shared" si="15"/>
        <v>0</v>
      </c>
      <c r="U85" s="125">
        <f t="shared" si="15"/>
        <v>0</v>
      </c>
      <c r="V85" s="125">
        <f t="shared" si="15"/>
        <v>0</v>
      </c>
      <c r="W85" s="125">
        <f t="shared" si="15"/>
        <v>0</v>
      </c>
      <c r="X85" s="125">
        <f t="shared" si="15"/>
        <v>0</v>
      </c>
      <c r="Y85" s="125">
        <f t="shared" si="15"/>
        <v>0</v>
      </c>
      <c r="Z85" s="125">
        <f t="shared" si="15"/>
        <v>0</v>
      </c>
      <c r="AA85" s="125">
        <f t="shared" si="15"/>
        <v>0</v>
      </c>
      <c r="AB85" s="125">
        <f t="shared" si="15"/>
        <v>0</v>
      </c>
      <c r="AC85" s="125">
        <f t="shared" si="15"/>
        <v>0</v>
      </c>
      <c r="AD85" s="125">
        <f t="shared" si="15"/>
        <v>0</v>
      </c>
      <c r="AE85" s="125">
        <f t="shared" si="15"/>
        <v>0</v>
      </c>
      <c r="AF85" s="125">
        <f t="shared" si="15"/>
        <v>0</v>
      </c>
      <c r="AG85" s="125">
        <f t="shared" si="15"/>
        <v>0</v>
      </c>
      <c r="AH85" s="125">
        <f t="shared" si="15"/>
        <v>0</v>
      </c>
      <c r="AI85" s="125">
        <f t="shared" si="15"/>
        <v>0</v>
      </c>
      <c r="AJ85" s="48" t="str">
        <f t="shared" si="7"/>
        <v/>
      </c>
      <c r="AK85" s="61"/>
      <c r="AL85" s="61" t="str">
        <f t="shared" si="10"/>
        <v>00</v>
      </c>
      <c r="AM85" s="61" t="str">
        <f t="shared" si="11"/>
        <v>00</v>
      </c>
      <c r="AN85" s="61" t="str">
        <f t="shared" si="12"/>
        <v>00</v>
      </c>
      <c r="AO85" s="61" t="str">
        <f t="shared" si="13"/>
        <v>00</v>
      </c>
      <c r="AQ85" t="str">
        <f t="shared" si="8"/>
        <v/>
      </c>
    </row>
    <row r="86" spans="2:43">
      <c r="B86" s="132"/>
      <c r="C86" s="48">
        <f t="shared" si="9"/>
        <v>15</v>
      </c>
      <c r="D86" s="125">
        <f t="shared" si="15"/>
        <v>0</v>
      </c>
      <c r="E86" s="125">
        <f t="shared" si="15"/>
        <v>0</v>
      </c>
      <c r="F86" s="125">
        <f t="shared" si="15"/>
        <v>0</v>
      </c>
      <c r="G86" s="125">
        <f t="shared" si="15"/>
        <v>0</v>
      </c>
      <c r="H86" s="125">
        <f t="shared" si="15"/>
        <v>0</v>
      </c>
      <c r="I86" s="125">
        <f t="shared" si="15"/>
        <v>0</v>
      </c>
      <c r="J86" s="125">
        <f t="shared" si="15"/>
        <v>0</v>
      </c>
      <c r="K86" s="125">
        <f t="shared" si="15"/>
        <v>0</v>
      </c>
      <c r="L86" s="125">
        <f t="shared" si="15"/>
        <v>0</v>
      </c>
      <c r="M86" s="125">
        <f t="shared" si="15"/>
        <v>0</v>
      </c>
      <c r="N86" s="125">
        <f t="shared" si="15"/>
        <v>0</v>
      </c>
      <c r="O86" s="125">
        <f t="shared" si="15"/>
        <v>0</v>
      </c>
      <c r="P86" s="125">
        <f t="shared" si="15"/>
        <v>0</v>
      </c>
      <c r="Q86" s="125">
        <f t="shared" si="15"/>
        <v>0</v>
      </c>
      <c r="R86" s="125">
        <f t="shared" si="15"/>
        <v>0</v>
      </c>
      <c r="S86" s="125">
        <f t="shared" si="15"/>
        <v>0</v>
      </c>
      <c r="T86" s="125">
        <f t="shared" si="15"/>
        <v>0</v>
      </c>
      <c r="U86" s="125">
        <f t="shared" si="15"/>
        <v>0</v>
      </c>
      <c r="V86" s="125">
        <f t="shared" si="15"/>
        <v>0</v>
      </c>
      <c r="W86" s="125">
        <f t="shared" si="15"/>
        <v>0</v>
      </c>
      <c r="X86" s="125">
        <f t="shared" si="15"/>
        <v>0</v>
      </c>
      <c r="Y86" s="125">
        <f t="shared" si="15"/>
        <v>0</v>
      </c>
      <c r="Z86" s="125">
        <f t="shared" si="15"/>
        <v>0</v>
      </c>
      <c r="AA86" s="125">
        <f t="shared" si="15"/>
        <v>0</v>
      </c>
      <c r="AB86" s="125">
        <f t="shared" si="15"/>
        <v>0</v>
      </c>
      <c r="AC86" s="125">
        <f t="shared" si="15"/>
        <v>0</v>
      </c>
      <c r="AD86" s="125">
        <f t="shared" si="15"/>
        <v>0</v>
      </c>
      <c r="AE86" s="125">
        <f t="shared" si="15"/>
        <v>0</v>
      </c>
      <c r="AF86" s="125">
        <f t="shared" si="15"/>
        <v>0</v>
      </c>
      <c r="AG86" s="125">
        <f t="shared" si="15"/>
        <v>0</v>
      </c>
      <c r="AH86" s="125">
        <f t="shared" si="15"/>
        <v>0</v>
      </c>
      <c r="AI86" s="125">
        <f t="shared" ref="AI86" si="16">IF(AI21=1,1,0)</f>
        <v>0</v>
      </c>
      <c r="AJ86" s="48" t="str">
        <f t="shared" si="7"/>
        <v/>
      </c>
      <c r="AK86" s="61"/>
      <c r="AL86" s="61" t="str">
        <f t="shared" si="10"/>
        <v>00</v>
      </c>
      <c r="AM86" s="61" t="str">
        <f t="shared" si="11"/>
        <v>00</v>
      </c>
      <c r="AN86" s="61" t="str">
        <f t="shared" si="12"/>
        <v>00</v>
      </c>
      <c r="AO86" s="61" t="str">
        <f t="shared" si="13"/>
        <v>00</v>
      </c>
      <c r="AQ86" t="str">
        <f t="shared" si="8"/>
        <v/>
      </c>
    </row>
    <row r="87" spans="2:43">
      <c r="B87" s="132"/>
      <c r="C87" s="48">
        <f t="shared" si="9"/>
        <v>16</v>
      </c>
      <c r="D87" s="125">
        <f t="shared" ref="D87:AI94" si="17">IF(D22=1,1,0)</f>
        <v>0</v>
      </c>
      <c r="E87" s="125">
        <f t="shared" si="17"/>
        <v>0</v>
      </c>
      <c r="F87" s="125">
        <f t="shared" si="17"/>
        <v>0</v>
      </c>
      <c r="G87" s="125">
        <f t="shared" si="17"/>
        <v>0</v>
      </c>
      <c r="H87" s="125">
        <f t="shared" si="17"/>
        <v>0</v>
      </c>
      <c r="I87" s="125">
        <f t="shared" si="17"/>
        <v>0</v>
      </c>
      <c r="J87" s="125">
        <f t="shared" si="17"/>
        <v>0</v>
      </c>
      <c r="K87" s="125">
        <f t="shared" si="17"/>
        <v>0</v>
      </c>
      <c r="L87" s="125">
        <f t="shared" si="17"/>
        <v>0</v>
      </c>
      <c r="M87" s="125">
        <f t="shared" si="17"/>
        <v>0</v>
      </c>
      <c r="N87" s="125">
        <f t="shared" si="17"/>
        <v>0</v>
      </c>
      <c r="O87" s="125">
        <f t="shared" si="17"/>
        <v>0</v>
      </c>
      <c r="P87" s="125">
        <f t="shared" si="17"/>
        <v>0</v>
      </c>
      <c r="Q87" s="125">
        <f t="shared" si="17"/>
        <v>0</v>
      </c>
      <c r="R87" s="125">
        <f t="shared" si="17"/>
        <v>0</v>
      </c>
      <c r="S87" s="125">
        <f t="shared" si="17"/>
        <v>0</v>
      </c>
      <c r="T87" s="125">
        <f t="shared" si="17"/>
        <v>0</v>
      </c>
      <c r="U87" s="125">
        <f t="shared" si="17"/>
        <v>0</v>
      </c>
      <c r="V87" s="125">
        <f t="shared" si="17"/>
        <v>0</v>
      </c>
      <c r="W87" s="125">
        <f t="shared" si="17"/>
        <v>0</v>
      </c>
      <c r="X87" s="125">
        <f t="shared" si="17"/>
        <v>0</v>
      </c>
      <c r="Y87" s="125">
        <f t="shared" si="17"/>
        <v>0</v>
      </c>
      <c r="Z87" s="125">
        <f t="shared" si="17"/>
        <v>0</v>
      </c>
      <c r="AA87" s="125">
        <f t="shared" si="17"/>
        <v>0</v>
      </c>
      <c r="AB87" s="125">
        <f t="shared" si="17"/>
        <v>0</v>
      </c>
      <c r="AC87" s="125">
        <f t="shared" si="17"/>
        <v>0</v>
      </c>
      <c r="AD87" s="125">
        <f t="shared" si="17"/>
        <v>0</v>
      </c>
      <c r="AE87" s="125">
        <f t="shared" si="17"/>
        <v>0</v>
      </c>
      <c r="AF87" s="125">
        <f t="shared" si="17"/>
        <v>0</v>
      </c>
      <c r="AG87" s="125">
        <f t="shared" si="17"/>
        <v>0</v>
      </c>
      <c r="AH87" s="125">
        <f t="shared" si="17"/>
        <v>0</v>
      </c>
      <c r="AI87" s="125">
        <f t="shared" si="17"/>
        <v>0</v>
      </c>
      <c r="AJ87" s="48" t="str">
        <f t="shared" si="7"/>
        <v/>
      </c>
      <c r="AK87" s="61"/>
      <c r="AL87" s="61" t="str">
        <f t="shared" si="10"/>
        <v>00</v>
      </c>
      <c r="AM87" s="61" t="str">
        <f t="shared" si="11"/>
        <v>00</v>
      </c>
      <c r="AN87" s="61" t="str">
        <f t="shared" si="12"/>
        <v>00</v>
      </c>
      <c r="AO87" s="61" t="str">
        <f t="shared" si="13"/>
        <v>00</v>
      </c>
      <c r="AQ87" t="str">
        <f t="shared" si="8"/>
        <v/>
      </c>
    </row>
    <row r="88" spans="2:43">
      <c r="B88" s="132"/>
      <c r="C88" s="48">
        <f t="shared" si="9"/>
        <v>17</v>
      </c>
      <c r="D88" s="125">
        <f t="shared" si="17"/>
        <v>0</v>
      </c>
      <c r="E88" s="125">
        <f t="shared" si="17"/>
        <v>0</v>
      </c>
      <c r="F88" s="125">
        <f t="shared" si="17"/>
        <v>0</v>
      </c>
      <c r="G88" s="125">
        <f t="shared" si="17"/>
        <v>0</v>
      </c>
      <c r="H88" s="125">
        <f t="shared" si="17"/>
        <v>0</v>
      </c>
      <c r="I88" s="125">
        <f t="shared" si="17"/>
        <v>0</v>
      </c>
      <c r="J88" s="125">
        <f t="shared" si="17"/>
        <v>0</v>
      </c>
      <c r="K88" s="125">
        <f t="shared" si="17"/>
        <v>0</v>
      </c>
      <c r="L88" s="125">
        <f t="shared" si="17"/>
        <v>0</v>
      </c>
      <c r="M88" s="125">
        <f t="shared" si="17"/>
        <v>0</v>
      </c>
      <c r="N88" s="125">
        <f t="shared" si="17"/>
        <v>0</v>
      </c>
      <c r="O88" s="125">
        <f t="shared" si="17"/>
        <v>0</v>
      </c>
      <c r="P88" s="125">
        <f t="shared" si="17"/>
        <v>0</v>
      </c>
      <c r="Q88" s="125">
        <f t="shared" si="17"/>
        <v>0</v>
      </c>
      <c r="R88" s="125">
        <f t="shared" si="17"/>
        <v>0</v>
      </c>
      <c r="S88" s="125">
        <f t="shared" si="17"/>
        <v>0</v>
      </c>
      <c r="T88" s="125">
        <f t="shared" si="17"/>
        <v>0</v>
      </c>
      <c r="U88" s="125">
        <f t="shared" si="17"/>
        <v>0</v>
      </c>
      <c r="V88" s="125">
        <f t="shared" si="17"/>
        <v>0</v>
      </c>
      <c r="W88" s="125">
        <f t="shared" si="17"/>
        <v>0</v>
      </c>
      <c r="X88" s="125">
        <f t="shared" si="17"/>
        <v>0</v>
      </c>
      <c r="Y88" s="125">
        <f t="shared" si="17"/>
        <v>0</v>
      </c>
      <c r="Z88" s="125">
        <f t="shared" si="17"/>
        <v>0</v>
      </c>
      <c r="AA88" s="125">
        <f t="shared" si="17"/>
        <v>0</v>
      </c>
      <c r="AB88" s="125">
        <f t="shared" si="17"/>
        <v>0</v>
      </c>
      <c r="AC88" s="125">
        <f t="shared" si="17"/>
        <v>0</v>
      </c>
      <c r="AD88" s="125">
        <f t="shared" si="17"/>
        <v>0</v>
      </c>
      <c r="AE88" s="125">
        <f t="shared" si="17"/>
        <v>0</v>
      </c>
      <c r="AF88" s="125">
        <f t="shared" si="17"/>
        <v>0</v>
      </c>
      <c r="AG88" s="125">
        <f t="shared" si="17"/>
        <v>0</v>
      </c>
      <c r="AH88" s="125">
        <f t="shared" si="17"/>
        <v>0</v>
      </c>
      <c r="AI88" s="125">
        <f t="shared" si="17"/>
        <v>0</v>
      </c>
      <c r="AJ88" s="48" t="str">
        <f t="shared" si="7"/>
        <v/>
      </c>
      <c r="AK88" s="61"/>
      <c r="AL88" s="61" t="str">
        <f t="shared" si="10"/>
        <v>00</v>
      </c>
      <c r="AM88" s="61" t="str">
        <f t="shared" si="11"/>
        <v>00</v>
      </c>
      <c r="AN88" s="61" t="str">
        <f t="shared" si="12"/>
        <v>00</v>
      </c>
      <c r="AO88" s="61" t="str">
        <f t="shared" si="13"/>
        <v>00</v>
      </c>
      <c r="AQ88" t="str">
        <f t="shared" si="8"/>
        <v/>
      </c>
    </row>
    <row r="89" spans="2:43">
      <c r="B89" s="132"/>
      <c r="C89" s="48">
        <f t="shared" si="9"/>
        <v>18</v>
      </c>
      <c r="D89" s="125">
        <f t="shared" si="17"/>
        <v>0</v>
      </c>
      <c r="E89" s="125">
        <f t="shared" si="17"/>
        <v>0</v>
      </c>
      <c r="F89" s="125">
        <f t="shared" si="17"/>
        <v>0</v>
      </c>
      <c r="G89" s="125">
        <f t="shared" si="17"/>
        <v>0</v>
      </c>
      <c r="H89" s="125">
        <f t="shared" si="17"/>
        <v>0</v>
      </c>
      <c r="I89" s="125">
        <f t="shared" si="17"/>
        <v>0</v>
      </c>
      <c r="J89" s="125">
        <f t="shared" si="17"/>
        <v>0</v>
      </c>
      <c r="K89" s="125">
        <f t="shared" si="17"/>
        <v>0</v>
      </c>
      <c r="L89" s="125">
        <f t="shared" si="17"/>
        <v>0</v>
      </c>
      <c r="M89" s="125">
        <f t="shared" si="17"/>
        <v>0</v>
      </c>
      <c r="N89" s="125">
        <f t="shared" si="17"/>
        <v>0</v>
      </c>
      <c r="O89" s="125">
        <f t="shared" si="17"/>
        <v>0</v>
      </c>
      <c r="P89" s="125">
        <f t="shared" si="17"/>
        <v>0</v>
      </c>
      <c r="Q89" s="125">
        <f t="shared" si="17"/>
        <v>0</v>
      </c>
      <c r="R89" s="125">
        <f t="shared" si="17"/>
        <v>0</v>
      </c>
      <c r="S89" s="125">
        <f t="shared" si="17"/>
        <v>0</v>
      </c>
      <c r="T89" s="125">
        <f t="shared" si="17"/>
        <v>0</v>
      </c>
      <c r="U89" s="125">
        <f t="shared" si="17"/>
        <v>0</v>
      </c>
      <c r="V89" s="125">
        <f t="shared" si="17"/>
        <v>0</v>
      </c>
      <c r="W89" s="125">
        <f t="shared" si="17"/>
        <v>0</v>
      </c>
      <c r="X89" s="125">
        <f t="shared" si="17"/>
        <v>0</v>
      </c>
      <c r="Y89" s="125">
        <f t="shared" si="17"/>
        <v>0</v>
      </c>
      <c r="Z89" s="125">
        <f t="shared" si="17"/>
        <v>0</v>
      </c>
      <c r="AA89" s="125">
        <f t="shared" si="17"/>
        <v>0</v>
      </c>
      <c r="AB89" s="125">
        <f t="shared" si="17"/>
        <v>0</v>
      </c>
      <c r="AC89" s="125">
        <f t="shared" si="17"/>
        <v>0</v>
      </c>
      <c r="AD89" s="125">
        <f t="shared" si="17"/>
        <v>0</v>
      </c>
      <c r="AE89" s="125">
        <f t="shared" si="17"/>
        <v>0</v>
      </c>
      <c r="AF89" s="125">
        <f t="shared" si="17"/>
        <v>0</v>
      </c>
      <c r="AG89" s="125">
        <f t="shared" si="17"/>
        <v>0</v>
      </c>
      <c r="AH89" s="125">
        <f t="shared" si="17"/>
        <v>0</v>
      </c>
      <c r="AI89" s="125">
        <f t="shared" si="17"/>
        <v>0</v>
      </c>
      <c r="AJ89" s="48" t="str">
        <f t="shared" si="7"/>
        <v/>
      </c>
      <c r="AK89" s="61"/>
      <c r="AL89" s="61" t="str">
        <f t="shared" si="10"/>
        <v>00</v>
      </c>
      <c r="AM89" s="61" t="str">
        <f t="shared" si="11"/>
        <v>00</v>
      </c>
      <c r="AN89" s="61" t="str">
        <f t="shared" si="12"/>
        <v>00</v>
      </c>
      <c r="AO89" s="61" t="str">
        <f t="shared" si="13"/>
        <v>00</v>
      </c>
      <c r="AQ89" t="str">
        <f t="shared" si="8"/>
        <v/>
      </c>
    </row>
    <row r="90" spans="2:43">
      <c r="B90" s="132"/>
      <c r="C90" s="48">
        <f t="shared" si="9"/>
        <v>19</v>
      </c>
      <c r="D90" s="125">
        <f t="shared" si="17"/>
        <v>0</v>
      </c>
      <c r="E90" s="125">
        <f t="shared" si="17"/>
        <v>0</v>
      </c>
      <c r="F90" s="125">
        <f t="shared" si="17"/>
        <v>0</v>
      </c>
      <c r="G90" s="125">
        <f t="shared" si="17"/>
        <v>0</v>
      </c>
      <c r="H90" s="125">
        <f t="shared" si="17"/>
        <v>0</v>
      </c>
      <c r="I90" s="125">
        <f t="shared" si="17"/>
        <v>0</v>
      </c>
      <c r="J90" s="125">
        <f t="shared" si="17"/>
        <v>0</v>
      </c>
      <c r="K90" s="125">
        <f t="shared" si="17"/>
        <v>0</v>
      </c>
      <c r="L90" s="125">
        <f t="shared" si="17"/>
        <v>0</v>
      </c>
      <c r="M90" s="125">
        <f t="shared" si="17"/>
        <v>0</v>
      </c>
      <c r="N90" s="125">
        <f t="shared" si="17"/>
        <v>0</v>
      </c>
      <c r="O90" s="125">
        <f t="shared" si="17"/>
        <v>0</v>
      </c>
      <c r="P90" s="125">
        <f t="shared" si="17"/>
        <v>0</v>
      </c>
      <c r="Q90" s="125">
        <f t="shared" si="17"/>
        <v>0</v>
      </c>
      <c r="R90" s="125">
        <f t="shared" si="17"/>
        <v>0</v>
      </c>
      <c r="S90" s="125">
        <f t="shared" si="17"/>
        <v>0</v>
      </c>
      <c r="T90" s="125">
        <f t="shared" si="17"/>
        <v>0</v>
      </c>
      <c r="U90" s="125">
        <f t="shared" si="17"/>
        <v>0</v>
      </c>
      <c r="V90" s="125">
        <f t="shared" si="17"/>
        <v>0</v>
      </c>
      <c r="W90" s="125">
        <f t="shared" si="17"/>
        <v>0</v>
      </c>
      <c r="X90" s="125">
        <f t="shared" si="17"/>
        <v>0</v>
      </c>
      <c r="Y90" s="125">
        <f t="shared" si="17"/>
        <v>0</v>
      </c>
      <c r="Z90" s="125">
        <f t="shared" si="17"/>
        <v>0</v>
      </c>
      <c r="AA90" s="125">
        <f t="shared" si="17"/>
        <v>0</v>
      </c>
      <c r="AB90" s="125">
        <f t="shared" si="17"/>
        <v>0</v>
      </c>
      <c r="AC90" s="125">
        <f t="shared" si="17"/>
        <v>0</v>
      </c>
      <c r="AD90" s="125">
        <f t="shared" si="17"/>
        <v>0</v>
      </c>
      <c r="AE90" s="125">
        <f t="shared" si="17"/>
        <v>0</v>
      </c>
      <c r="AF90" s="125">
        <f t="shared" si="17"/>
        <v>0</v>
      </c>
      <c r="AG90" s="125">
        <f t="shared" si="17"/>
        <v>0</v>
      </c>
      <c r="AH90" s="125">
        <f t="shared" si="17"/>
        <v>0</v>
      </c>
      <c r="AI90" s="125">
        <f t="shared" si="17"/>
        <v>0</v>
      </c>
      <c r="AJ90" s="48" t="str">
        <f t="shared" si="7"/>
        <v/>
      </c>
      <c r="AK90" s="61"/>
      <c r="AL90" s="61" t="str">
        <f t="shared" si="10"/>
        <v>00</v>
      </c>
      <c r="AM90" s="61" t="str">
        <f t="shared" si="11"/>
        <v>00</v>
      </c>
      <c r="AN90" s="61" t="str">
        <f t="shared" si="12"/>
        <v>00</v>
      </c>
      <c r="AO90" s="61" t="str">
        <f t="shared" si="13"/>
        <v>00</v>
      </c>
      <c r="AQ90" t="str">
        <f t="shared" si="8"/>
        <v/>
      </c>
    </row>
    <row r="91" spans="2:43">
      <c r="B91" s="132"/>
      <c r="C91" s="48">
        <f t="shared" si="9"/>
        <v>20</v>
      </c>
      <c r="D91" s="125">
        <f t="shared" si="17"/>
        <v>0</v>
      </c>
      <c r="E91" s="125">
        <f t="shared" si="17"/>
        <v>0</v>
      </c>
      <c r="F91" s="125">
        <f t="shared" si="17"/>
        <v>0</v>
      </c>
      <c r="G91" s="125">
        <f t="shared" si="17"/>
        <v>0</v>
      </c>
      <c r="H91" s="125">
        <f t="shared" si="17"/>
        <v>0</v>
      </c>
      <c r="I91" s="125">
        <f t="shared" si="17"/>
        <v>0</v>
      </c>
      <c r="J91" s="125">
        <f t="shared" si="17"/>
        <v>0</v>
      </c>
      <c r="K91" s="125">
        <f t="shared" si="17"/>
        <v>0</v>
      </c>
      <c r="L91" s="125">
        <f t="shared" si="17"/>
        <v>0</v>
      </c>
      <c r="M91" s="125">
        <f t="shared" si="17"/>
        <v>0</v>
      </c>
      <c r="N91" s="125">
        <f t="shared" si="17"/>
        <v>0</v>
      </c>
      <c r="O91" s="125">
        <f t="shared" si="17"/>
        <v>0</v>
      </c>
      <c r="P91" s="125">
        <f t="shared" si="17"/>
        <v>0</v>
      </c>
      <c r="Q91" s="125">
        <f t="shared" si="17"/>
        <v>0</v>
      </c>
      <c r="R91" s="125">
        <f t="shared" si="17"/>
        <v>0</v>
      </c>
      <c r="S91" s="125">
        <f t="shared" si="17"/>
        <v>0</v>
      </c>
      <c r="T91" s="125">
        <f t="shared" si="17"/>
        <v>0</v>
      </c>
      <c r="U91" s="125">
        <f t="shared" si="17"/>
        <v>0</v>
      </c>
      <c r="V91" s="125">
        <f t="shared" si="17"/>
        <v>0</v>
      </c>
      <c r="W91" s="125">
        <f t="shared" si="17"/>
        <v>0</v>
      </c>
      <c r="X91" s="125">
        <f t="shared" si="17"/>
        <v>0</v>
      </c>
      <c r="Y91" s="125">
        <f t="shared" si="17"/>
        <v>0</v>
      </c>
      <c r="Z91" s="125">
        <f t="shared" si="17"/>
        <v>0</v>
      </c>
      <c r="AA91" s="125">
        <f t="shared" si="17"/>
        <v>0</v>
      </c>
      <c r="AB91" s="125">
        <f t="shared" si="17"/>
        <v>0</v>
      </c>
      <c r="AC91" s="125">
        <f t="shared" si="17"/>
        <v>0</v>
      </c>
      <c r="AD91" s="125">
        <f t="shared" si="17"/>
        <v>0</v>
      </c>
      <c r="AE91" s="125">
        <f t="shared" si="17"/>
        <v>0</v>
      </c>
      <c r="AF91" s="125">
        <f t="shared" si="17"/>
        <v>0</v>
      </c>
      <c r="AG91" s="125">
        <f t="shared" si="17"/>
        <v>0</v>
      </c>
      <c r="AH91" s="125">
        <f t="shared" si="17"/>
        <v>0</v>
      </c>
      <c r="AI91" s="125">
        <f t="shared" si="17"/>
        <v>0</v>
      </c>
      <c r="AJ91" s="48" t="str">
        <f t="shared" si="7"/>
        <v/>
      </c>
      <c r="AK91" s="61"/>
      <c r="AL91" s="61" t="str">
        <f t="shared" si="10"/>
        <v>00</v>
      </c>
      <c r="AM91" s="61" t="str">
        <f t="shared" si="11"/>
        <v>00</v>
      </c>
      <c r="AN91" s="61" t="str">
        <f t="shared" si="12"/>
        <v>00</v>
      </c>
      <c r="AO91" s="61" t="str">
        <f t="shared" si="13"/>
        <v>00</v>
      </c>
      <c r="AQ91" t="str">
        <f t="shared" si="8"/>
        <v/>
      </c>
    </row>
    <row r="92" spans="2:43">
      <c r="B92" s="132"/>
      <c r="C92" s="48">
        <f t="shared" si="9"/>
        <v>21</v>
      </c>
      <c r="D92" s="125">
        <f t="shared" si="17"/>
        <v>0</v>
      </c>
      <c r="E92" s="125">
        <f t="shared" si="17"/>
        <v>0</v>
      </c>
      <c r="F92" s="125">
        <f t="shared" si="17"/>
        <v>0</v>
      </c>
      <c r="G92" s="125">
        <f t="shared" si="17"/>
        <v>0</v>
      </c>
      <c r="H92" s="125">
        <f t="shared" si="17"/>
        <v>0</v>
      </c>
      <c r="I92" s="125">
        <f t="shared" si="17"/>
        <v>0</v>
      </c>
      <c r="J92" s="125">
        <f t="shared" si="17"/>
        <v>0</v>
      </c>
      <c r="K92" s="125">
        <f t="shared" si="17"/>
        <v>0</v>
      </c>
      <c r="L92" s="125">
        <f t="shared" si="17"/>
        <v>0</v>
      </c>
      <c r="M92" s="125">
        <f t="shared" si="17"/>
        <v>0</v>
      </c>
      <c r="N92" s="125">
        <f t="shared" si="17"/>
        <v>0</v>
      </c>
      <c r="O92" s="125">
        <f t="shared" si="17"/>
        <v>0</v>
      </c>
      <c r="P92" s="125">
        <f t="shared" si="17"/>
        <v>0</v>
      </c>
      <c r="Q92" s="125">
        <f t="shared" si="17"/>
        <v>0</v>
      </c>
      <c r="R92" s="125">
        <f t="shared" si="17"/>
        <v>0</v>
      </c>
      <c r="S92" s="125">
        <f t="shared" si="17"/>
        <v>0</v>
      </c>
      <c r="T92" s="125">
        <f t="shared" si="17"/>
        <v>0</v>
      </c>
      <c r="U92" s="125">
        <f t="shared" si="17"/>
        <v>0</v>
      </c>
      <c r="V92" s="125">
        <f t="shared" si="17"/>
        <v>0</v>
      </c>
      <c r="W92" s="125">
        <f t="shared" si="17"/>
        <v>0</v>
      </c>
      <c r="X92" s="125">
        <f t="shared" si="17"/>
        <v>0</v>
      </c>
      <c r="Y92" s="125">
        <f t="shared" si="17"/>
        <v>0</v>
      </c>
      <c r="Z92" s="125">
        <f t="shared" si="17"/>
        <v>0</v>
      </c>
      <c r="AA92" s="125">
        <f t="shared" si="17"/>
        <v>0</v>
      </c>
      <c r="AB92" s="125">
        <f t="shared" si="17"/>
        <v>0</v>
      </c>
      <c r="AC92" s="125">
        <f t="shared" si="17"/>
        <v>0</v>
      </c>
      <c r="AD92" s="125">
        <f t="shared" si="17"/>
        <v>0</v>
      </c>
      <c r="AE92" s="125">
        <f t="shared" si="17"/>
        <v>0</v>
      </c>
      <c r="AF92" s="125">
        <f t="shared" si="17"/>
        <v>0</v>
      </c>
      <c r="AG92" s="125">
        <f t="shared" si="17"/>
        <v>0</v>
      </c>
      <c r="AH92" s="125">
        <f t="shared" si="17"/>
        <v>0</v>
      </c>
      <c r="AI92" s="125">
        <f t="shared" si="17"/>
        <v>0</v>
      </c>
      <c r="AJ92" s="48" t="str">
        <f t="shared" si="7"/>
        <v/>
      </c>
      <c r="AK92" s="61"/>
      <c r="AL92" s="61" t="str">
        <f t="shared" si="10"/>
        <v>00</v>
      </c>
      <c r="AM92" s="61" t="str">
        <f t="shared" si="11"/>
        <v>00</v>
      </c>
      <c r="AN92" s="61" t="str">
        <f t="shared" si="12"/>
        <v>00</v>
      </c>
      <c r="AO92" s="61" t="str">
        <f t="shared" si="13"/>
        <v>00</v>
      </c>
      <c r="AQ92" t="str">
        <f t="shared" si="8"/>
        <v/>
      </c>
    </row>
    <row r="93" spans="2:43">
      <c r="B93" s="132"/>
      <c r="C93" s="48">
        <f t="shared" si="9"/>
        <v>22</v>
      </c>
      <c r="D93" s="125">
        <f t="shared" si="17"/>
        <v>0</v>
      </c>
      <c r="E93" s="125">
        <f t="shared" si="17"/>
        <v>0</v>
      </c>
      <c r="F93" s="125">
        <f t="shared" si="17"/>
        <v>0</v>
      </c>
      <c r="G93" s="125">
        <f t="shared" si="17"/>
        <v>0</v>
      </c>
      <c r="H93" s="125">
        <f t="shared" si="17"/>
        <v>0</v>
      </c>
      <c r="I93" s="125">
        <f t="shared" si="17"/>
        <v>0</v>
      </c>
      <c r="J93" s="125">
        <f t="shared" si="17"/>
        <v>0</v>
      </c>
      <c r="K93" s="125">
        <f t="shared" si="17"/>
        <v>0</v>
      </c>
      <c r="L93" s="125">
        <f t="shared" si="17"/>
        <v>0</v>
      </c>
      <c r="M93" s="125">
        <f t="shared" si="17"/>
        <v>0</v>
      </c>
      <c r="N93" s="125">
        <f t="shared" si="17"/>
        <v>0</v>
      </c>
      <c r="O93" s="125">
        <f t="shared" si="17"/>
        <v>0</v>
      </c>
      <c r="P93" s="125">
        <f t="shared" si="17"/>
        <v>0</v>
      </c>
      <c r="Q93" s="125">
        <f t="shared" si="17"/>
        <v>0</v>
      </c>
      <c r="R93" s="125">
        <f t="shared" si="17"/>
        <v>0</v>
      </c>
      <c r="S93" s="125">
        <f t="shared" si="17"/>
        <v>0</v>
      </c>
      <c r="T93" s="125">
        <f t="shared" si="17"/>
        <v>0</v>
      </c>
      <c r="U93" s="125">
        <f t="shared" si="17"/>
        <v>0</v>
      </c>
      <c r="V93" s="125">
        <f t="shared" si="17"/>
        <v>0</v>
      </c>
      <c r="W93" s="125">
        <f t="shared" si="17"/>
        <v>0</v>
      </c>
      <c r="X93" s="125">
        <f t="shared" si="17"/>
        <v>0</v>
      </c>
      <c r="Y93" s="125">
        <f t="shared" si="17"/>
        <v>0</v>
      </c>
      <c r="Z93" s="125">
        <f t="shared" si="17"/>
        <v>0</v>
      </c>
      <c r="AA93" s="125">
        <f t="shared" si="17"/>
        <v>0</v>
      </c>
      <c r="AB93" s="125">
        <f t="shared" si="17"/>
        <v>0</v>
      </c>
      <c r="AC93" s="125">
        <f t="shared" si="17"/>
        <v>0</v>
      </c>
      <c r="AD93" s="125">
        <f t="shared" si="17"/>
        <v>0</v>
      </c>
      <c r="AE93" s="125">
        <f t="shared" si="17"/>
        <v>0</v>
      </c>
      <c r="AF93" s="125">
        <f t="shared" si="17"/>
        <v>0</v>
      </c>
      <c r="AG93" s="125">
        <f t="shared" si="17"/>
        <v>0</v>
      </c>
      <c r="AH93" s="125">
        <f t="shared" si="17"/>
        <v>0</v>
      </c>
      <c r="AI93" s="125">
        <f t="shared" si="17"/>
        <v>0</v>
      </c>
      <c r="AJ93" s="48" t="str">
        <f t="shared" si="7"/>
        <v/>
      </c>
      <c r="AK93" s="61"/>
      <c r="AL93" s="61" t="str">
        <f t="shared" si="10"/>
        <v>00</v>
      </c>
      <c r="AM93" s="61" t="str">
        <f t="shared" si="11"/>
        <v>00</v>
      </c>
      <c r="AN93" s="61" t="str">
        <f t="shared" si="12"/>
        <v>00</v>
      </c>
      <c r="AO93" s="61" t="str">
        <f t="shared" si="13"/>
        <v>00</v>
      </c>
      <c r="AQ93" t="str">
        <f t="shared" si="8"/>
        <v/>
      </c>
    </row>
    <row r="94" spans="2:43">
      <c r="B94" s="132"/>
      <c r="C94" s="48">
        <f t="shared" si="9"/>
        <v>23</v>
      </c>
      <c r="D94" s="125">
        <f t="shared" si="17"/>
        <v>0</v>
      </c>
      <c r="E94" s="125">
        <f t="shared" si="17"/>
        <v>0</v>
      </c>
      <c r="F94" s="125">
        <f t="shared" si="17"/>
        <v>0</v>
      </c>
      <c r="G94" s="125">
        <f t="shared" si="17"/>
        <v>0</v>
      </c>
      <c r="H94" s="125">
        <f t="shared" si="17"/>
        <v>0</v>
      </c>
      <c r="I94" s="125">
        <f t="shared" si="17"/>
        <v>0</v>
      </c>
      <c r="J94" s="125">
        <f t="shared" si="17"/>
        <v>0</v>
      </c>
      <c r="K94" s="125">
        <f t="shared" si="17"/>
        <v>0</v>
      </c>
      <c r="L94" s="125">
        <f t="shared" si="17"/>
        <v>0</v>
      </c>
      <c r="M94" s="125">
        <f t="shared" si="17"/>
        <v>0</v>
      </c>
      <c r="N94" s="125">
        <f t="shared" si="17"/>
        <v>0</v>
      </c>
      <c r="O94" s="125">
        <f t="shared" si="17"/>
        <v>0</v>
      </c>
      <c r="P94" s="125">
        <f t="shared" si="17"/>
        <v>0</v>
      </c>
      <c r="Q94" s="125">
        <f t="shared" si="17"/>
        <v>0</v>
      </c>
      <c r="R94" s="125">
        <f t="shared" si="17"/>
        <v>0</v>
      </c>
      <c r="S94" s="125">
        <f t="shared" si="17"/>
        <v>0</v>
      </c>
      <c r="T94" s="125">
        <f t="shared" si="17"/>
        <v>0</v>
      </c>
      <c r="U94" s="125">
        <f t="shared" si="17"/>
        <v>0</v>
      </c>
      <c r="V94" s="125">
        <f t="shared" si="17"/>
        <v>0</v>
      </c>
      <c r="W94" s="125">
        <f t="shared" si="17"/>
        <v>0</v>
      </c>
      <c r="X94" s="125">
        <f t="shared" si="17"/>
        <v>0</v>
      </c>
      <c r="Y94" s="125">
        <f t="shared" si="17"/>
        <v>0</v>
      </c>
      <c r="Z94" s="125">
        <f t="shared" si="17"/>
        <v>0</v>
      </c>
      <c r="AA94" s="125">
        <f t="shared" si="17"/>
        <v>0</v>
      </c>
      <c r="AB94" s="125">
        <f t="shared" si="17"/>
        <v>0</v>
      </c>
      <c r="AC94" s="125">
        <f t="shared" si="17"/>
        <v>0</v>
      </c>
      <c r="AD94" s="125">
        <f t="shared" si="17"/>
        <v>0</v>
      </c>
      <c r="AE94" s="125">
        <f t="shared" si="17"/>
        <v>0</v>
      </c>
      <c r="AF94" s="125">
        <f t="shared" si="17"/>
        <v>0</v>
      </c>
      <c r="AG94" s="125">
        <f t="shared" si="17"/>
        <v>0</v>
      </c>
      <c r="AH94" s="125">
        <f t="shared" si="17"/>
        <v>0</v>
      </c>
      <c r="AI94" s="125">
        <f t="shared" ref="AI94" si="18">IF(AI29=1,1,0)</f>
        <v>0</v>
      </c>
      <c r="AJ94" s="48" t="str">
        <f t="shared" si="7"/>
        <v/>
      </c>
      <c r="AK94" s="61"/>
      <c r="AL94" s="61" t="str">
        <f t="shared" si="10"/>
        <v>00</v>
      </c>
      <c r="AM94" s="61" t="str">
        <f t="shared" si="11"/>
        <v>00</v>
      </c>
      <c r="AN94" s="61" t="str">
        <f t="shared" si="12"/>
        <v>00</v>
      </c>
      <c r="AO94" s="61" t="str">
        <f t="shared" si="13"/>
        <v>00</v>
      </c>
      <c r="AQ94" t="str">
        <f t="shared" si="8"/>
        <v/>
      </c>
    </row>
    <row r="95" spans="2:43">
      <c r="B95" s="132"/>
      <c r="C95" s="48">
        <f t="shared" si="9"/>
        <v>24</v>
      </c>
      <c r="D95" s="125">
        <f t="shared" ref="D95:AI102" si="19">IF(D30=1,1,0)</f>
        <v>0</v>
      </c>
      <c r="E95" s="125">
        <f t="shared" si="19"/>
        <v>0</v>
      </c>
      <c r="F95" s="125">
        <f t="shared" si="19"/>
        <v>0</v>
      </c>
      <c r="G95" s="125">
        <f t="shared" si="19"/>
        <v>0</v>
      </c>
      <c r="H95" s="125">
        <f t="shared" si="19"/>
        <v>0</v>
      </c>
      <c r="I95" s="125">
        <f t="shared" si="19"/>
        <v>0</v>
      </c>
      <c r="J95" s="125">
        <f t="shared" si="19"/>
        <v>0</v>
      </c>
      <c r="K95" s="125">
        <f t="shared" si="19"/>
        <v>0</v>
      </c>
      <c r="L95" s="125">
        <f t="shared" si="19"/>
        <v>0</v>
      </c>
      <c r="M95" s="125">
        <f t="shared" si="19"/>
        <v>0</v>
      </c>
      <c r="N95" s="125">
        <f t="shared" si="19"/>
        <v>0</v>
      </c>
      <c r="O95" s="125">
        <f t="shared" si="19"/>
        <v>0</v>
      </c>
      <c r="P95" s="125">
        <f t="shared" si="19"/>
        <v>0</v>
      </c>
      <c r="Q95" s="125">
        <f t="shared" si="19"/>
        <v>0</v>
      </c>
      <c r="R95" s="125">
        <f t="shared" si="19"/>
        <v>0</v>
      </c>
      <c r="S95" s="125">
        <f t="shared" si="19"/>
        <v>0</v>
      </c>
      <c r="T95" s="125">
        <f t="shared" si="19"/>
        <v>0</v>
      </c>
      <c r="U95" s="125">
        <f t="shared" si="19"/>
        <v>0</v>
      </c>
      <c r="V95" s="125">
        <f t="shared" si="19"/>
        <v>0</v>
      </c>
      <c r="W95" s="125">
        <f t="shared" si="19"/>
        <v>0</v>
      </c>
      <c r="X95" s="125">
        <f t="shared" si="19"/>
        <v>0</v>
      </c>
      <c r="Y95" s="125">
        <f t="shared" si="19"/>
        <v>0</v>
      </c>
      <c r="Z95" s="125">
        <f t="shared" si="19"/>
        <v>0</v>
      </c>
      <c r="AA95" s="125">
        <f t="shared" si="19"/>
        <v>0</v>
      </c>
      <c r="AB95" s="125">
        <f t="shared" si="19"/>
        <v>0</v>
      </c>
      <c r="AC95" s="125">
        <f t="shared" si="19"/>
        <v>0</v>
      </c>
      <c r="AD95" s="125">
        <f t="shared" si="19"/>
        <v>0</v>
      </c>
      <c r="AE95" s="125">
        <f t="shared" si="19"/>
        <v>0</v>
      </c>
      <c r="AF95" s="125">
        <f t="shared" si="19"/>
        <v>0</v>
      </c>
      <c r="AG95" s="125">
        <f t="shared" si="19"/>
        <v>0</v>
      </c>
      <c r="AH95" s="125">
        <f t="shared" si="19"/>
        <v>0</v>
      </c>
      <c r="AI95" s="125">
        <f t="shared" si="19"/>
        <v>0</v>
      </c>
      <c r="AJ95" s="48" t="str">
        <f t="shared" si="7"/>
        <v/>
      </c>
      <c r="AK95" s="61"/>
      <c r="AL95" s="61" t="str">
        <f t="shared" si="10"/>
        <v>00</v>
      </c>
      <c r="AM95" s="61" t="str">
        <f t="shared" si="11"/>
        <v>00</v>
      </c>
      <c r="AN95" s="61" t="str">
        <f t="shared" si="12"/>
        <v>00</v>
      </c>
      <c r="AO95" s="61" t="str">
        <f t="shared" si="13"/>
        <v>00</v>
      </c>
      <c r="AQ95" t="str">
        <f t="shared" si="8"/>
        <v/>
      </c>
    </row>
    <row r="96" spans="2:43">
      <c r="B96" s="132"/>
      <c r="C96" s="48">
        <f t="shared" si="9"/>
        <v>25</v>
      </c>
      <c r="D96" s="125">
        <f t="shared" si="19"/>
        <v>0</v>
      </c>
      <c r="E96" s="125">
        <f t="shared" si="19"/>
        <v>0</v>
      </c>
      <c r="F96" s="125">
        <f t="shared" si="19"/>
        <v>0</v>
      </c>
      <c r="G96" s="125">
        <f t="shared" si="19"/>
        <v>0</v>
      </c>
      <c r="H96" s="125">
        <f t="shared" si="19"/>
        <v>0</v>
      </c>
      <c r="I96" s="125">
        <f t="shared" si="19"/>
        <v>0</v>
      </c>
      <c r="J96" s="125">
        <f t="shared" si="19"/>
        <v>0</v>
      </c>
      <c r="K96" s="125">
        <f t="shared" si="19"/>
        <v>0</v>
      </c>
      <c r="L96" s="125">
        <f t="shared" si="19"/>
        <v>0</v>
      </c>
      <c r="M96" s="125">
        <f t="shared" si="19"/>
        <v>0</v>
      </c>
      <c r="N96" s="125">
        <f t="shared" si="19"/>
        <v>0</v>
      </c>
      <c r="O96" s="125">
        <f t="shared" si="19"/>
        <v>0</v>
      </c>
      <c r="P96" s="125">
        <f t="shared" si="19"/>
        <v>0</v>
      </c>
      <c r="Q96" s="125">
        <f t="shared" si="19"/>
        <v>0</v>
      </c>
      <c r="R96" s="125">
        <f t="shared" si="19"/>
        <v>0</v>
      </c>
      <c r="S96" s="125">
        <f t="shared" si="19"/>
        <v>0</v>
      </c>
      <c r="T96" s="125">
        <f t="shared" si="19"/>
        <v>0</v>
      </c>
      <c r="U96" s="125">
        <f t="shared" si="19"/>
        <v>0</v>
      </c>
      <c r="V96" s="125">
        <f t="shared" si="19"/>
        <v>0</v>
      </c>
      <c r="W96" s="125">
        <f t="shared" si="19"/>
        <v>0</v>
      </c>
      <c r="X96" s="125">
        <f t="shared" si="19"/>
        <v>0</v>
      </c>
      <c r="Y96" s="125">
        <f t="shared" si="19"/>
        <v>0</v>
      </c>
      <c r="Z96" s="125">
        <f t="shared" si="19"/>
        <v>0</v>
      </c>
      <c r="AA96" s="125">
        <f t="shared" si="19"/>
        <v>0</v>
      </c>
      <c r="AB96" s="125">
        <f t="shared" si="19"/>
        <v>0</v>
      </c>
      <c r="AC96" s="125">
        <f t="shared" si="19"/>
        <v>0</v>
      </c>
      <c r="AD96" s="125">
        <f t="shared" si="19"/>
        <v>0</v>
      </c>
      <c r="AE96" s="125">
        <f t="shared" si="19"/>
        <v>0</v>
      </c>
      <c r="AF96" s="125">
        <f t="shared" si="19"/>
        <v>0</v>
      </c>
      <c r="AG96" s="125">
        <f t="shared" si="19"/>
        <v>0</v>
      </c>
      <c r="AH96" s="125">
        <f t="shared" si="19"/>
        <v>0</v>
      </c>
      <c r="AI96" s="125">
        <f t="shared" si="19"/>
        <v>0</v>
      </c>
      <c r="AJ96" s="48" t="str">
        <f t="shared" si="7"/>
        <v/>
      </c>
      <c r="AK96" s="61"/>
      <c r="AL96" s="61" t="str">
        <f t="shared" si="10"/>
        <v>00</v>
      </c>
      <c r="AM96" s="61" t="str">
        <f t="shared" si="11"/>
        <v>00</v>
      </c>
      <c r="AN96" s="61" t="str">
        <f t="shared" si="12"/>
        <v>00</v>
      </c>
      <c r="AO96" s="61" t="str">
        <f t="shared" si="13"/>
        <v>00</v>
      </c>
      <c r="AQ96" t="str">
        <f t="shared" si="8"/>
        <v/>
      </c>
    </row>
    <row r="97" spans="2:43">
      <c r="B97" s="132"/>
      <c r="C97" s="48">
        <f t="shared" si="9"/>
        <v>26</v>
      </c>
      <c r="D97" s="125">
        <f t="shared" si="19"/>
        <v>0</v>
      </c>
      <c r="E97" s="125">
        <f t="shared" si="19"/>
        <v>0</v>
      </c>
      <c r="F97" s="125">
        <f t="shared" si="19"/>
        <v>0</v>
      </c>
      <c r="G97" s="125">
        <f t="shared" si="19"/>
        <v>0</v>
      </c>
      <c r="H97" s="125">
        <f t="shared" si="19"/>
        <v>0</v>
      </c>
      <c r="I97" s="125">
        <f t="shared" si="19"/>
        <v>0</v>
      </c>
      <c r="J97" s="125">
        <f t="shared" si="19"/>
        <v>0</v>
      </c>
      <c r="K97" s="125">
        <f t="shared" si="19"/>
        <v>0</v>
      </c>
      <c r="L97" s="125">
        <f t="shared" si="19"/>
        <v>0</v>
      </c>
      <c r="M97" s="125">
        <f t="shared" si="19"/>
        <v>0</v>
      </c>
      <c r="N97" s="125">
        <f t="shared" si="19"/>
        <v>0</v>
      </c>
      <c r="O97" s="125">
        <f t="shared" si="19"/>
        <v>0</v>
      </c>
      <c r="P97" s="125">
        <f t="shared" si="19"/>
        <v>0</v>
      </c>
      <c r="Q97" s="125">
        <f t="shared" si="19"/>
        <v>0</v>
      </c>
      <c r="R97" s="125">
        <f t="shared" si="19"/>
        <v>0</v>
      </c>
      <c r="S97" s="125">
        <f t="shared" si="19"/>
        <v>0</v>
      </c>
      <c r="T97" s="125">
        <f t="shared" si="19"/>
        <v>0</v>
      </c>
      <c r="U97" s="125">
        <f t="shared" si="19"/>
        <v>0</v>
      </c>
      <c r="V97" s="125">
        <f t="shared" si="19"/>
        <v>0</v>
      </c>
      <c r="W97" s="125">
        <f t="shared" si="19"/>
        <v>0</v>
      </c>
      <c r="X97" s="125">
        <f t="shared" si="19"/>
        <v>0</v>
      </c>
      <c r="Y97" s="125">
        <f t="shared" si="19"/>
        <v>0</v>
      </c>
      <c r="Z97" s="125">
        <f t="shared" si="19"/>
        <v>0</v>
      </c>
      <c r="AA97" s="125">
        <f t="shared" si="19"/>
        <v>0</v>
      </c>
      <c r="AB97" s="125">
        <f t="shared" si="19"/>
        <v>0</v>
      </c>
      <c r="AC97" s="125">
        <f t="shared" si="19"/>
        <v>0</v>
      </c>
      <c r="AD97" s="125">
        <f t="shared" si="19"/>
        <v>0</v>
      </c>
      <c r="AE97" s="125">
        <f t="shared" si="19"/>
        <v>0</v>
      </c>
      <c r="AF97" s="125">
        <f t="shared" si="19"/>
        <v>0</v>
      </c>
      <c r="AG97" s="125">
        <f t="shared" si="19"/>
        <v>0</v>
      </c>
      <c r="AH97" s="125">
        <f t="shared" si="19"/>
        <v>0</v>
      </c>
      <c r="AI97" s="125">
        <f t="shared" si="19"/>
        <v>0</v>
      </c>
      <c r="AJ97" s="48" t="str">
        <f t="shared" si="7"/>
        <v/>
      </c>
      <c r="AK97" s="61"/>
      <c r="AL97" s="61" t="str">
        <f t="shared" si="10"/>
        <v>00</v>
      </c>
      <c r="AM97" s="61" t="str">
        <f t="shared" si="11"/>
        <v>00</v>
      </c>
      <c r="AN97" s="61" t="str">
        <f t="shared" si="12"/>
        <v>00</v>
      </c>
      <c r="AO97" s="61" t="str">
        <f t="shared" si="13"/>
        <v>00</v>
      </c>
      <c r="AQ97" t="str">
        <f t="shared" si="8"/>
        <v/>
      </c>
    </row>
    <row r="98" spans="2:43">
      <c r="B98" s="132"/>
      <c r="C98" s="48">
        <f t="shared" si="9"/>
        <v>27</v>
      </c>
      <c r="D98" s="125">
        <f t="shared" si="19"/>
        <v>0</v>
      </c>
      <c r="E98" s="125">
        <f t="shared" si="19"/>
        <v>0</v>
      </c>
      <c r="F98" s="125">
        <f t="shared" si="19"/>
        <v>0</v>
      </c>
      <c r="G98" s="125">
        <f t="shared" si="19"/>
        <v>0</v>
      </c>
      <c r="H98" s="125">
        <f t="shared" si="19"/>
        <v>0</v>
      </c>
      <c r="I98" s="125">
        <f t="shared" si="19"/>
        <v>0</v>
      </c>
      <c r="J98" s="125">
        <f t="shared" si="19"/>
        <v>0</v>
      </c>
      <c r="K98" s="125">
        <f t="shared" si="19"/>
        <v>0</v>
      </c>
      <c r="L98" s="125">
        <f t="shared" si="19"/>
        <v>0</v>
      </c>
      <c r="M98" s="125">
        <f t="shared" si="19"/>
        <v>0</v>
      </c>
      <c r="N98" s="125">
        <f t="shared" si="19"/>
        <v>0</v>
      </c>
      <c r="O98" s="125">
        <f t="shared" si="19"/>
        <v>0</v>
      </c>
      <c r="P98" s="125">
        <f t="shared" si="19"/>
        <v>0</v>
      </c>
      <c r="Q98" s="125">
        <f t="shared" si="19"/>
        <v>0</v>
      </c>
      <c r="R98" s="125">
        <f t="shared" si="19"/>
        <v>0</v>
      </c>
      <c r="S98" s="125">
        <f t="shared" si="19"/>
        <v>0</v>
      </c>
      <c r="T98" s="125">
        <f t="shared" si="19"/>
        <v>0</v>
      </c>
      <c r="U98" s="125">
        <f t="shared" si="19"/>
        <v>0</v>
      </c>
      <c r="V98" s="125">
        <f t="shared" si="19"/>
        <v>0</v>
      </c>
      <c r="W98" s="125">
        <f t="shared" si="19"/>
        <v>0</v>
      </c>
      <c r="X98" s="125">
        <f t="shared" si="19"/>
        <v>0</v>
      </c>
      <c r="Y98" s="125">
        <f t="shared" si="19"/>
        <v>0</v>
      </c>
      <c r="Z98" s="125">
        <f t="shared" si="19"/>
        <v>0</v>
      </c>
      <c r="AA98" s="125">
        <f t="shared" si="19"/>
        <v>0</v>
      </c>
      <c r="AB98" s="125">
        <f t="shared" si="19"/>
        <v>0</v>
      </c>
      <c r="AC98" s="125">
        <f t="shared" si="19"/>
        <v>0</v>
      </c>
      <c r="AD98" s="125">
        <f t="shared" si="19"/>
        <v>0</v>
      </c>
      <c r="AE98" s="125">
        <f t="shared" si="19"/>
        <v>0</v>
      </c>
      <c r="AF98" s="125">
        <f t="shared" si="19"/>
        <v>0</v>
      </c>
      <c r="AG98" s="125">
        <f t="shared" si="19"/>
        <v>0</v>
      </c>
      <c r="AH98" s="125">
        <f t="shared" si="19"/>
        <v>0</v>
      </c>
      <c r="AI98" s="125">
        <f t="shared" si="19"/>
        <v>0</v>
      </c>
      <c r="AJ98" s="48" t="str">
        <f t="shared" si="7"/>
        <v/>
      </c>
      <c r="AK98" s="61"/>
      <c r="AL98" s="61" t="str">
        <f t="shared" si="10"/>
        <v>00</v>
      </c>
      <c r="AM98" s="61" t="str">
        <f t="shared" si="11"/>
        <v>00</v>
      </c>
      <c r="AN98" s="61" t="str">
        <f t="shared" si="12"/>
        <v>00</v>
      </c>
      <c r="AO98" s="61" t="str">
        <f t="shared" si="13"/>
        <v>00</v>
      </c>
      <c r="AQ98" t="str">
        <f t="shared" si="8"/>
        <v/>
      </c>
    </row>
    <row r="99" spans="2:43">
      <c r="B99" s="132"/>
      <c r="C99" s="48">
        <f t="shared" si="9"/>
        <v>28</v>
      </c>
      <c r="D99" s="125">
        <f t="shared" si="19"/>
        <v>0</v>
      </c>
      <c r="E99" s="125">
        <f t="shared" si="19"/>
        <v>0</v>
      </c>
      <c r="F99" s="125">
        <f t="shared" si="19"/>
        <v>0</v>
      </c>
      <c r="G99" s="125">
        <f t="shared" si="19"/>
        <v>0</v>
      </c>
      <c r="H99" s="125">
        <f t="shared" si="19"/>
        <v>0</v>
      </c>
      <c r="I99" s="125">
        <f t="shared" si="19"/>
        <v>0</v>
      </c>
      <c r="J99" s="125">
        <f t="shared" si="19"/>
        <v>0</v>
      </c>
      <c r="K99" s="125">
        <f t="shared" si="19"/>
        <v>0</v>
      </c>
      <c r="L99" s="125">
        <f t="shared" si="19"/>
        <v>0</v>
      </c>
      <c r="M99" s="125">
        <f t="shared" si="19"/>
        <v>0</v>
      </c>
      <c r="N99" s="125">
        <f t="shared" si="19"/>
        <v>0</v>
      </c>
      <c r="O99" s="125">
        <f t="shared" si="19"/>
        <v>0</v>
      </c>
      <c r="P99" s="125">
        <f t="shared" si="19"/>
        <v>0</v>
      </c>
      <c r="Q99" s="125">
        <f t="shared" si="19"/>
        <v>0</v>
      </c>
      <c r="R99" s="125">
        <f t="shared" si="19"/>
        <v>0</v>
      </c>
      <c r="S99" s="125">
        <f t="shared" si="19"/>
        <v>0</v>
      </c>
      <c r="T99" s="125">
        <f t="shared" si="19"/>
        <v>0</v>
      </c>
      <c r="U99" s="125">
        <f t="shared" si="19"/>
        <v>0</v>
      </c>
      <c r="V99" s="125">
        <f t="shared" si="19"/>
        <v>0</v>
      </c>
      <c r="W99" s="125">
        <f t="shared" si="19"/>
        <v>0</v>
      </c>
      <c r="X99" s="125">
        <f t="shared" si="19"/>
        <v>0</v>
      </c>
      <c r="Y99" s="125">
        <f t="shared" si="19"/>
        <v>0</v>
      </c>
      <c r="Z99" s="125">
        <f t="shared" si="19"/>
        <v>0</v>
      </c>
      <c r="AA99" s="125">
        <f t="shared" si="19"/>
        <v>0</v>
      </c>
      <c r="AB99" s="125">
        <f t="shared" si="19"/>
        <v>0</v>
      </c>
      <c r="AC99" s="125">
        <f t="shared" si="19"/>
        <v>0</v>
      </c>
      <c r="AD99" s="125">
        <f t="shared" si="19"/>
        <v>0</v>
      </c>
      <c r="AE99" s="125">
        <f t="shared" si="19"/>
        <v>0</v>
      </c>
      <c r="AF99" s="125">
        <f t="shared" si="19"/>
        <v>0</v>
      </c>
      <c r="AG99" s="125">
        <f t="shared" si="19"/>
        <v>0</v>
      </c>
      <c r="AH99" s="125">
        <f t="shared" si="19"/>
        <v>0</v>
      </c>
      <c r="AI99" s="125">
        <f t="shared" si="19"/>
        <v>0</v>
      </c>
      <c r="AJ99" s="48" t="str">
        <f t="shared" si="7"/>
        <v/>
      </c>
      <c r="AK99" s="61"/>
      <c r="AL99" s="61" t="str">
        <f t="shared" si="10"/>
        <v>00</v>
      </c>
      <c r="AM99" s="61" t="str">
        <f t="shared" si="11"/>
        <v>00</v>
      </c>
      <c r="AN99" s="61" t="str">
        <f t="shared" si="12"/>
        <v>00</v>
      </c>
      <c r="AO99" s="61" t="str">
        <f t="shared" si="13"/>
        <v>00</v>
      </c>
      <c r="AQ99" t="str">
        <f t="shared" si="8"/>
        <v/>
      </c>
    </row>
    <row r="100" spans="2:43">
      <c r="B100" s="132"/>
      <c r="C100" s="48">
        <f t="shared" si="9"/>
        <v>29</v>
      </c>
      <c r="D100" s="125">
        <f t="shared" si="19"/>
        <v>0</v>
      </c>
      <c r="E100" s="125">
        <f t="shared" si="19"/>
        <v>0</v>
      </c>
      <c r="F100" s="125">
        <f t="shared" si="19"/>
        <v>0</v>
      </c>
      <c r="G100" s="125">
        <f t="shared" si="19"/>
        <v>0</v>
      </c>
      <c r="H100" s="125">
        <f t="shared" si="19"/>
        <v>0</v>
      </c>
      <c r="I100" s="125">
        <f t="shared" si="19"/>
        <v>0</v>
      </c>
      <c r="J100" s="125">
        <f t="shared" si="19"/>
        <v>0</v>
      </c>
      <c r="K100" s="125">
        <f t="shared" si="19"/>
        <v>0</v>
      </c>
      <c r="L100" s="125">
        <f t="shared" si="19"/>
        <v>0</v>
      </c>
      <c r="M100" s="125">
        <f t="shared" si="19"/>
        <v>0</v>
      </c>
      <c r="N100" s="125">
        <f t="shared" si="19"/>
        <v>0</v>
      </c>
      <c r="O100" s="125">
        <f t="shared" si="19"/>
        <v>0</v>
      </c>
      <c r="P100" s="125">
        <f t="shared" si="19"/>
        <v>0</v>
      </c>
      <c r="Q100" s="125">
        <f t="shared" si="19"/>
        <v>0</v>
      </c>
      <c r="R100" s="125">
        <f t="shared" si="19"/>
        <v>0</v>
      </c>
      <c r="S100" s="125">
        <f t="shared" si="19"/>
        <v>0</v>
      </c>
      <c r="T100" s="125">
        <f t="shared" si="19"/>
        <v>0</v>
      </c>
      <c r="U100" s="125">
        <f t="shared" si="19"/>
        <v>0</v>
      </c>
      <c r="V100" s="125">
        <f t="shared" si="19"/>
        <v>0</v>
      </c>
      <c r="W100" s="125">
        <f t="shared" si="19"/>
        <v>0</v>
      </c>
      <c r="X100" s="125">
        <f t="shared" si="19"/>
        <v>0</v>
      </c>
      <c r="Y100" s="125">
        <f t="shared" si="19"/>
        <v>0</v>
      </c>
      <c r="Z100" s="125">
        <f t="shared" si="19"/>
        <v>0</v>
      </c>
      <c r="AA100" s="125">
        <f t="shared" si="19"/>
        <v>0</v>
      </c>
      <c r="AB100" s="125">
        <f t="shared" si="19"/>
        <v>0</v>
      </c>
      <c r="AC100" s="125">
        <f t="shared" si="19"/>
        <v>0</v>
      </c>
      <c r="AD100" s="125">
        <f t="shared" si="19"/>
        <v>0</v>
      </c>
      <c r="AE100" s="125">
        <f t="shared" si="19"/>
        <v>0</v>
      </c>
      <c r="AF100" s="125">
        <f t="shared" si="19"/>
        <v>0</v>
      </c>
      <c r="AG100" s="125">
        <f t="shared" si="19"/>
        <v>0</v>
      </c>
      <c r="AH100" s="125">
        <f t="shared" si="19"/>
        <v>0</v>
      </c>
      <c r="AI100" s="125">
        <f t="shared" si="19"/>
        <v>0</v>
      </c>
      <c r="AJ100" s="48" t="str">
        <f t="shared" si="7"/>
        <v/>
      </c>
      <c r="AK100" s="61"/>
      <c r="AL100" s="61" t="str">
        <f t="shared" si="10"/>
        <v>00</v>
      </c>
      <c r="AM100" s="61" t="str">
        <f t="shared" si="11"/>
        <v>00</v>
      </c>
      <c r="AN100" s="61" t="str">
        <f t="shared" si="12"/>
        <v>00</v>
      </c>
      <c r="AO100" s="61" t="str">
        <f t="shared" si="13"/>
        <v>00</v>
      </c>
      <c r="AQ100" t="str">
        <f t="shared" si="8"/>
        <v/>
      </c>
    </row>
    <row r="101" spans="2:43">
      <c r="B101" s="132"/>
      <c r="C101" s="48">
        <f t="shared" si="9"/>
        <v>30</v>
      </c>
      <c r="D101" s="125">
        <f t="shared" si="19"/>
        <v>0</v>
      </c>
      <c r="E101" s="125">
        <f t="shared" si="19"/>
        <v>0</v>
      </c>
      <c r="F101" s="125">
        <f t="shared" si="19"/>
        <v>0</v>
      </c>
      <c r="G101" s="125">
        <f t="shared" si="19"/>
        <v>0</v>
      </c>
      <c r="H101" s="125">
        <f t="shared" si="19"/>
        <v>0</v>
      </c>
      <c r="I101" s="125">
        <f t="shared" si="19"/>
        <v>0</v>
      </c>
      <c r="J101" s="125">
        <f t="shared" si="19"/>
        <v>0</v>
      </c>
      <c r="K101" s="125">
        <f t="shared" si="19"/>
        <v>0</v>
      </c>
      <c r="L101" s="125">
        <f t="shared" si="19"/>
        <v>0</v>
      </c>
      <c r="M101" s="125">
        <f t="shared" si="19"/>
        <v>0</v>
      </c>
      <c r="N101" s="125">
        <f t="shared" si="19"/>
        <v>0</v>
      </c>
      <c r="O101" s="125">
        <f t="shared" si="19"/>
        <v>0</v>
      </c>
      <c r="P101" s="125">
        <f t="shared" si="19"/>
        <v>0</v>
      </c>
      <c r="Q101" s="125">
        <f t="shared" si="19"/>
        <v>0</v>
      </c>
      <c r="R101" s="125">
        <f t="shared" si="19"/>
        <v>0</v>
      </c>
      <c r="S101" s="125">
        <f t="shared" si="19"/>
        <v>0</v>
      </c>
      <c r="T101" s="125">
        <f t="shared" si="19"/>
        <v>0</v>
      </c>
      <c r="U101" s="125">
        <f t="shared" si="19"/>
        <v>0</v>
      </c>
      <c r="V101" s="125">
        <f t="shared" si="19"/>
        <v>0</v>
      </c>
      <c r="W101" s="125">
        <f t="shared" si="19"/>
        <v>0</v>
      </c>
      <c r="X101" s="125">
        <f t="shared" si="19"/>
        <v>0</v>
      </c>
      <c r="Y101" s="125">
        <f t="shared" si="19"/>
        <v>0</v>
      </c>
      <c r="Z101" s="125">
        <f t="shared" si="19"/>
        <v>0</v>
      </c>
      <c r="AA101" s="125">
        <f t="shared" si="19"/>
        <v>0</v>
      </c>
      <c r="AB101" s="125">
        <f t="shared" si="19"/>
        <v>0</v>
      </c>
      <c r="AC101" s="125">
        <f t="shared" si="19"/>
        <v>0</v>
      </c>
      <c r="AD101" s="125">
        <f t="shared" si="19"/>
        <v>0</v>
      </c>
      <c r="AE101" s="125">
        <f t="shared" si="19"/>
        <v>0</v>
      </c>
      <c r="AF101" s="125">
        <f t="shared" si="19"/>
        <v>0</v>
      </c>
      <c r="AG101" s="125">
        <f t="shared" si="19"/>
        <v>0</v>
      </c>
      <c r="AH101" s="125">
        <f t="shared" si="19"/>
        <v>0</v>
      </c>
      <c r="AI101" s="125">
        <f t="shared" si="19"/>
        <v>0</v>
      </c>
      <c r="AJ101" s="48" t="str">
        <f t="shared" si="7"/>
        <v/>
      </c>
      <c r="AK101" s="61"/>
      <c r="AL101" s="61" t="str">
        <f t="shared" si="10"/>
        <v>00</v>
      </c>
      <c r="AM101" s="61" t="str">
        <f t="shared" si="11"/>
        <v>00</v>
      </c>
      <c r="AN101" s="61" t="str">
        <f t="shared" si="12"/>
        <v>00</v>
      </c>
      <c r="AO101" s="61" t="str">
        <f t="shared" si="13"/>
        <v>00</v>
      </c>
      <c r="AQ101" t="str">
        <f t="shared" si="8"/>
        <v/>
      </c>
    </row>
    <row r="102" spans="2:43">
      <c r="B102" s="132"/>
      <c r="C102" s="48">
        <f t="shared" si="9"/>
        <v>31</v>
      </c>
      <c r="D102" s="125">
        <f t="shared" si="19"/>
        <v>0</v>
      </c>
      <c r="E102" s="125">
        <f t="shared" si="19"/>
        <v>0</v>
      </c>
      <c r="F102" s="125">
        <f t="shared" si="19"/>
        <v>0</v>
      </c>
      <c r="G102" s="125">
        <f t="shared" si="19"/>
        <v>0</v>
      </c>
      <c r="H102" s="125">
        <f t="shared" si="19"/>
        <v>0</v>
      </c>
      <c r="I102" s="125">
        <f t="shared" si="19"/>
        <v>0</v>
      </c>
      <c r="J102" s="125">
        <f t="shared" si="19"/>
        <v>0</v>
      </c>
      <c r="K102" s="125">
        <f t="shared" si="19"/>
        <v>0</v>
      </c>
      <c r="L102" s="125">
        <f t="shared" si="19"/>
        <v>0</v>
      </c>
      <c r="M102" s="125">
        <f t="shared" si="19"/>
        <v>0</v>
      </c>
      <c r="N102" s="125">
        <f t="shared" si="19"/>
        <v>0</v>
      </c>
      <c r="O102" s="125">
        <f t="shared" si="19"/>
        <v>0</v>
      </c>
      <c r="P102" s="125">
        <f t="shared" si="19"/>
        <v>0</v>
      </c>
      <c r="Q102" s="125">
        <f t="shared" si="19"/>
        <v>0</v>
      </c>
      <c r="R102" s="125">
        <f t="shared" si="19"/>
        <v>0</v>
      </c>
      <c r="S102" s="125">
        <f t="shared" si="19"/>
        <v>0</v>
      </c>
      <c r="T102" s="125">
        <f t="shared" si="19"/>
        <v>0</v>
      </c>
      <c r="U102" s="125">
        <f t="shared" si="19"/>
        <v>0</v>
      </c>
      <c r="V102" s="125">
        <f t="shared" si="19"/>
        <v>0</v>
      </c>
      <c r="W102" s="125">
        <f t="shared" si="19"/>
        <v>0</v>
      </c>
      <c r="X102" s="125">
        <f t="shared" si="19"/>
        <v>0</v>
      </c>
      <c r="Y102" s="125">
        <f t="shared" si="19"/>
        <v>0</v>
      </c>
      <c r="Z102" s="125">
        <f t="shared" si="19"/>
        <v>0</v>
      </c>
      <c r="AA102" s="125">
        <f t="shared" si="19"/>
        <v>0</v>
      </c>
      <c r="AB102" s="125">
        <f t="shared" si="19"/>
        <v>0</v>
      </c>
      <c r="AC102" s="125">
        <f t="shared" si="19"/>
        <v>0</v>
      </c>
      <c r="AD102" s="125">
        <f t="shared" si="19"/>
        <v>0</v>
      </c>
      <c r="AE102" s="125">
        <f t="shared" si="19"/>
        <v>0</v>
      </c>
      <c r="AF102" s="125">
        <f t="shared" si="19"/>
        <v>0</v>
      </c>
      <c r="AG102" s="125">
        <f t="shared" si="19"/>
        <v>0</v>
      </c>
      <c r="AH102" s="125">
        <f t="shared" si="19"/>
        <v>0</v>
      </c>
      <c r="AI102" s="125">
        <f t="shared" ref="AI102" si="20">IF(AI37=1,1,0)</f>
        <v>0</v>
      </c>
      <c r="AJ102" s="48" t="str">
        <f t="shared" si="7"/>
        <v/>
      </c>
      <c r="AK102" s="61"/>
      <c r="AL102" s="61" t="str">
        <f t="shared" si="10"/>
        <v>00</v>
      </c>
      <c r="AM102" s="61" t="str">
        <f t="shared" si="11"/>
        <v>00</v>
      </c>
      <c r="AN102" s="61" t="str">
        <f t="shared" si="12"/>
        <v>00</v>
      </c>
      <c r="AO102" s="61" t="str">
        <f t="shared" si="13"/>
        <v>00</v>
      </c>
      <c r="AQ102" t="str">
        <f t="shared" si="8"/>
        <v/>
      </c>
    </row>
    <row r="103" spans="2:43">
      <c r="B103" s="132"/>
      <c r="C103" s="48">
        <f t="shared" si="9"/>
        <v>32</v>
      </c>
      <c r="D103" s="125">
        <f t="shared" ref="D103:AI110" si="21">IF(D38=1,1,0)</f>
        <v>0</v>
      </c>
      <c r="E103" s="125">
        <f t="shared" si="21"/>
        <v>0</v>
      </c>
      <c r="F103" s="125">
        <f t="shared" si="21"/>
        <v>0</v>
      </c>
      <c r="G103" s="125">
        <f t="shared" si="21"/>
        <v>0</v>
      </c>
      <c r="H103" s="125">
        <f t="shared" si="21"/>
        <v>0</v>
      </c>
      <c r="I103" s="125">
        <f t="shared" si="21"/>
        <v>0</v>
      </c>
      <c r="J103" s="125">
        <f t="shared" si="21"/>
        <v>0</v>
      </c>
      <c r="K103" s="125">
        <f t="shared" si="21"/>
        <v>0</v>
      </c>
      <c r="L103" s="125">
        <f t="shared" si="21"/>
        <v>0</v>
      </c>
      <c r="M103" s="125">
        <f t="shared" si="21"/>
        <v>0</v>
      </c>
      <c r="N103" s="125">
        <f t="shared" si="21"/>
        <v>0</v>
      </c>
      <c r="O103" s="125">
        <f t="shared" si="21"/>
        <v>0</v>
      </c>
      <c r="P103" s="125">
        <f t="shared" si="21"/>
        <v>0</v>
      </c>
      <c r="Q103" s="125">
        <f t="shared" si="21"/>
        <v>0</v>
      </c>
      <c r="R103" s="125">
        <f t="shared" si="21"/>
        <v>0</v>
      </c>
      <c r="S103" s="125">
        <f t="shared" si="21"/>
        <v>0</v>
      </c>
      <c r="T103" s="125">
        <f t="shared" si="21"/>
        <v>0</v>
      </c>
      <c r="U103" s="125">
        <f t="shared" si="21"/>
        <v>0</v>
      </c>
      <c r="V103" s="125">
        <f t="shared" si="21"/>
        <v>0</v>
      </c>
      <c r="W103" s="125">
        <f t="shared" si="21"/>
        <v>0</v>
      </c>
      <c r="X103" s="125">
        <f t="shared" si="21"/>
        <v>0</v>
      </c>
      <c r="Y103" s="125">
        <f t="shared" si="21"/>
        <v>0</v>
      </c>
      <c r="Z103" s="125">
        <f t="shared" si="21"/>
        <v>0</v>
      </c>
      <c r="AA103" s="125">
        <f t="shared" si="21"/>
        <v>0</v>
      </c>
      <c r="AB103" s="125">
        <f t="shared" si="21"/>
        <v>0</v>
      </c>
      <c r="AC103" s="125">
        <f t="shared" si="21"/>
        <v>0</v>
      </c>
      <c r="AD103" s="125">
        <f t="shared" si="21"/>
        <v>0</v>
      </c>
      <c r="AE103" s="125">
        <f t="shared" si="21"/>
        <v>0</v>
      </c>
      <c r="AF103" s="125">
        <f t="shared" si="21"/>
        <v>0</v>
      </c>
      <c r="AG103" s="125">
        <f t="shared" si="21"/>
        <v>0</v>
      </c>
      <c r="AH103" s="125">
        <f t="shared" si="21"/>
        <v>0</v>
      </c>
      <c r="AI103" s="125">
        <f t="shared" si="21"/>
        <v>0</v>
      </c>
      <c r="AJ103" s="48" t="str">
        <f t="shared" si="7"/>
        <v/>
      </c>
      <c r="AK103" s="61"/>
      <c r="AL103" s="61" t="str">
        <f t="shared" si="10"/>
        <v>00</v>
      </c>
      <c r="AM103" s="61" t="str">
        <f t="shared" si="11"/>
        <v>00</v>
      </c>
      <c r="AN103" s="61" t="str">
        <f t="shared" si="12"/>
        <v>00</v>
      </c>
      <c r="AO103" s="61" t="str">
        <f t="shared" si="13"/>
        <v>00</v>
      </c>
      <c r="AQ103" t="str">
        <f t="shared" si="8"/>
        <v/>
      </c>
    </row>
    <row r="104" spans="2:43">
      <c r="B104" s="132"/>
      <c r="C104" s="48">
        <f t="shared" si="9"/>
        <v>33</v>
      </c>
      <c r="D104" s="125">
        <f t="shared" si="21"/>
        <v>0</v>
      </c>
      <c r="E104" s="125">
        <f t="shared" si="21"/>
        <v>0</v>
      </c>
      <c r="F104" s="125">
        <f t="shared" si="21"/>
        <v>0</v>
      </c>
      <c r="G104" s="125">
        <f t="shared" si="21"/>
        <v>0</v>
      </c>
      <c r="H104" s="125">
        <f t="shared" si="21"/>
        <v>0</v>
      </c>
      <c r="I104" s="125">
        <f t="shared" si="21"/>
        <v>0</v>
      </c>
      <c r="J104" s="125">
        <f t="shared" si="21"/>
        <v>0</v>
      </c>
      <c r="K104" s="125">
        <f t="shared" si="21"/>
        <v>0</v>
      </c>
      <c r="L104" s="125">
        <f t="shared" si="21"/>
        <v>0</v>
      </c>
      <c r="M104" s="125">
        <f t="shared" si="21"/>
        <v>0</v>
      </c>
      <c r="N104" s="125">
        <f t="shared" si="21"/>
        <v>0</v>
      </c>
      <c r="O104" s="125">
        <f t="shared" si="21"/>
        <v>0</v>
      </c>
      <c r="P104" s="125">
        <f t="shared" si="21"/>
        <v>0</v>
      </c>
      <c r="Q104" s="125">
        <f t="shared" si="21"/>
        <v>0</v>
      </c>
      <c r="R104" s="125">
        <f t="shared" si="21"/>
        <v>0</v>
      </c>
      <c r="S104" s="125">
        <f t="shared" si="21"/>
        <v>0</v>
      </c>
      <c r="T104" s="125">
        <f t="shared" si="21"/>
        <v>0</v>
      </c>
      <c r="U104" s="125">
        <f t="shared" si="21"/>
        <v>0</v>
      </c>
      <c r="V104" s="125">
        <f t="shared" si="21"/>
        <v>0</v>
      </c>
      <c r="W104" s="125">
        <f t="shared" si="21"/>
        <v>0</v>
      </c>
      <c r="X104" s="125">
        <f t="shared" si="21"/>
        <v>0</v>
      </c>
      <c r="Y104" s="125">
        <f t="shared" si="21"/>
        <v>0</v>
      </c>
      <c r="Z104" s="125">
        <f t="shared" si="21"/>
        <v>0</v>
      </c>
      <c r="AA104" s="125">
        <f t="shared" si="21"/>
        <v>0</v>
      </c>
      <c r="AB104" s="125">
        <f t="shared" si="21"/>
        <v>0</v>
      </c>
      <c r="AC104" s="125">
        <f t="shared" si="21"/>
        <v>0</v>
      </c>
      <c r="AD104" s="125">
        <f t="shared" si="21"/>
        <v>0</v>
      </c>
      <c r="AE104" s="125">
        <f t="shared" si="21"/>
        <v>0</v>
      </c>
      <c r="AF104" s="125">
        <f t="shared" si="21"/>
        <v>0</v>
      </c>
      <c r="AG104" s="125">
        <f t="shared" si="21"/>
        <v>0</v>
      </c>
      <c r="AH104" s="125">
        <f t="shared" si="21"/>
        <v>0</v>
      </c>
      <c r="AI104" s="125">
        <f t="shared" si="21"/>
        <v>0</v>
      </c>
      <c r="AJ104" s="48" t="str">
        <f t="shared" si="7"/>
        <v/>
      </c>
      <c r="AK104" s="61"/>
      <c r="AL104" s="61" t="str">
        <f t="shared" si="10"/>
        <v>00</v>
      </c>
      <c r="AM104" s="61" t="str">
        <f t="shared" si="11"/>
        <v>00</v>
      </c>
      <c r="AN104" s="61" t="str">
        <f t="shared" si="12"/>
        <v>00</v>
      </c>
      <c r="AO104" s="61" t="str">
        <f t="shared" si="13"/>
        <v>00</v>
      </c>
      <c r="AQ104" t="str">
        <f t="shared" si="8"/>
        <v/>
      </c>
    </row>
    <row r="105" spans="2:43">
      <c r="B105" s="132"/>
      <c r="C105" s="48">
        <f t="shared" si="9"/>
        <v>34</v>
      </c>
      <c r="D105" s="125">
        <f t="shared" si="21"/>
        <v>0</v>
      </c>
      <c r="E105" s="125">
        <f t="shared" si="21"/>
        <v>0</v>
      </c>
      <c r="F105" s="125">
        <f t="shared" si="21"/>
        <v>0</v>
      </c>
      <c r="G105" s="125">
        <f t="shared" si="21"/>
        <v>0</v>
      </c>
      <c r="H105" s="125">
        <f t="shared" si="21"/>
        <v>0</v>
      </c>
      <c r="I105" s="125">
        <f t="shared" si="21"/>
        <v>0</v>
      </c>
      <c r="J105" s="125">
        <f t="shared" si="21"/>
        <v>0</v>
      </c>
      <c r="K105" s="125">
        <f t="shared" si="21"/>
        <v>0</v>
      </c>
      <c r="L105" s="125">
        <f t="shared" si="21"/>
        <v>0</v>
      </c>
      <c r="M105" s="125">
        <f t="shared" si="21"/>
        <v>0</v>
      </c>
      <c r="N105" s="125">
        <f t="shared" si="21"/>
        <v>0</v>
      </c>
      <c r="O105" s="125">
        <f t="shared" si="21"/>
        <v>0</v>
      </c>
      <c r="P105" s="125">
        <f t="shared" si="21"/>
        <v>0</v>
      </c>
      <c r="Q105" s="125">
        <f t="shared" si="21"/>
        <v>0</v>
      </c>
      <c r="R105" s="125">
        <f t="shared" si="21"/>
        <v>0</v>
      </c>
      <c r="S105" s="125">
        <f t="shared" si="21"/>
        <v>0</v>
      </c>
      <c r="T105" s="125">
        <f t="shared" si="21"/>
        <v>0</v>
      </c>
      <c r="U105" s="125">
        <f t="shared" si="21"/>
        <v>0</v>
      </c>
      <c r="V105" s="125">
        <f t="shared" si="21"/>
        <v>0</v>
      </c>
      <c r="W105" s="125">
        <f t="shared" si="21"/>
        <v>0</v>
      </c>
      <c r="X105" s="125">
        <f t="shared" si="21"/>
        <v>0</v>
      </c>
      <c r="Y105" s="125">
        <f t="shared" si="21"/>
        <v>0</v>
      </c>
      <c r="Z105" s="125">
        <f t="shared" si="21"/>
        <v>0</v>
      </c>
      <c r="AA105" s="125">
        <f t="shared" si="21"/>
        <v>0</v>
      </c>
      <c r="AB105" s="125">
        <f t="shared" si="21"/>
        <v>0</v>
      </c>
      <c r="AC105" s="125">
        <f t="shared" si="21"/>
        <v>0</v>
      </c>
      <c r="AD105" s="125">
        <f t="shared" si="21"/>
        <v>0</v>
      </c>
      <c r="AE105" s="125">
        <f t="shared" si="21"/>
        <v>0</v>
      </c>
      <c r="AF105" s="125">
        <f t="shared" si="21"/>
        <v>0</v>
      </c>
      <c r="AG105" s="125">
        <f t="shared" si="21"/>
        <v>0</v>
      </c>
      <c r="AH105" s="125">
        <f t="shared" si="21"/>
        <v>0</v>
      </c>
      <c r="AI105" s="125">
        <f t="shared" si="21"/>
        <v>0</v>
      </c>
      <c r="AJ105" s="48" t="str">
        <f t="shared" si="7"/>
        <v/>
      </c>
      <c r="AK105" s="61"/>
      <c r="AL105" s="61" t="str">
        <f t="shared" si="10"/>
        <v>00</v>
      </c>
      <c r="AM105" s="61" t="str">
        <f t="shared" si="11"/>
        <v>00</v>
      </c>
      <c r="AN105" s="61" t="str">
        <f t="shared" si="12"/>
        <v>00</v>
      </c>
      <c r="AO105" s="61" t="str">
        <f t="shared" si="13"/>
        <v>00</v>
      </c>
      <c r="AQ105" t="str">
        <f t="shared" si="8"/>
        <v/>
      </c>
    </row>
    <row r="106" spans="2:43">
      <c r="B106" s="132"/>
      <c r="C106" s="48">
        <f t="shared" si="9"/>
        <v>35</v>
      </c>
      <c r="D106" s="125">
        <f t="shared" si="21"/>
        <v>0</v>
      </c>
      <c r="E106" s="125">
        <f t="shared" si="21"/>
        <v>0</v>
      </c>
      <c r="F106" s="125">
        <f t="shared" si="21"/>
        <v>0</v>
      </c>
      <c r="G106" s="125">
        <f t="shared" si="21"/>
        <v>0</v>
      </c>
      <c r="H106" s="125">
        <f t="shared" si="21"/>
        <v>0</v>
      </c>
      <c r="I106" s="125">
        <f t="shared" si="21"/>
        <v>0</v>
      </c>
      <c r="J106" s="125">
        <f t="shared" si="21"/>
        <v>0</v>
      </c>
      <c r="K106" s="125">
        <f t="shared" si="21"/>
        <v>0</v>
      </c>
      <c r="L106" s="125">
        <f t="shared" si="21"/>
        <v>0</v>
      </c>
      <c r="M106" s="125">
        <f t="shared" si="21"/>
        <v>0</v>
      </c>
      <c r="N106" s="125">
        <f t="shared" si="21"/>
        <v>0</v>
      </c>
      <c r="O106" s="125">
        <f t="shared" si="21"/>
        <v>0</v>
      </c>
      <c r="P106" s="125">
        <f t="shared" si="21"/>
        <v>0</v>
      </c>
      <c r="Q106" s="125">
        <f t="shared" si="21"/>
        <v>0</v>
      </c>
      <c r="R106" s="125">
        <f t="shared" si="21"/>
        <v>0</v>
      </c>
      <c r="S106" s="125">
        <f t="shared" si="21"/>
        <v>0</v>
      </c>
      <c r="T106" s="125">
        <f t="shared" si="21"/>
        <v>0</v>
      </c>
      <c r="U106" s="125">
        <f t="shared" si="21"/>
        <v>0</v>
      </c>
      <c r="V106" s="125">
        <f t="shared" si="21"/>
        <v>0</v>
      </c>
      <c r="W106" s="125">
        <f t="shared" si="21"/>
        <v>0</v>
      </c>
      <c r="X106" s="125">
        <f t="shared" si="21"/>
        <v>0</v>
      </c>
      <c r="Y106" s="125">
        <f t="shared" si="21"/>
        <v>0</v>
      </c>
      <c r="Z106" s="125">
        <f t="shared" si="21"/>
        <v>0</v>
      </c>
      <c r="AA106" s="125">
        <f t="shared" si="21"/>
        <v>0</v>
      </c>
      <c r="AB106" s="125">
        <f t="shared" si="21"/>
        <v>0</v>
      </c>
      <c r="AC106" s="125">
        <f t="shared" si="21"/>
        <v>0</v>
      </c>
      <c r="AD106" s="125">
        <f t="shared" si="21"/>
        <v>0</v>
      </c>
      <c r="AE106" s="125">
        <f t="shared" si="21"/>
        <v>0</v>
      </c>
      <c r="AF106" s="125">
        <f t="shared" si="21"/>
        <v>0</v>
      </c>
      <c r="AG106" s="125">
        <f t="shared" si="21"/>
        <v>0</v>
      </c>
      <c r="AH106" s="125">
        <f t="shared" si="21"/>
        <v>0</v>
      </c>
      <c r="AI106" s="125">
        <f t="shared" si="21"/>
        <v>0</v>
      </c>
      <c r="AJ106" s="48" t="str">
        <f t="shared" si="7"/>
        <v/>
      </c>
      <c r="AK106" s="61"/>
      <c r="AL106" s="61" t="str">
        <f t="shared" si="10"/>
        <v>00</v>
      </c>
      <c r="AM106" s="61" t="str">
        <f t="shared" si="11"/>
        <v>00</v>
      </c>
      <c r="AN106" s="61" t="str">
        <f t="shared" si="12"/>
        <v>00</v>
      </c>
      <c r="AO106" s="61" t="str">
        <f t="shared" si="13"/>
        <v>00</v>
      </c>
      <c r="AQ106" t="str">
        <f t="shared" si="8"/>
        <v/>
      </c>
    </row>
    <row r="107" spans="2:43">
      <c r="B107" s="132"/>
      <c r="C107" s="48">
        <f t="shared" si="9"/>
        <v>36</v>
      </c>
      <c r="D107" s="125">
        <f t="shared" si="21"/>
        <v>0</v>
      </c>
      <c r="E107" s="125">
        <f t="shared" si="21"/>
        <v>0</v>
      </c>
      <c r="F107" s="125">
        <f t="shared" si="21"/>
        <v>0</v>
      </c>
      <c r="G107" s="125">
        <f t="shared" si="21"/>
        <v>0</v>
      </c>
      <c r="H107" s="125">
        <f t="shared" si="21"/>
        <v>0</v>
      </c>
      <c r="I107" s="125">
        <f t="shared" si="21"/>
        <v>0</v>
      </c>
      <c r="J107" s="125">
        <f t="shared" si="21"/>
        <v>0</v>
      </c>
      <c r="K107" s="125">
        <f t="shared" si="21"/>
        <v>0</v>
      </c>
      <c r="L107" s="125">
        <f t="shared" si="21"/>
        <v>0</v>
      </c>
      <c r="M107" s="125">
        <f t="shared" si="21"/>
        <v>0</v>
      </c>
      <c r="N107" s="125">
        <f t="shared" si="21"/>
        <v>0</v>
      </c>
      <c r="O107" s="125">
        <f t="shared" si="21"/>
        <v>0</v>
      </c>
      <c r="P107" s="125">
        <f t="shared" si="21"/>
        <v>0</v>
      </c>
      <c r="Q107" s="125">
        <f t="shared" si="21"/>
        <v>0</v>
      </c>
      <c r="R107" s="125">
        <f t="shared" si="21"/>
        <v>0</v>
      </c>
      <c r="S107" s="125">
        <f t="shared" si="21"/>
        <v>0</v>
      </c>
      <c r="T107" s="125">
        <f t="shared" si="21"/>
        <v>0</v>
      </c>
      <c r="U107" s="125">
        <f t="shared" si="21"/>
        <v>0</v>
      </c>
      <c r="V107" s="125">
        <f t="shared" si="21"/>
        <v>0</v>
      </c>
      <c r="W107" s="125">
        <f t="shared" si="21"/>
        <v>0</v>
      </c>
      <c r="X107" s="125">
        <f t="shared" si="21"/>
        <v>0</v>
      </c>
      <c r="Y107" s="125">
        <f t="shared" si="21"/>
        <v>0</v>
      </c>
      <c r="Z107" s="125">
        <f t="shared" si="21"/>
        <v>0</v>
      </c>
      <c r="AA107" s="125">
        <f t="shared" si="21"/>
        <v>0</v>
      </c>
      <c r="AB107" s="125">
        <f t="shared" si="21"/>
        <v>0</v>
      </c>
      <c r="AC107" s="125">
        <f t="shared" si="21"/>
        <v>0</v>
      </c>
      <c r="AD107" s="125">
        <f t="shared" si="21"/>
        <v>0</v>
      </c>
      <c r="AE107" s="125">
        <f t="shared" si="21"/>
        <v>0</v>
      </c>
      <c r="AF107" s="125">
        <f t="shared" si="21"/>
        <v>0</v>
      </c>
      <c r="AG107" s="125">
        <f t="shared" si="21"/>
        <v>0</v>
      </c>
      <c r="AH107" s="125">
        <f t="shared" si="21"/>
        <v>0</v>
      </c>
      <c r="AI107" s="125">
        <f t="shared" si="21"/>
        <v>0</v>
      </c>
      <c r="AJ107" s="48" t="str">
        <f t="shared" si="7"/>
        <v/>
      </c>
      <c r="AK107" s="61"/>
      <c r="AL107" s="61" t="str">
        <f t="shared" si="10"/>
        <v>00</v>
      </c>
      <c r="AM107" s="61" t="str">
        <f t="shared" si="11"/>
        <v>00</v>
      </c>
      <c r="AN107" s="61" t="str">
        <f t="shared" si="12"/>
        <v>00</v>
      </c>
      <c r="AO107" s="61" t="str">
        <f t="shared" si="13"/>
        <v>00</v>
      </c>
      <c r="AQ107" t="str">
        <f t="shared" si="8"/>
        <v/>
      </c>
    </row>
    <row r="108" spans="2:43">
      <c r="B108" s="132"/>
      <c r="C108" s="48">
        <f t="shared" si="9"/>
        <v>37</v>
      </c>
      <c r="D108" s="125">
        <f t="shared" si="21"/>
        <v>0</v>
      </c>
      <c r="E108" s="125">
        <f t="shared" si="21"/>
        <v>0</v>
      </c>
      <c r="F108" s="125">
        <f t="shared" si="21"/>
        <v>0</v>
      </c>
      <c r="G108" s="125">
        <f t="shared" si="21"/>
        <v>0</v>
      </c>
      <c r="H108" s="125">
        <f t="shared" si="21"/>
        <v>0</v>
      </c>
      <c r="I108" s="125">
        <f t="shared" si="21"/>
        <v>0</v>
      </c>
      <c r="J108" s="125">
        <f t="shared" si="21"/>
        <v>0</v>
      </c>
      <c r="K108" s="125">
        <f t="shared" si="21"/>
        <v>0</v>
      </c>
      <c r="L108" s="125">
        <f t="shared" si="21"/>
        <v>0</v>
      </c>
      <c r="M108" s="125">
        <f t="shared" si="21"/>
        <v>0</v>
      </c>
      <c r="N108" s="125">
        <f t="shared" si="21"/>
        <v>0</v>
      </c>
      <c r="O108" s="125">
        <f t="shared" si="21"/>
        <v>0</v>
      </c>
      <c r="P108" s="125">
        <f t="shared" si="21"/>
        <v>0</v>
      </c>
      <c r="Q108" s="125">
        <f t="shared" si="21"/>
        <v>0</v>
      </c>
      <c r="R108" s="125">
        <f t="shared" si="21"/>
        <v>0</v>
      </c>
      <c r="S108" s="125">
        <f t="shared" si="21"/>
        <v>0</v>
      </c>
      <c r="T108" s="125">
        <f t="shared" si="21"/>
        <v>0</v>
      </c>
      <c r="U108" s="125">
        <f t="shared" si="21"/>
        <v>0</v>
      </c>
      <c r="V108" s="125">
        <f t="shared" si="21"/>
        <v>0</v>
      </c>
      <c r="W108" s="125">
        <f t="shared" si="21"/>
        <v>0</v>
      </c>
      <c r="X108" s="125">
        <f t="shared" si="21"/>
        <v>0</v>
      </c>
      <c r="Y108" s="125">
        <f t="shared" si="21"/>
        <v>0</v>
      </c>
      <c r="Z108" s="125">
        <f t="shared" si="21"/>
        <v>0</v>
      </c>
      <c r="AA108" s="125">
        <f t="shared" si="21"/>
        <v>0</v>
      </c>
      <c r="AB108" s="125">
        <f t="shared" si="21"/>
        <v>0</v>
      </c>
      <c r="AC108" s="125">
        <f t="shared" si="21"/>
        <v>0</v>
      </c>
      <c r="AD108" s="125">
        <f t="shared" si="21"/>
        <v>0</v>
      </c>
      <c r="AE108" s="125">
        <f t="shared" si="21"/>
        <v>0</v>
      </c>
      <c r="AF108" s="125">
        <f t="shared" si="21"/>
        <v>0</v>
      </c>
      <c r="AG108" s="125">
        <f t="shared" si="21"/>
        <v>0</v>
      </c>
      <c r="AH108" s="125">
        <f t="shared" si="21"/>
        <v>0</v>
      </c>
      <c r="AI108" s="125">
        <f t="shared" si="21"/>
        <v>0</v>
      </c>
      <c r="AJ108" s="48" t="str">
        <f t="shared" si="7"/>
        <v/>
      </c>
      <c r="AK108" s="61"/>
      <c r="AL108" s="61" t="str">
        <f t="shared" si="10"/>
        <v>00</v>
      </c>
      <c r="AM108" s="61" t="str">
        <f t="shared" si="11"/>
        <v>00</v>
      </c>
      <c r="AN108" s="61" t="str">
        <f t="shared" si="12"/>
        <v>00</v>
      </c>
      <c r="AO108" s="61" t="str">
        <f t="shared" si="13"/>
        <v>00</v>
      </c>
      <c r="AQ108" t="str">
        <f t="shared" si="8"/>
        <v/>
      </c>
    </row>
    <row r="109" spans="2:43">
      <c r="B109" s="132"/>
      <c r="C109" s="48">
        <f t="shared" si="9"/>
        <v>38</v>
      </c>
      <c r="D109" s="125">
        <f t="shared" si="21"/>
        <v>0</v>
      </c>
      <c r="E109" s="125">
        <f t="shared" si="21"/>
        <v>0</v>
      </c>
      <c r="F109" s="125">
        <f t="shared" si="21"/>
        <v>0</v>
      </c>
      <c r="G109" s="125">
        <f t="shared" si="21"/>
        <v>0</v>
      </c>
      <c r="H109" s="125">
        <f t="shared" si="21"/>
        <v>0</v>
      </c>
      <c r="I109" s="125">
        <f t="shared" si="21"/>
        <v>0</v>
      </c>
      <c r="J109" s="125">
        <f t="shared" si="21"/>
        <v>0</v>
      </c>
      <c r="K109" s="125">
        <f t="shared" si="21"/>
        <v>0</v>
      </c>
      <c r="L109" s="125">
        <f t="shared" si="21"/>
        <v>0</v>
      </c>
      <c r="M109" s="125">
        <f t="shared" si="21"/>
        <v>0</v>
      </c>
      <c r="N109" s="125">
        <f t="shared" si="21"/>
        <v>0</v>
      </c>
      <c r="O109" s="125">
        <f t="shared" si="21"/>
        <v>0</v>
      </c>
      <c r="P109" s="125">
        <f t="shared" si="21"/>
        <v>0</v>
      </c>
      <c r="Q109" s="125">
        <f t="shared" si="21"/>
        <v>0</v>
      </c>
      <c r="R109" s="125">
        <f t="shared" si="21"/>
        <v>0</v>
      </c>
      <c r="S109" s="125">
        <f t="shared" si="21"/>
        <v>0</v>
      </c>
      <c r="T109" s="125">
        <f t="shared" si="21"/>
        <v>0</v>
      </c>
      <c r="U109" s="125">
        <f t="shared" si="21"/>
        <v>0</v>
      </c>
      <c r="V109" s="125">
        <f t="shared" si="21"/>
        <v>0</v>
      </c>
      <c r="W109" s="125">
        <f t="shared" si="21"/>
        <v>0</v>
      </c>
      <c r="X109" s="125">
        <f t="shared" si="21"/>
        <v>0</v>
      </c>
      <c r="Y109" s="125">
        <f t="shared" si="21"/>
        <v>0</v>
      </c>
      <c r="Z109" s="125">
        <f t="shared" si="21"/>
        <v>0</v>
      </c>
      <c r="AA109" s="125">
        <f t="shared" si="21"/>
        <v>0</v>
      </c>
      <c r="AB109" s="125">
        <f t="shared" si="21"/>
        <v>0</v>
      </c>
      <c r="AC109" s="125">
        <f t="shared" si="21"/>
        <v>0</v>
      </c>
      <c r="AD109" s="125">
        <f t="shared" si="21"/>
        <v>0</v>
      </c>
      <c r="AE109" s="125">
        <f t="shared" si="21"/>
        <v>0</v>
      </c>
      <c r="AF109" s="125">
        <f t="shared" si="21"/>
        <v>0</v>
      </c>
      <c r="AG109" s="125">
        <f t="shared" si="21"/>
        <v>0</v>
      </c>
      <c r="AH109" s="125">
        <f t="shared" si="21"/>
        <v>0</v>
      </c>
      <c r="AI109" s="125">
        <f t="shared" si="21"/>
        <v>0</v>
      </c>
      <c r="AJ109" s="48" t="str">
        <f t="shared" si="7"/>
        <v/>
      </c>
      <c r="AK109" s="61"/>
      <c r="AL109" s="61" t="str">
        <f t="shared" si="10"/>
        <v>00</v>
      </c>
      <c r="AM109" s="61" t="str">
        <f t="shared" si="11"/>
        <v>00</v>
      </c>
      <c r="AN109" s="61" t="str">
        <f t="shared" si="12"/>
        <v>00</v>
      </c>
      <c r="AO109" s="61" t="str">
        <f t="shared" si="13"/>
        <v>00</v>
      </c>
      <c r="AQ109" t="str">
        <f t="shared" si="8"/>
        <v/>
      </c>
    </row>
    <row r="110" spans="2:43">
      <c r="B110" s="132"/>
      <c r="C110" s="48">
        <f t="shared" si="9"/>
        <v>39</v>
      </c>
      <c r="D110" s="125">
        <f t="shared" si="21"/>
        <v>0</v>
      </c>
      <c r="E110" s="125">
        <f t="shared" si="21"/>
        <v>0</v>
      </c>
      <c r="F110" s="125">
        <f t="shared" si="21"/>
        <v>0</v>
      </c>
      <c r="G110" s="125">
        <f t="shared" si="21"/>
        <v>0</v>
      </c>
      <c r="H110" s="125">
        <f t="shared" si="21"/>
        <v>0</v>
      </c>
      <c r="I110" s="125">
        <f t="shared" si="21"/>
        <v>0</v>
      </c>
      <c r="J110" s="125">
        <f t="shared" si="21"/>
        <v>0</v>
      </c>
      <c r="K110" s="125">
        <f t="shared" si="21"/>
        <v>0</v>
      </c>
      <c r="L110" s="125">
        <f t="shared" si="21"/>
        <v>0</v>
      </c>
      <c r="M110" s="125">
        <f t="shared" si="21"/>
        <v>0</v>
      </c>
      <c r="N110" s="125">
        <f t="shared" si="21"/>
        <v>0</v>
      </c>
      <c r="O110" s="125">
        <f t="shared" si="21"/>
        <v>0</v>
      </c>
      <c r="P110" s="125">
        <f t="shared" si="21"/>
        <v>0</v>
      </c>
      <c r="Q110" s="125">
        <f t="shared" si="21"/>
        <v>0</v>
      </c>
      <c r="R110" s="125">
        <f t="shared" si="21"/>
        <v>0</v>
      </c>
      <c r="S110" s="125">
        <f t="shared" si="21"/>
        <v>0</v>
      </c>
      <c r="T110" s="125">
        <f t="shared" si="21"/>
        <v>0</v>
      </c>
      <c r="U110" s="125">
        <f t="shared" si="21"/>
        <v>0</v>
      </c>
      <c r="V110" s="125">
        <f t="shared" si="21"/>
        <v>0</v>
      </c>
      <c r="W110" s="125">
        <f t="shared" si="21"/>
        <v>0</v>
      </c>
      <c r="X110" s="125">
        <f t="shared" si="21"/>
        <v>0</v>
      </c>
      <c r="Y110" s="125">
        <f t="shared" si="21"/>
        <v>0</v>
      </c>
      <c r="Z110" s="125">
        <f t="shared" si="21"/>
        <v>0</v>
      </c>
      <c r="AA110" s="125">
        <f t="shared" si="21"/>
        <v>0</v>
      </c>
      <c r="AB110" s="125">
        <f t="shared" si="21"/>
        <v>0</v>
      </c>
      <c r="AC110" s="125">
        <f t="shared" si="21"/>
        <v>0</v>
      </c>
      <c r="AD110" s="125">
        <f t="shared" si="21"/>
        <v>0</v>
      </c>
      <c r="AE110" s="125">
        <f t="shared" si="21"/>
        <v>0</v>
      </c>
      <c r="AF110" s="125">
        <f t="shared" si="21"/>
        <v>0</v>
      </c>
      <c r="AG110" s="125">
        <f t="shared" si="21"/>
        <v>0</v>
      </c>
      <c r="AH110" s="125">
        <f t="shared" si="21"/>
        <v>0</v>
      </c>
      <c r="AI110" s="125">
        <f t="shared" ref="AI110" si="22">IF(AI45=1,1,0)</f>
        <v>0</v>
      </c>
      <c r="AJ110" s="48" t="str">
        <f t="shared" si="7"/>
        <v/>
      </c>
      <c r="AK110" s="61"/>
      <c r="AL110" s="61" t="str">
        <f t="shared" si="10"/>
        <v>00</v>
      </c>
      <c r="AM110" s="61" t="str">
        <f t="shared" si="11"/>
        <v>00</v>
      </c>
      <c r="AN110" s="61" t="str">
        <f t="shared" si="12"/>
        <v>00</v>
      </c>
      <c r="AO110" s="61" t="str">
        <f t="shared" si="13"/>
        <v>00</v>
      </c>
      <c r="AQ110" t="str">
        <f t="shared" si="8"/>
        <v/>
      </c>
    </row>
    <row r="111" spans="2:43">
      <c r="B111" s="132"/>
      <c r="C111" s="48">
        <f t="shared" si="9"/>
        <v>40</v>
      </c>
      <c r="D111" s="125">
        <f t="shared" ref="D111:AI118" si="23">IF(D46=1,1,0)</f>
        <v>0</v>
      </c>
      <c r="E111" s="125">
        <f t="shared" si="23"/>
        <v>0</v>
      </c>
      <c r="F111" s="125">
        <f t="shared" si="23"/>
        <v>0</v>
      </c>
      <c r="G111" s="125">
        <f t="shared" si="23"/>
        <v>0</v>
      </c>
      <c r="H111" s="125">
        <f t="shared" si="23"/>
        <v>0</v>
      </c>
      <c r="I111" s="125">
        <f t="shared" si="23"/>
        <v>0</v>
      </c>
      <c r="J111" s="125">
        <f t="shared" si="23"/>
        <v>0</v>
      </c>
      <c r="K111" s="125">
        <f t="shared" si="23"/>
        <v>0</v>
      </c>
      <c r="L111" s="125">
        <f t="shared" si="23"/>
        <v>0</v>
      </c>
      <c r="M111" s="125">
        <f t="shared" si="23"/>
        <v>0</v>
      </c>
      <c r="N111" s="125">
        <f t="shared" si="23"/>
        <v>0</v>
      </c>
      <c r="O111" s="125">
        <f t="shared" si="23"/>
        <v>0</v>
      </c>
      <c r="P111" s="125">
        <f t="shared" si="23"/>
        <v>0</v>
      </c>
      <c r="Q111" s="125">
        <f t="shared" si="23"/>
        <v>0</v>
      </c>
      <c r="R111" s="125">
        <f t="shared" si="23"/>
        <v>0</v>
      </c>
      <c r="S111" s="125">
        <f t="shared" si="23"/>
        <v>0</v>
      </c>
      <c r="T111" s="125">
        <f t="shared" si="23"/>
        <v>0</v>
      </c>
      <c r="U111" s="125">
        <f t="shared" si="23"/>
        <v>0</v>
      </c>
      <c r="V111" s="125">
        <f t="shared" si="23"/>
        <v>0</v>
      </c>
      <c r="W111" s="125">
        <f t="shared" si="23"/>
        <v>0</v>
      </c>
      <c r="X111" s="125">
        <f t="shared" si="23"/>
        <v>0</v>
      </c>
      <c r="Y111" s="125">
        <f t="shared" si="23"/>
        <v>0</v>
      </c>
      <c r="Z111" s="125">
        <f t="shared" si="23"/>
        <v>0</v>
      </c>
      <c r="AA111" s="125">
        <f t="shared" si="23"/>
        <v>0</v>
      </c>
      <c r="AB111" s="125">
        <f t="shared" si="23"/>
        <v>0</v>
      </c>
      <c r="AC111" s="125">
        <f t="shared" si="23"/>
        <v>0</v>
      </c>
      <c r="AD111" s="125">
        <f t="shared" si="23"/>
        <v>0</v>
      </c>
      <c r="AE111" s="125">
        <f t="shared" si="23"/>
        <v>0</v>
      </c>
      <c r="AF111" s="125">
        <f t="shared" si="23"/>
        <v>0</v>
      </c>
      <c r="AG111" s="125">
        <f t="shared" si="23"/>
        <v>0</v>
      </c>
      <c r="AH111" s="125">
        <f t="shared" si="23"/>
        <v>0</v>
      </c>
      <c r="AI111" s="125">
        <f t="shared" si="23"/>
        <v>0</v>
      </c>
      <c r="AJ111" s="48" t="str">
        <f t="shared" si="7"/>
        <v/>
      </c>
      <c r="AK111" s="61"/>
      <c r="AL111" s="61" t="str">
        <f t="shared" si="10"/>
        <v>00</v>
      </c>
      <c r="AM111" s="61" t="str">
        <f t="shared" si="11"/>
        <v>00</v>
      </c>
      <c r="AN111" s="61" t="str">
        <f t="shared" si="12"/>
        <v>00</v>
      </c>
      <c r="AO111" s="61" t="str">
        <f t="shared" si="13"/>
        <v>00</v>
      </c>
      <c r="AQ111" t="str">
        <f t="shared" si="8"/>
        <v/>
      </c>
    </row>
    <row r="112" spans="2:43">
      <c r="B112" s="132"/>
      <c r="C112" s="48">
        <f t="shared" si="9"/>
        <v>41</v>
      </c>
      <c r="D112" s="125">
        <f t="shared" si="23"/>
        <v>0</v>
      </c>
      <c r="E112" s="125">
        <f t="shared" si="23"/>
        <v>0</v>
      </c>
      <c r="F112" s="125">
        <f t="shared" si="23"/>
        <v>0</v>
      </c>
      <c r="G112" s="125">
        <f t="shared" si="23"/>
        <v>0</v>
      </c>
      <c r="H112" s="125">
        <f t="shared" si="23"/>
        <v>0</v>
      </c>
      <c r="I112" s="125">
        <f t="shared" si="23"/>
        <v>0</v>
      </c>
      <c r="J112" s="125">
        <f t="shared" si="23"/>
        <v>0</v>
      </c>
      <c r="K112" s="125">
        <f t="shared" si="23"/>
        <v>0</v>
      </c>
      <c r="L112" s="125">
        <f t="shared" si="23"/>
        <v>0</v>
      </c>
      <c r="M112" s="125">
        <f t="shared" si="23"/>
        <v>0</v>
      </c>
      <c r="N112" s="125">
        <f t="shared" si="23"/>
        <v>0</v>
      </c>
      <c r="O112" s="125">
        <f t="shared" si="23"/>
        <v>0</v>
      </c>
      <c r="P112" s="125">
        <f t="shared" si="23"/>
        <v>0</v>
      </c>
      <c r="Q112" s="125">
        <f t="shared" si="23"/>
        <v>0</v>
      </c>
      <c r="R112" s="125">
        <f t="shared" si="23"/>
        <v>0</v>
      </c>
      <c r="S112" s="125">
        <f t="shared" si="23"/>
        <v>0</v>
      </c>
      <c r="T112" s="125">
        <f t="shared" si="23"/>
        <v>0</v>
      </c>
      <c r="U112" s="125">
        <f t="shared" si="23"/>
        <v>0</v>
      </c>
      <c r="V112" s="125">
        <f t="shared" si="23"/>
        <v>0</v>
      </c>
      <c r="W112" s="125">
        <f t="shared" si="23"/>
        <v>0</v>
      </c>
      <c r="X112" s="125">
        <f t="shared" si="23"/>
        <v>0</v>
      </c>
      <c r="Y112" s="125">
        <f t="shared" si="23"/>
        <v>0</v>
      </c>
      <c r="Z112" s="125">
        <f t="shared" si="23"/>
        <v>0</v>
      </c>
      <c r="AA112" s="125">
        <f t="shared" si="23"/>
        <v>0</v>
      </c>
      <c r="AB112" s="125">
        <f t="shared" si="23"/>
        <v>0</v>
      </c>
      <c r="AC112" s="125">
        <f t="shared" si="23"/>
        <v>0</v>
      </c>
      <c r="AD112" s="125">
        <f t="shared" si="23"/>
        <v>0</v>
      </c>
      <c r="AE112" s="125">
        <f t="shared" si="23"/>
        <v>0</v>
      </c>
      <c r="AF112" s="125">
        <f t="shared" si="23"/>
        <v>0</v>
      </c>
      <c r="AG112" s="125">
        <f t="shared" si="23"/>
        <v>0</v>
      </c>
      <c r="AH112" s="125">
        <f t="shared" si="23"/>
        <v>0</v>
      </c>
      <c r="AI112" s="125">
        <f t="shared" si="23"/>
        <v>0</v>
      </c>
      <c r="AJ112" s="48" t="str">
        <f t="shared" si="7"/>
        <v/>
      </c>
      <c r="AK112" s="61"/>
      <c r="AL112" s="61" t="str">
        <f t="shared" si="10"/>
        <v>00</v>
      </c>
      <c r="AM112" s="61" t="str">
        <f t="shared" si="11"/>
        <v>00</v>
      </c>
      <c r="AN112" s="61" t="str">
        <f t="shared" si="12"/>
        <v>00</v>
      </c>
      <c r="AO112" s="61" t="str">
        <f t="shared" si="13"/>
        <v>00</v>
      </c>
      <c r="AQ112" t="str">
        <f t="shared" si="8"/>
        <v/>
      </c>
    </row>
    <row r="113" spans="2:43">
      <c r="B113" s="132"/>
      <c r="C113" s="48">
        <f t="shared" si="9"/>
        <v>42</v>
      </c>
      <c r="D113" s="125">
        <f t="shared" si="23"/>
        <v>0</v>
      </c>
      <c r="E113" s="125">
        <f t="shared" si="23"/>
        <v>0</v>
      </c>
      <c r="F113" s="125">
        <f t="shared" si="23"/>
        <v>0</v>
      </c>
      <c r="G113" s="125">
        <f t="shared" si="23"/>
        <v>0</v>
      </c>
      <c r="H113" s="125">
        <f t="shared" si="23"/>
        <v>0</v>
      </c>
      <c r="I113" s="125">
        <f t="shared" si="23"/>
        <v>0</v>
      </c>
      <c r="J113" s="125">
        <f t="shared" si="23"/>
        <v>0</v>
      </c>
      <c r="K113" s="125">
        <f t="shared" si="23"/>
        <v>0</v>
      </c>
      <c r="L113" s="125">
        <f t="shared" si="23"/>
        <v>0</v>
      </c>
      <c r="M113" s="125">
        <f t="shared" si="23"/>
        <v>0</v>
      </c>
      <c r="N113" s="125">
        <f t="shared" si="23"/>
        <v>0</v>
      </c>
      <c r="O113" s="125">
        <f t="shared" si="23"/>
        <v>0</v>
      </c>
      <c r="P113" s="125">
        <f t="shared" si="23"/>
        <v>0</v>
      </c>
      <c r="Q113" s="125">
        <f t="shared" si="23"/>
        <v>0</v>
      </c>
      <c r="R113" s="125">
        <f t="shared" si="23"/>
        <v>0</v>
      </c>
      <c r="S113" s="125">
        <f t="shared" si="23"/>
        <v>0</v>
      </c>
      <c r="T113" s="125">
        <f t="shared" si="23"/>
        <v>0</v>
      </c>
      <c r="U113" s="125">
        <f t="shared" si="23"/>
        <v>0</v>
      </c>
      <c r="V113" s="125">
        <f t="shared" si="23"/>
        <v>0</v>
      </c>
      <c r="W113" s="125">
        <f t="shared" si="23"/>
        <v>0</v>
      </c>
      <c r="X113" s="125">
        <f t="shared" si="23"/>
        <v>0</v>
      </c>
      <c r="Y113" s="125">
        <f t="shared" si="23"/>
        <v>0</v>
      </c>
      <c r="Z113" s="125">
        <f t="shared" si="23"/>
        <v>0</v>
      </c>
      <c r="AA113" s="125">
        <f t="shared" si="23"/>
        <v>0</v>
      </c>
      <c r="AB113" s="125">
        <f t="shared" si="23"/>
        <v>0</v>
      </c>
      <c r="AC113" s="125">
        <f t="shared" si="23"/>
        <v>0</v>
      </c>
      <c r="AD113" s="125">
        <f t="shared" si="23"/>
        <v>0</v>
      </c>
      <c r="AE113" s="125">
        <f t="shared" si="23"/>
        <v>0</v>
      </c>
      <c r="AF113" s="125">
        <f t="shared" si="23"/>
        <v>0</v>
      </c>
      <c r="AG113" s="125">
        <f t="shared" si="23"/>
        <v>0</v>
      </c>
      <c r="AH113" s="125">
        <f t="shared" si="23"/>
        <v>0</v>
      </c>
      <c r="AI113" s="125">
        <f t="shared" si="23"/>
        <v>0</v>
      </c>
      <c r="AJ113" s="48" t="str">
        <f t="shared" si="7"/>
        <v/>
      </c>
      <c r="AK113" s="61"/>
      <c r="AL113" s="61" t="str">
        <f t="shared" si="10"/>
        <v>00</v>
      </c>
      <c r="AM113" s="61" t="str">
        <f t="shared" si="11"/>
        <v>00</v>
      </c>
      <c r="AN113" s="61" t="str">
        <f t="shared" si="12"/>
        <v>00</v>
      </c>
      <c r="AO113" s="61" t="str">
        <f t="shared" si="13"/>
        <v>00</v>
      </c>
      <c r="AQ113" t="str">
        <f t="shared" si="8"/>
        <v/>
      </c>
    </row>
    <row r="114" spans="2:43">
      <c r="B114" s="132"/>
      <c r="C114" s="48">
        <f t="shared" si="9"/>
        <v>43</v>
      </c>
      <c r="D114" s="125">
        <f t="shared" si="23"/>
        <v>0</v>
      </c>
      <c r="E114" s="125">
        <f t="shared" si="23"/>
        <v>0</v>
      </c>
      <c r="F114" s="125">
        <f t="shared" si="23"/>
        <v>0</v>
      </c>
      <c r="G114" s="125">
        <f t="shared" si="23"/>
        <v>0</v>
      </c>
      <c r="H114" s="125">
        <f t="shared" si="23"/>
        <v>0</v>
      </c>
      <c r="I114" s="125">
        <f t="shared" si="23"/>
        <v>0</v>
      </c>
      <c r="J114" s="125">
        <f t="shared" si="23"/>
        <v>0</v>
      </c>
      <c r="K114" s="125">
        <f t="shared" si="23"/>
        <v>0</v>
      </c>
      <c r="L114" s="125">
        <f t="shared" si="23"/>
        <v>0</v>
      </c>
      <c r="M114" s="125">
        <f t="shared" si="23"/>
        <v>0</v>
      </c>
      <c r="N114" s="125">
        <f t="shared" si="23"/>
        <v>0</v>
      </c>
      <c r="O114" s="125">
        <f t="shared" si="23"/>
        <v>0</v>
      </c>
      <c r="P114" s="125">
        <f t="shared" si="23"/>
        <v>0</v>
      </c>
      <c r="Q114" s="125">
        <f t="shared" si="23"/>
        <v>0</v>
      </c>
      <c r="R114" s="125">
        <f t="shared" si="23"/>
        <v>0</v>
      </c>
      <c r="S114" s="125">
        <f t="shared" si="23"/>
        <v>0</v>
      </c>
      <c r="T114" s="125">
        <f t="shared" si="23"/>
        <v>0</v>
      </c>
      <c r="U114" s="125">
        <f t="shared" si="23"/>
        <v>0</v>
      </c>
      <c r="V114" s="125">
        <f t="shared" si="23"/>
        <v>0</v>
      </c>
      <c r="W114" s="125">
        <f t="shared" si="23"/>
        <v>0</v>
      </c>
      <c r="X114" s="125">
        <f t="shared" si="23"/>
        <v>0</v>
      </c>
      <c r="Y114" s="125">
        <f t="shared" si="23"/>
        <v>0</v>
      </c>
      <c r="Z114" s="125">
        <f t="shared" si="23"/>
        <v>0</v>
      </c>
      <c r="AA114" s="125">
        <f t="shared" si="23"/>
        <v>0</v>
      </c>
      <c r="AB114" s="125">
        <f t="shared" si="23"/>
        <v>0</v>
      </c>
      <c r="AC114" s="125">
        <f t="shared" si="23"/>
        <v>0</v>
      </c>
      <c r="AD114" s="125">
        <f t="shared" si="23"/>
        <v>0</v>
      </c>
      <c r="AE114" s="125">
        <f t="shared" si="23"/>
        <v>0</v>
      </c>
      <c r="AF114" s="125">
        <f t="shared" si="23"/>
        <v>0</v>
      </c>
      <c r="AG114" s="125">
        <f t="shared" si="23"/>
        <v>0</v>
      </c>
      <c r="AH114" s="125">
        <f t="shared" si="23"/>
        <v>0</v>
      </c>
      <c r="AI114" s="125">
        <f t="shared" si="23"/>
        <v>0</v>
      </c>
      <c r="AJ114" s="48" t="str">
        <f t="shared" si="7"/>
        <v/>
      </c>
      <c r="AK114" s="61"/>
      <c r="AL114" s="61" t="str">
        <f t="shared" si="10"/>
        <v>00</v>
      </c>
      <c r="AM114" s="61" t="str">
        <f t="shared" si="11"/>
        <v>00</v>
      </c>
      <c r="AN114" s="61" t="str">
        <f t="shared" si="12"/>
        <v>00</v>
      </c>
      <c r="AO114" s="61" t="str">
        <f t="shared" si="13"/>
        <v>00</v>
      </c>
      <c r="AQ114" t="str">
        <f t="shared" si="8"/>
        <v/>
      </c>
    </row>
    <row r="115" spans="2:43">
      <c r="B115" s="132"/>
      <c r="C115" s="48">
        <f t="shared" si="9"/>
        <v>44</v>
      </c>
      <c r="D115" s="125">
        <f t="shared" si="23"/>
        <v>0</v>
      </c>
      <c r="E115" s="125">
        <f t="shared" si="23"/>
        <v>0</v>
      </c>
      <c r="F115" s="125">
        <f t="shared" si="23"/>
        <v>0</v>
      </c>
      <c r="G115" s="125">
        <f t="shared" si="23"/>
        <v>0</v>
      </c>
      <c r="H115" s="125">
        <f t="shared" si="23"/>
        <v>0</v>
      </c>
      <c r="I115" s="125">
        <f t="shared" si="23"/>
        <v>0</v>
      </c>
      <c r="J115" s="125">
        <f t="shared" si="23"/>
        <v>0</v>
      </c>
      <c r="K115" s="125">
        <f t="shared" si="23"/>
        <v>0</v>
      </c>
      <c r="L115" s="125">
        <f t="shared" si="23"/>
        <v>0</v>
      </c>
      <c r="M115" s="125">
        <f t="shared" si="23"/>
        <v>0</v>
      </c>
      <c r="N115" s="125">
        <f t="shared" si="23"/>
        <v>0</v>
      </c>
      <c r="O115" s="125">
        <f t="shared" si="23"/>
        <v>0</v>
      </c>
      <c r="P115" s="125">
        <f t="shared" si="23"/>
        <v>0</v>
      </c>
      <c r="Q115" s="125">
        <f t="shared" si="23"/>
        <v>0</v>
      </c>
      <c r="R115" s="125">
        <f t="shared" si="23"/>
        <v>0</v>
      </c>
      <c r="S115" s="125">
        <f t="shared" si="23"/>
        <v>0</v>
      </c>
      <c r="T115" s="125">
        <f t="shared" si="23"/>
        <v>0</v>
      </c>
      <c r="U115" s="125">
        <f t="shared" si="23"/>
        <v>0</v>
      </c>
      <c r="V115" s="125">
        <f t="shared" si="23"/>
        <v>0</v>
      </c>
      <c r="W115" s="125">
        <f t="shared" si="23"/>
        <v>0</v>
      </c>
      <c r="X115" s="125">
        <f t="shared" si="23"/>
        <v>0</v>
      </c>
      <c r="Y115" s="125">
        <f t="shared" si="23"/>
        <v>0</v>
      </c>
      <c r="Z115" s="125">
        <f t="shared" si="23"/>
        <v>0</v>
      </c>
      <c r="AA115" s="125">
        <f t="shared" si="23"/>
        <v>0</v>
      </c>
      <c r="AB115" s="125">
        <f t="shared" si="23"/>
        <v>0</v>
      </c>
      <c r="AC115" s="125">
        <f t="shared" si="23"/>
        <v>0</v>
      </c>
      <c r="AD115" s="125">
        <f t="shared" si="23"/>
        <v>0</v>
      </c>
      <c r="AE115" s="125">
        <f t="shared" si="23"/>
        <v>0</v>
      </c>
      <c r="AF115" s="125">
        <f t="shared" si="23"/>
        <v>0</v>
      </c>
      <c r="AG115" s="125">
        <f t="shared" si="23"/>
        <v>0</v>
      </c>
      <c r="AH115" s="125">
        <f t="shared" si="23"/>
        <v>0</v>
      </c>
      <c r="AI115" s="125">
        <f t="shared" si="23"/>
        <v>0</v>
      </c>
      <c r="AJ115" s="48" t="str">
        <f t="shared" si="7"/>
        <v/>
      </c>
      <c r="AK115" s="61"/>
      <c r="AL115" s="61" t="str">
        <f t="shared" si="10"/>
        <v>00</v>
      </c>
      <c r="AM115" s="61" t="str">
        <f t="shared" si="11"/>
        <v>00</v>
      </c>
      <c r="AN115" s="61" t="str">
        <f t="shared" si="12"/>
        <v>00</v>
      </c>
      <c r="AO115" s="61" t="str">
        <f t="shared" si="13"/>
        <v>00</v>
      </c>
      <c r="AQ115" t="str">
        <f t="shared" si="8"/>
        <v/>
      </c>
    </row>
    <row r="116" spans="2:43">
      <c r="B116" s="132"/>
      <c r="C116" s="48">
        <f t="shared" si="9"/>
        <v>45</v>
      </c>
      <c r="D116" s="125">
        <f t="shared" si="23"/>
        <v>0</v>
      </c>
      <c r="E116" s="125">
        <f t="shared" si="23"/>
        <v>0</v>
      </c>
      <c r="F116" s="125">
        <f t="shared" si="23"/>
        <v>0</v>
      </c>
      <c r="G116" s="125">
        <f t="shared" si="23"/>
        <v>0</v>
      </c>
      <c r="H116" s="125">
        <f t="shared" si="23"/>
        <v>0</v>
      </c>
      <c r="I116" s="125">
        <f t="shared" si="23"/>
        <v>0</v>
      </c>
      <c r="J116" s="125">
        <f t="shared" si="23"/>
        <v>0</v>
      </c>
      <c r="K116" s="125">
        <f t="shared" si="23"/>
        <v>0</v>
      </c>
      <c r="L116" s="125">
        <f t="shared" si="23"/>
        <v>0</v>
      </c>
      <c r="M116" s="125">
        <f t="shared" si="23"/>
        <v>0</v>
      </c>
      <c r="N116" s="125">
        <f t="shared" si="23"/>
        <v>0</v>
      </c>
      <c r="O116" s="125">
        <f t="shared" si="23"/>
        <v>0</v>
      </c>
      <c r="P116" s="125">
        <f t="shared" si="23"/>
        <v>0</v>
      </c>
      <c r="Q116" s="125">
        <f t="shared" si="23"/>
        <v>0</v>
      </c>
      <c r="R116" s="125">
        <f t="shared" si="23"/>
        <v>0</v>
      </c>
      <c r="S116" s="125">
        <f t="shared" si="23"/>
        <v>0</v>
      </c>
      <c r="T116" s="125">
        <f t="shared" si="23"/>
        <v>0</v>
      </c>
      <c r="U116" s="125">
        <f t="shared" si="23"/>
        <v>0</v>
      </c>
      <c r="V116" s="125">
        <f t="shared" si="23"/>
        <v>0</v>
      </c>
      <c r="W116" s="125">
        <f t="shared" si="23"/>
        <v>0</v>
      </c>
      <c r="X116" s="125">
        <f t="shared" si="23"/>
        <v>0</v>
      </c>
      <c r="Y116" s="125">
        <f t="shared" si="23"/>
        <v>0</v>
      </c>
      <c r="Z116" s="125">
        <f t="shared" si="23"/>
        <v>0</v>
      </c>
      <c r="AA116" s="125">
        <f t="shared" si="23"/>
        <v>0</v>
      </c>
      <c r="AB116" s="125">
        <f t="shared" si="23"/>
        <v>0</v>
      </c>
      <c r="AC116" s="125">
        <f t="shared" si="23"/>
        <v>0</v>
      </c>
      <c r="AD116" s="125">
        <f t="shared" si="23"/>
        <v>0</v>
      </c>
      <c r="AE116" s="125">
        <f t="shared" si="23"/>
        <v>0</v>
      </c>
      <c r="AF116" s="125">
        <f t="shared" si="23"/>
        <v>0</v>
      </c>
      <c r="AG116" s="125">
        <f t="shared" si="23"/>
        <v>0</v>
      </c>
      <c r="AH116" s="125">
        <f t="shared" si="23"/>
        <v>0</v>
      </c>
      <c r="AI116" s="125">
        <f t="shared" si="23"/>
        <v>0</v>
      </c>
      <c r="AJ116" s="48" t="str">
        <f t="shared" si="7"/>
        <v/>
      </c>
      <c r="AK116" s="61"/>
      <c r="AL116" s="61" t="str">
        <f t="shared" si="10"/>
        <v>00</v>
      </c>
      <c r="AM116" s="61" t="str">
        <f t="shared" si="11"/>
        <v>00</v>
      </c>
      <c r="AN116" s="61" t="str">
        <f t="shared" si="12"/>
        <v>00</v>
      </c>
      <c r="AO116" s="61" t="str">
        <f t="shared" si="13"/>
        <v>00</v>
      </c>
      <c r="AQ116" t="str">
        <f t="shared" si="8"/>
        <v/>
      </c>
    </row>
    <row r="117" spans="2:43">
      <c r="B117" s="132"/>
      <c r="C117" s="48">
        <f t="shared" si="9"/>
        <v>46</v>
      </c>
      <c r="D117" s="125">
        <f t="shared" si="23"/>
        <v>0</v>
      </c>
      <c r="E117" s="125">
        <f t="shared" si="23"/>
        <v>0</v>
      </c>
      <c r="F117" s="125">
        <f t="shared" si="23"/>
        <v>0</v>
      </c>
      <c r="G117" s="125">
        <f t="shared" si="23"/>
        <v>0</v>
      </c>
      <c r="H117" s="125">
        <f t="shared" si="23"/>
        <v>0</v>
      </c>
      <c r="I117" s="125">
        <f t="shared" si="23"/>
        <v>0</v>
      </c>
      <c r="J117" s="125">
        <f t="shared" si="23"/>
        <v>0</v>
      </c>
      <c r="K117" s="125">
        <f t="shared" si="23"/>
        <v>0</v>
      </c>
      <c r="L117" s="125">
        <f t="shared" si="23"/>
        <v>0</v>
      </c>
      <c r="M117" s="125">
        <f t="shared" si="23"/>
        <v>0</v>
      </c>
      <c r="N117" s="125">
        <f t="shared" si="23"/>
        <v>0</v>
      </c>
      <c r="O117" s="125">
        <f t="shared" si="23"/>
        <v>0</v>
      </c>
      <c r="P117" s="125">
        <f t="shared" si="23"/>
        <v>0</v>
      </c>
      <c r="Q117" s="125">
        <f t="shared" si="23"/>
        <v>0</v>
      </c>
      <c r="R117" s="125">
        <f t="shared" si="23"/>
        <v>0</v>
      </c>
      <c r="S117" s="125">
        <f t="shared" si="23"/>
        <v>0</v>
      </c>
      <c r="T117" s="125">
        <f t="shared" si="23"/>
        <v>0</v>
      </c>
      <c r="U117" s="125">
        <f t="shared" si="23"/>
        <v>0</v>
      </c>
      <c r="V117" s="125">
        <f t="shared" si="23"/>
        <v>0</v>
      </c>
      <c r="W117" s="125">
        <f t="shared" si="23"/>
        <v>0</v>
      </c>
      <c r="X117" s="125">
        <f t="shared" si="23"/>
        <v>0</v>
      </c>
      <c r="Y117" s="125">
        <f t="shared" si="23"/>
        <v>0</v>
      </c>
      <c r="Z117" s="125">
        <f t="shared" si="23"/>
        <v>0</v>
      </c>
      <c r="AA117" s="125">
        <f t="shared" si="23"/>
        <v>0</v>
      </c>
      <c r="AB117" s="125">
        <f t="shared" si="23"/>
        <v>0</v>
      </c>
      <c r="AC117" s="125">
        <f t="shared" si="23"/>
        <v>0</v>
      </c>
      <c r="AD117" s="125">
        <f t="shared" si="23"/>
        <v>0</v>
      </c>
      <c r="AE117" s="125">
        <f t="shared" si="23"/>
        <v>0</v>
      </c>
      <c r="AF117" s="125">
        <f t="shared" si="23"/>
        <v>0</v>
      </c>
      <c r="AG117" s="125">
        <f t="shared" si="23"/>
        <v>0</v>
      </c>
      <c r="AH117" s="125">
        <f t="shared" si="23"/>
        <v>0</v>
      </c>
      <c r="AI117" s="125">
        <f t="shared" si="23"/>
        <v>0</v>
      </c>
      <c r="AJ117" s="48" t="str">
        <f t="shared" si="7"/>
        <v/>
      </c>
      <c r="AK117" s="61"/>
      <c r="AL117" s="61" t="str">
        <f t="shared" si="10"/>
        <v>00</v>
      </c>
      <c r="AM117" s="61" t="str">
        <f t="shared" si="11"/>
        <v>00</v>
      </c>
      <c r="AN117" s="61" t="str">
        <f t="shared" si="12"/>
        <v>00</v>
      </c>
      <c r="AO117" s="61" t="str">
        <f t="shared" si="13"/>
        <v>00</v>
      </c>
      <c r="AQ117" t="str">
        <f t="shared" si="8"/>
        <v/>
      </c>
    </row>
    <row r="118" spans="2:43">
      <c r="B118" s="132"/>
      <c r="C118" s="48">
        <f t="shared" si="9"/>
        <v>47</v>
      </c>
      <c r="D118" s="125">
        <f t="shared" si="23"/>
        <v>0</v>
      </c>
      <c r="E118" s="125">
        <f t="shared" si="23"/>
        <v>0</v>
      </c>
      <c r="F118" s="125">
        <f t="shared" si="23"/>
        <v>0</v>
      </c>
      <c r="G118" s="125">
        <f t="shared" si="23"/>
        <v>0</v>
      </c>
      <c r="H118" s="125">
        <f t="shared" si="23"/>
        <v>0</v>
      </c>
      <c r="I118" s="125">
        <f t="shared" si="23"/>
        <v>0</v>
      </c>
      <c r="J118" s="125">
        <f t="shared" si="23"/>
        <v>0</v>
      </c>
      <c r="K118" s="125">
        <f t="shared" si="23"/>
        <v>0</v>
      </c>
      <c r="L118" s="125">
        <f t="shared" si="23"/>
        <v>0</v>
      </c>
      <c r="M118" s="125">
        <f t="shared" si="23"/>
        <v>0</v>
      </c>
      <c r="N118" s="125">
        <f t="shared" si="23"/>
        <v>0</v>
      </c>
      <c r="O118" s="125">
        <f t="shared" si="23"/>
        <v>0</v>
      </c>
      <c r="P118" s="125">
        <f t="shared" si="23"/>
        <v>0</v>
      </c>
      <c r="Q118" s="125">
        <f t="shared" si="23"/>
        <v>0</v>
      </c>
      <c r="R118" s="125">
        <f t="shared" si="23"/>
        <v>0</v>
      </c>
      <c r="S118" s="125">
        <f t="shared" si="23"/>
        <v>0</v>
      </c>
      <c r="T118" s="125">
        <f t="shared" si="23"/>
        <v>0</v>
      </c>
      <c r="U118" s="125">
        <f t="shared" si="23"/>
        <v>0</v>
      </c>
      <c r="V118" s="125">
        <f t="shared" si="23"/>
        <v>0</v>
      </c>
      <c r="W118" s="125">
        <f t="shared" si="23"/>
        <v>0</v>
      </c>
      <c r="X118" s="125">
        <f t="shared" si="23"/>
        <v>0</v>
      </c>
      <c r="Y118" s="125">
        <f t="shared" si="23"/>
        <v>0</v>
      </c>
      <c r="Z118" s="125">
        <f t="shared" si="23"/>
        <v>0</v>
      </c>
      <c r="AA118" s="125">
        <f t="shared" si="23"/>
        <v>0</v>
      </c>
      <c r="AB118" s="125">
        <f t="shared" si="23"/>
        <v>0</v>
      </c>
      <c r="AC118" s="125">
        <f t="shared" si="23"/>
        <v>0</v>
      </c>
      <c r="AD118" s="125">
        <f t="shared" si="23"/>
        <v>0</v>
      </c>
      <c r="AE118" s="125">
        <f t="shared" si="23"/>
        <v>0</v>
      </c>
      <c r="AF118" s="125">
        <f t="shared" si="23"/>
        <v>0</v>
      </c>
      <c r="AG118" s="125">
        <f t="shared" si="23"/>
        <v>0</v>
      </c>
      <c r="AH118" s="125">
        <f t="shared" si="23"/>
        <v>0</v>
      </c>
      <c r="AI118" s="125">
        <f t="shared" ref="AI118" si="24">IF(AI53=1,1,0)</f>
        <v>0</v>
      </c>
      <c r="AJ118" s="48" t="str">
        <f t="shared" si="7"/>
        <v/>
      </c>
      <c r="AK118" s="61"/>
      <c r="AL118" s="61" t="str">
        <f t="shared" si="10"/>
        <v>00</v>
      </c>
      <c r="AM118" s="61" t="str">
        <f t="shared" si="11"/>
        <v>00</v>
      </c>
      <c r="AN118" s="61" t="str">
        <f t="shared" si="12"/>
        <v>00</v>
      </c>
      <c r="AO118" s="61" t="str">
        <f t="shared" si="13"/>
        <v>00</v>
      </c>
      <c r="AQ118" t="str">
        <f t="shared" si="8"/>
        <v/>
      </c>
    </row>
    <row r="119" spans="2:43">
      <c r="B119" s="132"/>
      <c r="C119" s="48">
        <f t="shared" si="9"/>
        <v>48</v>
      </c>
      <c r="D119" s="125">
        <f t="shared" ref="D119:AI126" si="25">IF(D54=1,1,0)</f>
        <v>0</v>
      </c>
      <c r="E119" s="125">
        <f t="shared" si="25"/>
        <v>0</v>
      </c>
      <c r="F119" s="125">
        <f t="shared" si="25"/>
        <v>0</v>
      </c>
      <c r="G119" s="125">
        <f t="shared" si="25"/>
        <v>0</v>
      </c>
      <c r="H119" s="125">
        <f t="shared" si="25"/>
        <v>0</v>
      </c>
      <c r="I119" s="125">
        <f t="shared" si="25"/>
        <v>0</v>
      </c>
      <c r="J119" s="125">
        <f t="shared" si="25"/>
        <v>0</v>
      </c>
      <c r="K119" s="125">
        <f t="shared" si="25"/>
        <v>0</v>
      </c>
      <c r="L119" s="125">
        <f t="shared" si="25"/>
        <v>0</v>
      </c>
      <c r="M119" s="125">
        <f t="shared" si="25"/>
        <v>0</v>
      </c>
      <c r="N119" s="125">
        <f t="shared" si="25"/>
        <v>0</v>
      </c>
      <c r="O119" s="125">
        <f t="shared" si="25"/>
        <v>0</v>
      </c>
      <c r="P119" s="125">
        <f t="shared" si="25"/>
        <v>0</v>
      </c>
      <c r="Q119" s="125">
        <f t="shared" si="25"/>
        <v>0</v>
      </c>
      <c r="R119" s="125">
        <f t="shared" si="25"/>
        <v>0</v>
      </c>
      <c r="S119" s="125">
        <f t="shared" si="25"/>
        <v>0</v>
      </c>
      <c r="T119" s="125">
        <f t="shared" si="25"/>
        <v>0</v>
      </c>
      <c r="U119" s="125">
        <f t="shared" si="25"/>
        <v>0</v>
      </c>
      <c r="V119" s="125">
        <f t="shared" si="25"/>
        <v>0</v>
      </c>
      <c r="W119" s="125">
        <f t="shared" si="25"/>
        <v>0</v>
      </c>
      <c r="X119" s="125">
        <f t="shared" si="25"/>
        <v>0</v>
      </c>
      <c r="Y119" s="125">
        <f t="shared" si="25"/>
        <v>0</v>
      </c>
      <c r="Z119" s="125">
        <f t="shared" si="25"/>
        <v>0</v>
      </c>
      <c r="AA119" s="125">
        <f t="shared" si="25"/>
        <v>0</v>
      </c>
      <c r="AB119" s="125">
        <f t="shared" si="25"/>
        <v>0</v>
      </c>
      <c r="AC119" s="125">
        <f t="shared" si="25"/>
        <v>0</v>
      </c>
      <c r="AD119" s="125">
        <f t="shared" si="25"/>
        <v>0</v>
      </c>
      <c r="AE119" s="125">
        <f t="shared" si="25"/>
        <v>0</v>
      </c>
      <c r="AF119" s="125">
        <f t="shared" si="25"/>
        <v>0</v>
      </c>
      <c r="AG119" s="125">
        <f t="shared" si="25"/>
        <v>0</v>
      </c>
      <c r="AH119" s="125">
        <f t="shared" si="25"/>
        <v>0</v>
      </c>
      <c r="AI119" s="125">
        <f t="shared" si="25"/>
        <v>0</v>
      </c>
      <c r="AJ119" s="48" t="str">
        <f t="shared" si="7"/>
        <v/>
      </c>
      <c r="AK119" s="61"/>
      <c r="AL119" s="61" t="str">
        <f t="shared" si="10"/>
        <v>00</v>
      </c>
      <c r="AM119" s="61" t="str">
        <f t="shared" si="11"/>
        <v>00</v>
      </c>
      <c r="AN119" s="61" t="str">
        <f t="shared" si="12"/>
        <v>00</v>
      </c>
      <c r="AO119" s="61" t="str">
        <f t="shared" si="13"/>
        <v>00</v>
      </c>
      <c r="AQ119" t="str">
        <f t="shared" si="8"/>
        <v/>
      </c>
    </row>
    <row r="120" spans="2:43">
      <c r="B120" s="132"/>
      <c r="C120" s="48">
        <f t="shared" si="9"/>
        <v>49</v>
      </c>
      <c r="D120" s="125">
        <f t="shared" si="25"/>
        <v>0</v>
      </c>
      <c r="E120" s="125">
        <f t="shared" si="25"/>
        <v>0</v>
      </c>
      <c r="F120" s="125">
        <f t="shared" si="25"/>
        <v>0</v>
      </c>
      <c r="G120" s="125">
        <f t="shared" si="25"/>
        <v>0</v>
      </c>
      <c r="H120" s="125">
        <f t="shared" si="25"/>
        <v>0</v>
      </c>
      <c r="I120" s="125">
        <f t="shared" si="25"/>
        <v>0</v>
      </c>
      <c r="J120" s="125">
        <f t="shared" si="25"/>
        <v>0</v>
      </c>
      <c r="K120" s="125">
        <f t="shared" si="25"/>
        <v>0</v>
      </c>
      <c r="L120" s="125">
        <f t="shared" si="25"/>
        <v>0</v>
      </c>
      <c r="M120" s="125">
        <f t="shared" si="25"/>
        <v>0</v>
      </c>
      <c r="N120" s="125">
        <f t="shared" si="25"/>
        <v>0</v>
      </c>
      <c r="O120" s="125">
        <f t="shared" si="25"/>
        <v>0</v>
      </c>
      <c r="P120" s="125">
        <f t="shared" si="25"/>
        <v>0</v>
      </c>
      <c r="Q120" s="125">
        <f t="shared" si="25"/>
        <v>0</v>
      </c>
      <c r="R120" s="125">
        <f t="shared" si="25"/>
        <v>0</v>
      </c>
      <c r="S120" s="125">
        <f t="shared" si="25"/>
        <v>0</v>
      </c>
      <c r="T120" s="125">
        <f t="shared" si="25"/>
        <v>0</v>
      </c>
      <c r="U120" s="125">
        <f t="shared" si="25"/>
        <v>0</v>
      </c>
      <c r="V120" s="125">
        <f t="shared" si="25"/>
        <v>0</v>
      </c>
      <c r="W120" s="125">
        <f t="shared" si="25"/>
        <v>0</v>
      </c>
      <c r="X120" s="125">
        <f t="shared" si="25"/>
        <v>0</v>
      </c>
      <c r="Y120" s="125">
        <f t="shared" si="25"/>
        <v>0</v>
      </c>
      <c r="Z120" s="125">
        <f t="shared" si="25"/>
        <v>0</v>
      </c>
      <c r="AA120" s="125">
        <f t="shared" si="25"/>
        <v>0</v>
      </c>
      <c r="AB120" s="125">
        <f t="shared" si="25"/>
        <v>0</v>
      </c>
      <c r="AC120" s="125">
        <f t="shared" si="25"/>
        <v>0</v>
      </c>
      <c r="AD120" s="125">
        <f t="shared" si="25"/>
        <v>0</v>
      </c>
      <c r="AE120" s="125">
        <f t="shared" si="25"/>
        <v>0</v>
      </c>
      <c r="AF120" s="125">
        <f t="shared" si="25"/>
        <v>0</v>
      </c>
      <c r="AG120" s="125">
        <f t="shared" si="25"/>
        <v>0</v>
      </c>
      <c r="AH120" s="125">
        <f t="shared" si="25"/>
        <v>0</v>
      </c>
      <c r="AI120" s="125">
        <f t="shared" si="25"/>
        <v>0</v>
      </c>
      <c r="AJ120" s="48" t="str">
        <f t="shared" si="7"/>
        <v/>
      </c>
      <c r="AK120" s="61"/>
      <c r="AL120" s="61" t="str">
        <f t="shared" si="10"/>
        <v>00</v>
      </c>
      <c r="AM120" s="61" t="str">
        <f t="shared" si="11"/>
        <v>00</v>
      </c>
      <c r="AN120" s="61" t="str">
        <f t="shared" si="12"/>
        <v>00</v>
      </c>
      <c r="AO120" s="61" t="str">
        <f t="shared" si="13"/>
        <v>00</v>
      </c>
      <c r="AQ120" t="str">
        <f t="shared" si="8"/>
        <v/>
      </c>
    </row>
    <row r="121" spans="2:43">
      <c r="B121" s="132"/>
      <c r="C121" s="48">
        <f t="shared" si="9"/>
        <v>50</v>
      </c>
      <c r="D121" s="125">
        <f t="shared" si="25"/>
        <v>0</v>
      </c>
      <c r="E121" s="125">
        <f t="shared" si="25"/>
        <v>0</v>
      </c>
      <c r="F121" s="125">
        <f t="shared" si="25"/>
        <v>0</v>
      </c>
      <c r="G121" s="125">
        <f t="shared" si="25"/>
        <v>0</v>
      </c>
      <c r="H121" s="125">
        <f t="shared" si="25"/>
        <v>0</v>
      </c>
      <c r="I121" s="125">
        <f t="shared" si="25"/>
        <v>0</v>
      </c>
      <c r="J121" s="125">
        <f t="shared" si="25"/>
        <v>0</v>
      </c>
      <c r="K121" s="125">
        <f t="shared" si="25"/>
        <v>0</v>
      </c>
      <c r="L121" s="125">
        <f t="shared" si="25"/>
        <v>0</v>
      </c>
      <c r="M121" s="125">
        <f t="shared" si="25"/>
        <v>0</v>
      </c>
      <c r="N121" s="125">
        <f t="shared" si="25"/>
        <v>0</v>
      </c>
      <c r="O121" s="125">
        <f t="shared" si="25"/>
        <v>0</v>
      </c>
      <c r="P121" s="125">
        <f t="shared" si="25"/>
        <v>0</v>
      </c>
      <c r="Q121" s="125">
        <f t="shared" si="25"/>
        <v>0</v>
      </c>
      <c r="R121" s="125">
        <f t="shared" si="25"/>
        <v>0</v>
      </c>
      <c r="S121" s="125">
        <f t="shared" si="25"/>
        <v>0</v>
      </c>
      <c r="T121" s="125">
        <f t="shared" si="25"/>
        <v>0</v>
      </c>
      <c r="U121" s="125">
        <f t="shared" si="25"/>
        <v>0</v>
      </c>
      <c r="V121" s="125">
        <f t="shared" si="25"/>
        <v>0</v>
      </c>
      <c r="W121" s="125">
        <f t="shared" si="25"/>
        <v>0</v>
      </c>
      <c r="X121" s="125">
        <f t="shared" si="25"/>
        <v>0</v>
      </c>
      <c r="Y121" s="125">
        <f t="shared" si="25"/>
        <v>0</v>
      </c>
      <c r="Z121" s="125">
        <f t="shared" si="25"/>
        <v>0</v>
      </c>
      <c r="AA121" s="125">
        <f t="shared" si="25"/>
        <v>0</v>
      </c>
      <c r="AB121" s="125">
        <f t="shared" si="25"/>
        <v>0</v>
      </c>
      <c r="AC121" s="125">
        <f t="shared" si="25"/>
        <v>0</v>
      </c>
      <c r="AD121" s="125">
        <f t="shared" si="25"/>
        <v>0</v>
      </c>
      <c r="AE121" s="125">
        <f t="shared" si="25"/>
        <v>0</v>
      </c>
      <c r="AF121" s="125">
        <f t="shared" si="25"/>
        <v>0</v>
      </c>
      <c r="AG121" s="125">
        <f t="shared" si="25"/>
        <v>0</v>
      </c>
      <c r="AH121" s="125">
        <f t="shared" si="25"/>
        <v>0</v>
      </c>
      <c r="AI121" s="125">
        <f t="shared" si="25"/>
        <v>0</v>
      </c>
      <c r="AJ121" s="48" t="str">
        <f t="shared" si="7"/>
        <v/>
      </c>
      <c r="AK121" s="61"/>
      <c r="AL121" s="61" t="str">
        <f t="shared" si="10"/>
        <v>00</v>
      </c>
      <c r="AM121" s="61" t="str">
        <f t="shared" si="11"/>
        <v>00</v>
      </c>
      <c r="AN121" s="61" t="str">
        <f t="shared" si="12"/>
        <v>00</v>
      </c>
      <c r="AO121" s="61" t="str">
        <f t="shared" si="13"/>
        <v>00</v>
      </c>
      <c r="AQ121" t="str">
        <f t="shared" si="8"/>
        <v/>
      </c>
    </row>
    <row r="122" spans="2:43">
      <c r="B122" s="132"/>
      <c r="C122" s="48">
        <f t="shared" si="9"/>
        <v>51</v>
      </c>
      <c r="D122" s="125">
        <f t="shared" si="25"/>
        <v>0</v>
      </c>
      <c r="E122" s="125">
        <f t="shared" si="25"/>
        <v>0</v>
      </c>
      <c r="F122" s="125">
        <f t="shared" si="25"/>
        <v>0</v>
      </c>
      <c r="G122" s="125">
        <f t="shared" si="25"/>
        <v>0</v>
      </c>
      <c r="H122" s="125">
        <f t="shared" si="25"/>
        <v>0</v>
      </c>
      <c r="I122" s="125">
        <f t="shared" si="25"/>
        <v>0</v>
      </c>
      <c r="J122" s="125">
        <f t="shared" si="25"/>
        <v>0</v>
      </c>
      <c r="K122" s="125">
        <f t="shared" si="25"/>
        <v>0</v>
      </c>
      <c r="L122" s="125">
        <f t="shared" si="25"/>
        <v>0</v>
      </c>
      <c r="M122" s="125">
        <f t="shared" si="25"/>
        <v>0</v>
      </c>
      <c r="N122" s="125">
        <f t="shared" si="25"/>
        <v>0</v>
      </c>
      <c r="O122" s="125">
        <f t="shared" si="25"/>
        <v>0</v>
      </c>
      <c r="P122" s="125">
        <f t="shared" si="25"/>
        <v>0</v>
      </c>
      <c r="Q122" s="125">
        <f t="shared" si="25"/>
        <v>0</v>
      </c>
      <c r="R122" s="125">
        <f t="shared" si="25"/>
        <v>0</v>
      </c>
      <c r="S122" s="125">
        <f t="shared" si="25"/>
        <v>0</v>
      </c>
      <c r="T122" s="125">
        <f t="shared" si="25"/>
        <v>0</v>
      </c>
      <c r="U122" s="125">
        <f t="shared" si="25"/>
        <v>0</v>
      </c>
      <c r="V122" s="125">
        <f t="shared" si="25"/>
        <v>0</v>
      </c>
      <c r="W122" s="125">
        <f t="shared" si="25"/>
        <v>0</v>
      </c>
      <c r="X122" s="125">
        <f t="shared" si="25"/>
        <v>0</v>
      </c>
      <c r="Y122" s="125">
        <f t="shared" si="25"/>
        <v>0</v>
      </c>
      <c r="Z122" s="125">
        <f t="shared" si="25"/>
        <v>0</v>
      </c>
      <c r="AA122" s="125">
        <f t="shared" si="25"/>
        <v>0</v>
      </c>
      <c r="AB122" s="125">
        <f t="shared" si="25"/>
        <v>0</v>
      </c>
      <c r="AC122" s="125">
        <f t="shared" si="25"/>
        <v>0</v>
      </c>
      <c r="AD122" s="125">
        <f t="shared" si="25"/>
        <v>0</v>
      </c>
      <c r="AE122" s="125">
        <f t="shared" si="25"/>
        <v>0</v>
      </c>
      <c r="AF122" s="125">
        <f t="shared" si="25"/>
        <v>0</v>
      </c>
      <c r="AG122" s="125">
        <f t="shared" si="25"/>
        <v>0</v>
      </c>
      <c r="AH122" s="125">
        <f t="shared" si="25"/>
        <v>0</v>
      </c>
      <c r="AI122" s="125">
        <f t="shared" si="25"/>
        <v>0</v>
      </c>
      <c r="AJ122" s="48" t="str">
        <f t="shared" si="7"/>
        <v/>
      </c>
      <c r="AK122" s="61"/>
      <c r="AL122" s="61" t="str">
        <f t="shared" si="10"/>
        <v>00</v>
      </c>
      <c r="AM122" s="61" t="str">
        <f t="shared" si="11"/>
        <v>00</v>
      </c>
      <c r="AN122" s="61" t="str">
        <f t="shared" si="12"/>
        <v>00</v>
      </c>
      <c r="AO122" s="61" t="str">
        <f t="shared" si="13"/>
        <v>00</v>
      </c>
      <c r="AQ122" t="str">
        <f t="shared" si="8"/>
        <v/>
      </c>
    </row>
    <row r="123" spans="2:43">
      <c r="B123" s="132"/>
      <c r="C123" s="48">
        <f t="shared" si="9"/>
        <v>52</v>
      </c>
      <c r="D123" s="125">
        <f t="shared" si="25"/>
        <v>0</v>
      </c>
      <c r="E123" s="125">
        <f t="shared" si="25"/>
        <v>0</v>
      </c>
      <c r="F123" s="125">
        <f t="shared" si="25"/>
        <v>0</v>
      </c>
      <c r="G123" s="125">
        <f t="shared" si="25"/>
        <v>0</v>
      </c>
      <c r="H123" s="125">
        <f t="shared" si="25"/>
        <v>0</v>
      </c>
      <c r="I123" s="125">
        <f t="shared" si="25"/>
        <v>0</v>
      </c>
      <c r="J123" s="125">
        <f t="shared" si="25"/>
        <v>0</v>
      </c>
      <c r="K123" s="125">
        <f t="shared" si="25"/>
        <v>0</v>
      </c>
      <c r="L123" s="125">
        <f t="shared" si="25"/>
        <v>0</v>
      </c>
      <c r="M123" s="125">
        <f t="shared" si="25"/>
        <v>0</v>
      </c>
      <c r="N123" s="125">
        <f t="shared" si="25"/>
        <v>0</v>
      </c>
      <c r="O123" s="125">
        <f t="shared" si="25"/>
        <v>0</v>
      </c>
      <c r="P123" s="125">
        <f t="shared" si="25"/>
        <v>0</v>
      </c>
      <c r="Q123" s="125">
        <f t="shared" si="25"/>
        <v>0</v>
      </c>
      <c r="R123" s="125">
        <f t="shared" si="25"/>
        <v>0</v>
      </c>
      <c r="S123" s="125">
        <f t="shared" si="25"/>
        <v>0</v>
      </c>
      <c r="T123" s="125">
        <f t="shared" si="25"/>
        <v>0</v>
      </c>
      <c r="U123" s="125">
        <f t="shared" si="25"/>
        <v>0</v>
      </c>
      <c r="V123" s="125">
        <f t="shared" si="25"/>
        <v>0</v>
      </c>
      <c r="W123" s="125">
        <f t="shared" si="25"/>
        <v>0</v>
      </c>
      <c r="X123" s="125">
        <f t="shared" si="25"/>
        <v>0</v>
      </c>
      <c r="Y123" s="125">
        <f t="shared" si="25"/>
        <v>0</v>
      </c>
      <c r="Z123" s="125">
        <f t="shared" si="25"/>
        <v>0</v>
      </c>
      <c r="AA123" s="125">
        <f t="shared" si="25"/>
        <v>0</v>
      </c>
      <c r="AB123" s="125">
        <f t="shared" si="25"/>
        <v>0</v>
      </c>
      <c r="AC123" s="125">
        <f t="shared" si="25"/>
        <v>0</v>
      </c>
      <c r="AD123" s="125">
        <f t="shared" si="25"/>
        <v>0</v>
      </c>
      <c r="AE123" s="125">
        <f t="shared" si="25"/>
        <v>0</v>
      </c>
      <c r="AF123" s="125">
        <f t="shared" si="25"/>
        <v>0</v>
      </c>
      <c r="AG123" s="125">
        <f t="shared" si="25"/>
        <v>0</v>
      </c>
      <c r="AH123" s="125">
        <f t="shared" si="25"/>
        <v>0</v>
      </c>
      <c r="AI123" s="125">
        <f t="shared" si="25"/>
        <v>0</v>
      </c>
      <c r="AJ123" s="48" t="str">
        <f t="shared" si="7"/>
        <v/>
      </c>
      <c r="AK123" s="61"/>
      <c r="AL123" s="61" t="str">
        <f t="shared" si="10"/>
        <v>00</v>
      </c>
      <c r="AM123" s="61" t="str">
        <f t="shared" si="11"/>
        <v>00</v>
      </c>
      <c r="AN123" s="61" t="str">
        <f t="shared" si="12"/>
        <v>00</v>
      </c>
      <c r="AO123" s="61" t="str">
        <f t="shared" si="13"/>
        <v>00</v>
      </c>
      <c r="AQ123" t="str">
        <f t="shared" si="8"/>
        <v/>
      </c>
    </row>
    <row r="124" spans="2:43">
      <c r="B124" s="132"/>
      <c r="C124" s="48">
        <f t="shared" si="9"/>
        <v>53</v>
      </c>
      <c r="D124" s="125">
        <f t="shared" si="25"/>
        <v>0</v>
      </c>
      <c r="E124" s="125">
        <f t="shared" si="25"/>
        <v>0</v>
      </c>
      <c r="F124" s="125">
        <f t="shared" si="25"/>
        <v>0</v>
      </c>
      <c r="G124" s="125">
        <f t="shared" si="25"/>
        <v>0</v>
      </c>
      <c r="H124" s="125">
        <f t="shared" si="25"/>
        <v>0</v>
      </c>
      <c r="I124" s="125">
        <f t="shared" si="25"/>
        <v>0</v>
      </c>
      <c r="J124" s="125">
        <f t="shared" si="25"/>
        <v>0</v>
      </c>
      <c r="K124" s="125">
        <f t="shared" si="25"/>
        <v>0</v>
      </c>
      <c r="L124" s="125">
        <f t="shared" si="25"/>
        <v>0</v>
      </c>
      <c r="M124" s="125">
        <f t="shared" si="25"/>
        <v>0</v>
      </c>
      <c r="N124" s="125">
        <f t="shared" si="25"/>
        <v>0</v>
      </c>
      <c r="O124" s="125">
        <f t="shared" si="25"/>
        <v>0</v>
      </c>
      <c r="P124" s="125">
        <f t="shared" si="25"/>
        <v>0</v>
      </c>
      <c r="Q124" s="125">
        <f t="shared" si="25"/>
        <v>0</v>
      </c>
      <c r="R124" s="125">
        <f t="shared" si="25"/>
        <v>0</v>
      </c>
      <c r="S124" s="125">
        <f t="shared" si="25"/>
        <v>0</v>
      </c>
      <c r="T124" s="125">
        <f t="shared" si="25"/>
        <v>0</v>
      </c>
      <c r="U124" s="125">
        <f t="shared" si="25"/>
        <v>0</v>
      </c>
      <c r="V124" s="125">
        <f t="shared" si="25"/>
        <v>0</v>
      </c>
      <c r="W124" s="125">
        <f t="shared" si="25"/>
        <v>0</v>
      </c>
      <c r="X124" s="125">
        <f t="shared" si="25"/>
        <v>0</v>
      </c>
      <c r="Y124" s="125">
        <f t="shared" si="25"/>
        <v>0</v>
      </c>
      <c r="Z124" s="125">
        <f t="shared" si="25"/>
        <v>0</v>
      </c>
      <c r="AA124" s="125">
        <f t="shared" si="25"/>
        <v>0</v>
      </c>
      <c r="AB124" s="125">
        <f t="shared" si="25"/>
        <v>0</v>
      </c>
      <c r="AC124" s="125">
        <f t="shared" si="25"/>
        <v>0</v>
      </c>
      <c r="AD124" s="125">
        <f t="shared" si="25"/>
        <v>0</v>
      </c>
      <c r="AE124" s="125">
        <f t="shared" si="25"/>
        <v>0</v>
      </c>
      <c r="AF124" s="125">
        <f t="shared" si="25"/>
        <v>0</v>
      </c>
      <c r="AG124" s="125">
        <f t="shared" si="25"/>
        <v>0</v>
      </c>
      <c r="AH124" s="125">
        <f t="shared" si="25"/>
        <v>0</v>
      </c>
      <c r="AI124" s="125">
        <f t="shared" si="25"/>
        <v>0</v>
      </c>
      <c r="AJ124" s="48" t="str">
        <f t="shared" si="7"/>
        <v/>
      </c>
      <c r="AK124" s="61"/>
      <c r="AL124" s="61" t="str">
        <f t="shared" si="10"/>
        <v>00</v>
      </c>
      <c r="AM124" s="61" t="str">
        <f t="shared" si="11"/>
        <v>00</v>
      </c>
      <c r="AN124" s="61" t="str">
        <f t="shared" si="12"/>
        <v>00</v>
      </c>
      <c r="AO124" s="61" t="str">
        <f t="shared" si="13"/>
        <v>00</v>
      </c>
      <c r="AQ124" t="str">
        <f t="shared" si="8"/>
        <v/>
      </c>
    </row>
    <row r="125" spans="2:43">
      <c r="B125" s="132"/>
      <c r="C125" s="48">
        <f t="shared" si="9"/>
        <v>54</v>
      </c>
      <c r="D125" s="125">
        <f t="shared" si="25"/>
        <v>0</v>
      </c>
      <c r="E125" s="125">
        <f t="shared" si="25"/>
        <v>0</v>
      </c>
      <c r="F125" s="125">
        <f t="shared" si="25"/>
        <v>0</v>
      </c>
      <c r="G125" s="125">
        <f t="shared" si="25"/>
        <v>0</v>
      </c>
      <c r="H125" s="125">
        <f t="shared" si="25"/>
        <v>0</v>
      </c>
      <c r="I125" s="125">
        <f t="shared" si="25"/>
        <v>0</v>
      </c>
      <c r="J125" s="125">
        <f t="shared" si="25"/>
        <v>0</v>
      </c>
      <c r="K125" s="125">
        <f t="shared" si="25"/>
        <v>0</v>
      </c>
      <c r="L125" s="125">
        <f t="shared" si="25"/>
        <v>0</v>
      </c>
      <c r="M125" s="125">
        <f t="shared" si="25"/>
        <v>0</v>
      </c>
      <c r="N125" s="125">
        <f t="shared" si="25"/>
        <v>0</v>
      </c>
      <c r="O125" s="125">
        <f t="shared" si="25"/>
        <v>0</v>
      </c>
      <c r="P125" s="125">
        <f t="shared" si="25"/>
        <v>0</v>
      </c>
      <c r="Q125" s="125">
        <f t="shared" si="25"/>
        <v>0</v>
      </c>
      <c r="R125" s="125">
        <f t="shared" si="25"/>
        <v>0</v>
      </c>
      <c r="S125" s="125">
        <f t="shared" si="25"/>
        <v>0</v>
      </c>
      <c r="T125" s="125">
        <f t="shared" si="25"/>
        <v>0</v>
      </c>
      <c r="U125" s="125">
        <f t="shared" si="25"/>
        <v>0</v>
      </c>
      <c r="V125" s="125">
        <f t="shared" si="25"/>
        <v>0</v>
      </c>
      <c r="W125" s="125">
        <f t="shared" si="25"/>
        <v>0</v>
      </c>
      <c r="X125" s="125">
        <f t="shared" si="25"/>
        <v>0</v>
      </c>
      <c r="Y125" s="125">
        <f t="shared" si="25"/>
        <v>0</v>
      </c>
      <c r="Z125" s="125">
        <f t="shared" si="25"/>
        <v>0</v>
      </c>
      <c r="AA125" s="125">
        <f t="shared" si="25"/>
        <v>0</v>
      </c>
      <c r="AB125" s="125">
        <f t="shared" si="25"/>
        <v>0</v>
      </c>
      <c r="AC125" s="125">
        <f t="shared" si="25"/>
        <v>0</v>
      </c>
      <c r="AD125" s="125">
        <f t="shared" si="25"/>
        <v>0</v>
      </c>
      <c r="AE125" s="125">
        <f t="shared" si="25"/>
        <v>0</v>
      </c>
      <c r="AF125" s="125">
        <f t="shared" si="25"/>
        <v>0</v>
      </c>
      <c r="AG125" s="125">
        <f t="shared" si="25"/>
        <v>0</v>
      </c>
      <c r="AH125" s="125">
        <f t="shared" si="25"/>
        <v>0</v>
      </c>
      <c r="AI125" s="125">
        <f t="shared" si="25"/>
        <v>0</v>
      </c>
      <c r="AJ125" s="48" t="str">
        <f t="shared" si="7"/>
        <v/>
      </c>
      <c r="AK125" s="61"/>
      <c r="AL125" s="61" t="str">
        <f t="shared" si="10"/>
        <v>00</v>
      </c>
      <c r="AM125" s="61" t="str">
        <f t="shared" si="11"/>
        <v>00</v>
      </c>
      <c r="AN125" s="61" t="str">
        <f t="shared" si="12"/>
        <v>00</v>
      </c>
      <c r="AO125" s="61" t="str">
        <f t="shared" si="13"/>
        <v>00</v>
      </c>
      <c r="AQ125" t="str">
        <f t="shared" si="8"/>
        <v/>
      </c>
    </row>
    <row r="126" spans="2:43">
      <c r="B126" s="132"/>
      <c r="C126" s="48">
        <f t="shared" si="9"/>
        <v>55</v>
      </c>
      <c r="D126" s="125">
        <f t="shared" si="25"/>
        <v>0</v>
      </c>
      <c r="E126" s="125">
        <f t="shared" si="25"/>
        <v>0</v>
      </c>
      <c r="F126" s="125">
        <f t="shared" si="25"/>
        <v>0</v>
      </c>
      <c r="G126" s="125">
        <f t="shared" si="25"/>
        <v>0</v>
      </c>
      <c r="H126" s="125">
        <f t="shared" si="25"/>
        <v>0</v>
      </c>
      <c r="I126" s="125">
        <f t="shared" si="25"/>
        <v>0</v>
      </c>
      <c r="J126" s="125">
        <f t="shared" si="25"/>
        <v>0</v>
      </c>
      <c r="K126" s="125">
        <f t="shared" si="25"/>
        <v>0</v>
      </c>
      <c r="L126" s="125">
        <f t="shared" si="25"/>
        <v>0</v>
      </c>
      <c r="M126" s="125">
        <f t="shared" si="25"/>
        <v>0</v>
      </c>
      <c r="N126" s="125">
        <f t="shared" si="25"/>
        <v>0</v>
      </c>
      <c r="O126" s="125">
        <f t="shared" si="25"/>
        <v>0</v>
      </c>
      <c r="P126" s="125">
        <f t="shared" si="25"/>
        <v>0</v>
      </c>
      <c r="Q126" s="125">
        <f t="shared" si="25"/>
        <v>0</v>
      </c>
      <c r="R126" s="125">
        <f t="shared" si="25"/>
        <v>0</v>
      </c>
      <c r="S126" s="125">
        <f t="shared" si="25"/>
        <v>0</v>
      </c>
      <c r="T126" s="125">
        <f t="shared" si="25"/>
        <v>0</v>
      </c>
      <c r="U126" s="125">
        <f t="shared" si="25"/>
        <v>0</v>
      </c>
      <c r="V126" s="125">
        <f t="shared" si="25"/>
        <v>0</v>
      </c>
      <c r="W126" s="125">
        <f t="shared" si="25"/>
        <v>0</v>
      </c>
      <c r="X126" s="125">
        <f t="shared" si="25"/>
        <v>0</v>
      </c>
      <c r="Y126" s="125">
        <f t="shared" si="25"/>
        <v>0</v>
      </c>
      <c r="Z126" s="125">
        <f t="shared" si="25"/>
        <v>0</v>
      </c>
      <c r="AA126" s="125">
        <f t="shared" si="25"/>
        <v>0</v>
      </c>
      <c r="AB126" s="125">
        <f t="shared" si="25"/>
        <v>0</v>
      </c>
      <c r="AC126" s="125">
        <f t="shared" si="25"/>
        <v>0</v>
      </c>
      <c r="AD126" s="125">
        <f t="shared" si="25"/>
        <v>0</v>
      </c>
      <c r="AE126" s="125">
        <f t="shared" si="25"/>
        <v>0</v>
      </c>
      <c r="AF126" s="125">
        <f t="shared" si="25"/>
        <v>0</v>
      </c>
      <c r="AG126" s="125">
        <f t="shared" si="25"/>
        <v>0</v>
      </c>
      <c r="AH126" s="125">
        <f t="shared" si="25"/>
        <v>0</v>
      </c>
      <c r="AI126" s="125">
        <f t="shared" ref="AI126" si="26">IF(AI61=1,1,0)</f>
        <v>0</v>
      </c>
      <c r="AJ126" s="48" t="str">
        <f t="shared" si="7"/>
        <v/>
      </c>
      <c r="AK126" s="61"/>
      <c r="AL126" s="61" t="str">
        <f t="shared" si="10"/>
        <v>00</v>
      </c>
      <c r="AM126" s="61" t="str">
        <f t="shared" si="11"/>
        <v>00</v>
      </c>
      <c r="AN126" s="61" t="str">
        <f t="shared" si="12"/>
        <v>00</v>
      </c>
      <c r="AO126" s="61" t="str">
        <f t="shared" si="13"/>
        <v>00</v>
      </c>
      <c r="AQ126" t="str">
        <f t="shared" si="8"/>
        <v/>
      </c>
    </row>
    <row r="127" spans="2:43">
      <c r="B127" s="132"/>
      <c r="C127" s="48">
        <f t="shared" si="9"/>
        <v>56</v>
      </c>
      <c r="D127" s="125">
        <f t="shared" ref="D127:AI134" si="27">IF(D62=1,1,0)</f>
        <v>0</v>
      </c>
      <c r="E127" s="125">
        <f t="shared" si="27"/>
        <v>0</v>
      </c>
      <c r="F127" s="125">
        <f t="shared" si="27"/>
        <v>0</v>
      </c>
      <c r="G127" s="125">
        <f t="shared" si="27"/>
        <v>0</v>
      </c>
      <c r="H127" s="125">
        <f t="shared" si="27"/>
        <v>0</v>
      </c>
      <c r="I127" s="125">
        <f t="shared" si="27"/>
        <v>0</v>
      </c>
      <c r="J127" s="125">
        <f t="shared" si="27"/>
        <v>0</v>
      </c>
      <c r="K127" s="125">
        <f t="shared" si="27"/>
        <v>0</v>
      </c>
      <c r="L127" s="125">
        <f t="shared" si="27"/>
        <v>0</v>
      </c>
      <c r="M127" s="125">
        <f t="shared" si="27"/>
        <v>0</v>
      </c>
      <c r="N127" s="125">
        <f t="shared" si="27"/>
        <v>0</v>
      </c>
      <c r="O127" s="125">
        <f t="shared" si="27"/>
        <v>0</v>
      </c>
      <c r="P127" s="125">
        <f t="shared" si="27"/>
        <v>0</v>
      </c>
      <c r="Q127" s="125">
        <f t="shared" si="27"/>
        <v>0</v>
      </c>
      <c r="R127" s="125">
        <f t="shared" si="27"/>
        <v>0</v>
      </c>
      <c r="S127" s="125">
        <f t="shared" si="27"/>
        <v>0</v>
      </c>
      <c r="T127" s="125">
        <f t="shared" si="27"/>
        <v>0</v>
      </c>
      <c r="U127" s="125">
        <f t="shared" si="27"/>
        <v>0</v>
      </c>
      <c r="V127" s="125">
        <f t="shared" si="27"/>
        <v>0</v>
      </c>
      <c r="W127" s="125">
        <f t="shared" si="27"/>
        <v>0</v>
      </c>
      <c r="X127" s="125">
        <f t="shared" si="27"/>
        <v>0</v>
      </c>
      <c r="Y127" s="125">
        <f t="shared" si="27"/>
        <v>0</v>
      </c>
      <c r="Z127" s="125">
        <f t="shared" si="27"/>
        <v>0</v>
      </c>
      <c r="AA127" s="125">
        <f t="shared" si="27"/>
        <v>0</v>
      </c>
      <c r="AB127" s="125">
        <f t="shared" si="27"/>
        <v>0</v>
      </c>
      <c r="AC127" s="125">
        <f t="shared" si="27"/>
        <v>0</v>
      </c>
      <c r="AD127" s="125">
        <f t="shared" si="27"/>
        <v>0</v>
      </c>
      <c r="AE127" s="125">
        <f t="shared" si="27"/>
        <v>0</v>
      </c>
      <c r="AF127" s="125">
        <f t="shared" si="27"/>
        <v>0</v>
      </c>
      <c r="AG127" s="125">
        <f t="shared" si="27"/>
        <v>0</v>
      </c>
      <c r="AH127" s="125">
        <f t="shared" si="27"/>
        <v>0</v>
      </c>
      <c r="AI127" s="125">
        <f t="shared" si="27"/>
        <v>0</v>
      </c>
      <c r="AJ127" s="48" t="str">
        <f t="shared" si="7"/>
        <v/>
      </c>
      <c r="AK127" s="61"/>
      <c r="AL127" s="61" t="str">
        <f t="shared" si="10"/>
        <v>00</v>
      </c>
      <c r="AM127" s="61" t="str">
        <f t="shared" si="11"/>
        <v>00</v>
      </c>
      <c r="AN127" s="61" t="str">
        <f t="shared" si="12"/>
        <v>00</v>
      </c>
      <c r="AO127" s="61" t="str">
        <f t="shared" si="13"/>
        <v>00</v>
      </c>
      <c r="AQ127" t="str">
        <f t="shared" si="8"/>
        <v/>
      </c>
    </row>
    <row r="128" spans="2:43">
      <c r="B128" s="132"/>
      <c r="C128" s="48">
        <f t="shared" si="9"/>
        <v>57</v>
      </c>
      <c r="D128" s="125">
        <f t="shared" si="27"/>
        <v>0</v>
      </c>
      <c r="E128" s="125">
        <f t="shared" si="27"/>
        <v>0</v>
      </c>
      <c r="F128" s="125">
        <f t="shared" si="27"/>
        <v>0</v>
      </c>
      <c r="G128" s="125">
        <f t="shared" si="27"/>
        <v>0</v>
      </c>
      <c r="H128" s="125">
        <f t="shared" si="27"/>
        <v>0</v>
      </c>
      <c r="I128" s="125">
        <f t="shared" si="27"/>
        <v>0</v>
      </c>
      <c r="J128" s="125">
        <f t="shared" si="27"/>
        <v>0</v>
      </c>
      <c r="K128" s="125">
        <f t="shared" si="27"/>
        <v>0</v>
      </c>
      <c r="L128" s="125">
        <f t="shared" si="27"/>
        <v>0</v>
      </c>
      <c r="M128" s="125">
        <f t="shared" si="27"/>
        <v>0</v>
      </c>
      <c r="N128" s="125">
        <f t="shared" si="27"/>
        <v>0</v>
      </c>
      <c r="O128" s="125">
        <f t="shared" si="27"/>
        <v>0</v>
      </c>
      <c r="P128" s="125">
        <f t="shared" si="27"/>
        <v>0</v>
      </c>
      <c r="Q128" s="125">
        <f t="shared" si="27"/>
        <v>0</v>
      </c>
      <c r="R128" s="125">
        <f t="shared" si="27"/>
        <v>0</v>
      </c>
      <c r="S128" s="125">
        <f t="shared" si="27"/>
        <v>0</v>
      </c>
      <c r="T128" s="125">
        <f t="shared" si="27"/>
        <v>0</v>
      </c>
      <c r="U128" s="125">
        <f t="shared" si="27"/>
        <v>0</v>
      </c>
      <c r="V128" s="125">
        <f t="shared" si="27"/>
        <v>0</v>
      </c>
      <c r="W128" s="125">
        <f t="shared" si="27"/>
        <v>0</v>
      </c>
      <c r="X128" s="125">
        <f t="shared" si="27"/>
        <v>0</v>
      </c>
      <c r="Y128" s="125">
        <f t="shared" si="27"/>
        <v>0</v>
      </c>
      <c r="Z128" s="125">
        <f t="shared" si="27"/>
        <v>0</v>
      </c>
      <c r="AA128" s="125">
        <f t="shared" si="27"/>
        <v>0</v>
      </c>
      <c r="AB128" s="125">
        <f t="shared" si="27"/>
        <v>0</v>
      </c>
      <c r="AC128" s="125">
        <f t="shared" si="27"/>
        <v>0</v>
      </c>
      <c r="AD128" s="125">
        <f t="shared" si="27"/>
        <v>0</v>
      </c>
      <c r="AE128" s="125">
        <f t="shared" si="27"/>
        <v>0</v>
      </c>
      <c r="AF128" s="125">
        <f t="shared" si="27"/>
        <v>0</v>
      </c>
      <c r="AG128" s="125">
        <f t="shared" si="27"/>
        <v>0</v>
      </c>
      <c r="AH128" s="125">
        <f t="shared" si="27"/>
        <v>0</v>
      </c>
      <c r="AI128" s="125">
        <f t="shared" si="27"/>
        <v>0</v>
      </c>
      <c r="AJ128" s="48" t="str">
        <f t="shared" si="7"/>
        <v/>
      </c>
      <c r="AK128" s="61"/>
      <c r="AL128" s="61" t="str">
        <f t="shared" si="10"/>
        <v>00</v>
      </c>
      <c r="AM128" s="61" t="str">
        <f t="shared" si="11"/>
        <v>00</v>
      </c>
      <c r="AN128" s="61" t="str">
        <f t="shared" si="12"/>
        <v>00</v>
      </c>
      <c r="AO128" s="61" t="str">
        <f t="shared" si="13"/>
        <v>00</v>
      </c>
      <c r="AQ128" t="str">
        <f t="shared" si="8"/>
        <v/>
      </c>
    </row>
    <row r="129" spans="1:43">
      <c r="B129" s="132"/>
      <c r="C129" s="48">
        <f t="shared" si="9"/>
        <v>58</v>
      </c>
      <c r="D129" s="125">
        <f t="shared" si="27"/>
        <v>0</v>
      </c>
      <c r="E129" s="125">
        <f t="shared" si="27"/>
        <v>0</v>
      </c>
      <c r="F129" s="125">
        <f t="shared" si="27"/>
        <v>0</v>
      </c>
      <c r="G129" s="125">
        <f t="shared" si="27"/>
        <v>0</v>
      </c>
      <c r="H129" s="125">
        <f t="shared" si="27"/>
        <v>0</v>
      </c>
      <c r="I129" s="125">
        <f t="shared" si="27"/>
        <v>0</v>
      </c>
      <c r="J129" s="125">
        <f t="shared" si="27"/>
        <v>0</v>
      </c>
      <c r="K129" s="125">
        <f t="shared" si="27"/>
        <v>0</v>
      </c>
      <c r="L129" s="125">
        <f t="shared" si="27"/>
        <v>0</v>
      </c>
      <c r="M129" s="125">
        <f t="shared" si="27"/>
        <v>0</v>
      </c>
      <c r="N129" s="125">
        <f t="shared" si="27"/>
        <v>0</v>
      </c>
      <c r="O129" s="125">
        <f t="shared" si="27"/>
        <v>0</v>
      </c>
      <c r="P129" s="125">
        <f t="shared" si="27"/>
        <v>0</v>
      </c>
      <c r="Q129" s="125">
        <f t="shared" si="27"/>
        <v>0</v>
      </c>
      <c r="R129" s="125">
        <f t="shared" si="27"/>
        <v>0</v>
      </c>
      <c r="S129" s="125">
        <f t="shared" si="27"/>
        <v>0</v>
      </c>
      <c r="T129" s="125">
        <f t="shared" si="27"/>
        <v>0</v>
      </c>
      <c r="U129" s="125">
        <f t="shared" si="27"/>
        <v>0</v>
      </c>
      <c r="V129" s="125">
        <f t="shared" si="27"/>
        <v>0</v>
      </c>
      <c r="W129" s="125">
        <f t="shared" si="27"/>
        <v>0</v>
      </c>
      <c r="X129" s="125">
        <f t="shared" si="27"/>
        <v>0</v>
      </c>
      <c r="Y129" s="125">
        <f t="shared" si="27"/>
        <v>0</v>
      </c>
      <c r="Z129" s="125">
        <f t="shared" si="27"/>
        <v>0</v>
      </c>
      <c r="AA129" s="125">
        <f t="shared" si="27"/>
        <v>0</v>
      </c>
      <c r="AB129" s="125">
        <f t="shared" si="27"/>
        <v>0</v>
      </c>
      <c r="AC129" s="125">
        <f t="shared" si="27"/>
        <v>0</v>
      </c>
      <c r="AD129" s="125">
        <f t="shared" si="27"/>
        <v>0</v>
      </c>
      <c r="AE129" s="125">
        <f t="shared" si="27"/>
        <v>0</v>
      </c>
      <c r="AF129" s="125">
        <f t="shared" si="27"/>
        <v>0</v>
      </c>
      <c r="AG129" s="125">
        <f t="shared" si="27"/>
        <v>0</v>
      </c>
      <c r="AH129" s="125">
        <f t="shared" si="27"/>
        <v>0</v>
      </c>
      <c r="AI129" s="125">
        <f t="shared" si="27"/>
        <v>0</v>
      </c>
      <c r="AJ129" s="48" t="str">
        <f t="shared" si="7"/>
        <v/>
      </c>
      <c r="AK129" s="61"/>
      <c r="AL129" s="61" t="str">
        <f t="shared" si="10"/>
        <v>00</v>
      </c>
      <c r="AM129" s="61" t="str">
        <f t="shared" si="11"/>
        <v>00</v>
      </c>
      <c r="AN129" s="61" t="str">
        <f t="shared" si="12"/>
        <v>00</v>
      </c>
      <c r="AO129" s="61" t="str">
        <f t="shared" si="13"/>
        <v>00</v>
      </c>
      <c r="AQ129" t="str">
        <f t="shared" si="8"/>
        <v/>
      </c>
    </row>
    <row r="130" spans="1:43">
      <c r="B130" s="132"/>
      <c r="C130" s="48">
        <f t="shared" si="9"/>
        <v>59</v>
      </c>
      <c r="D130" s="125">
        <f t="shared" si="27"/>
        <v>0</v>
      </c>
      <c r="E130" s="125">
        <f t="shared" si="27"/>
        <v>0</v>
      </c>
      <c r="F130" s="125">
        <f t="shared" si="27"/>
        <v>0</v>
      </c>
      <c r="G130" s="125">
        <f t="shared" si="27"/>
        <v>0</v>
      </c>
      <c r="H130" s="125">
        <f t="shared" si="27"/>
        <v>0</v>
      </c>
      <c r="I130" s="125">
        <f t="shared" si="27"/>
        <v>0</v>
      </c>
      <c r="J130" s="125">
        <f t="shared" si="27"/>
        <v>0</v>
      </c>
      <c r="K130" s="125">
        <f t="shared" si="27"/>
        <v>0</v>
      </c>
      <c r="L130" s="125">
        <f t="shared" si="27"/>
        <v>0</v>
      </c>
      <c r="M130" s="125">
        <f t="shared" si="27"/>
        <v>0</v>
      </c>
      <c r="N130" s="125">
        <f t="shared" si="27"/>
        <v>0</v>
      </c>
      <c r="O130" s="125">
        <f t="shared" si="27"/>
        <v>0</v>
      </c>
      <c r="P130" s="125">
        <f t="shared" si="27"/>
        <v>0</v>
      </c>
      <c r="Q130" s="125">
        <f t="shared" si="27"/>
        <v>0</v>
      </c>
      <c r="R130" s="125">
        <f t="shared" si="27"/>
        <v>0</v>
      </c>
      <c r="S130" s="125">
        <f t="shared" si="27"/>
        <v>0</v>
      </c>
      <c r="T130" s="125">
        <f t="shared" si="27"/>
        <v>0</v>
      </c>
      <c r="U130" s="125">
        <f t="shared" si="27"/>
        <v>0</v>
      </c>
      <c r="V130" s="125">
        <f t="shared" si="27"/>
        <v>0</v>
      </c>
      <c r="W130" s="125">
        <f t="shared" si="27"/>
        <v>0</v>
      </c>
      <c r="X130" s="125">
        <f t="shared" si="27"/>
        <v>0</v>
      </c>
      <c r="Y130" s="125">
        <f t="shared" si="27"/>
        <v>0</v>
      </c>
      <c r="Z130" s="125">
        <f t="shared" si="27"/>
        <v>0</v>
      </c>
      <c r="AA130" s="125">
        <f t="shared" si="27"/>
        <v>0</v>
      </c>
      <c r="AB130" s="125">
        <f t="shared" si="27"/>
        <v>0</v>
      </c>
      <c r="AC130" s="125">
        <f t="shared" si="27"/>
        <v>0</v>
      </c>
      <c r="AD130" s="125">
        <f t="shared" si="27"/>
        <v>0</v>
      </c>
      <c r="AE130" s="125">
        <f t="shared" si="27"/>
        <v>0</v>
      </c>
      <c r="AF130" s="125">
        <f t="shared" si="27"/>
        <v>0</v>
      </c>
      <c r="AG130" s="125">
        <f t="shared" si="27"/>
        <v>0</v>
      </c>
      <c r="AH130" s="125">
        <f t="shared" si="27"/>
        <v>0</v>
      </c>
      <c r="AI130" s="125">
        <f t="shared" si="27"/>
        <v>0</v>
      </c>
      <c r="AJ130" s="48" t="str">
        <f t="shared" si="7"/>
        <v/>
      </c>
      <c r="AK130" s="61"/>
      <c r="AL130" s="61" t="str">
        <f t="shared" si="10"/>
        <v>00</v>
      </c>
      <c r="AM130" s="61" t="str">
        <f t="shared" si="11"/>
        <v>00</v>
      </c>
      <c r="AN130" s="61" t="str">
        <f t="shared" si="12"/>
        <v>00</v>
      </c>
      <c r="AO130" s="61" t="str">
        <f t="shared" si="13"/>
        <v>00</v>
      </c>
      <c r="AQ130" t="str">
        <f t="shared" si="8"/>
        <v/>
      </c>
    </row>
    <row r="131" spans="1:43">
      <c r="B131" s="132"/>
      <c r="C131" s="48">
        <f t="shared" si="9"/>
        <v>60</v>
      </c>
      <c r="D131" s="125">
        <f t="shared" si="27"/>
        <v>0</v>
      </c>
      <c r="E131" s="125">
        <f t="shared" si="27"/>
        <v>0</v>
      </c>
      <c r="F131" s="125">
        <f t="shared" si="27"/>
        <v>0</v>
      </c>
      <c r="G131" s="125">
        <f t="shared" si="27"/>
        <v>0</v>
      </c>
      <c r="H131" s="125">
        <f t="shared" si="27"/>
        <v>0</v>
      </c>
      <c r="I131" s="125">
        <f t="shared" si="27"/>
        <v>0</v>
      </c>
      <c r="J131" s="125">
        <f t="shared" si="27"/>
        <v>0</v>
      </c>
      <c r="K131" s="125">
        <f t="shared" si="27"/>
        <v>0</v>
      </c>
      <c r="L131" s="125">
        <f t="shared" si="27"/>
        <v>0</v>
      </c>
      <c r="M131" s="125">
        <f t="shared" si="27"/>
        <v>0</v>
      </c>
      <c r="N131" s="125">
        <f t="shared" si="27"/>
        <v>0</v>
      </c>
      <c r="O131" s="125">
        <f t="shared" si="27"/>
        <v>0</v>
      </c>
      <c r="P131" s="125">
        <f t="shared" si="27"/>
        <v>0</v>
      </c>
      <c r="Q131" s="125">
        <f t="shared" si="27"/>
        <v>0</v>
      </c>
      <c r="R131" s="125">
        <f t="shared" si="27"/>
        <v>0</v>
      </c>
      <c r="S131" s="125">
        <f t="shared" si="27"/>
        <v>0</v>
      </c>
      <c r="T131" s="125">
        <f t="shared" si="27"/>
        <v>0</v>
      </c>
      <c r="U131" s="125">
        <f t="shared" si="27"/>
        <v>0</v>
      </c>
      <c r="V131" s="125">
        <f t="shared" si="27"/>
        <v>0</v>
      </c>
      <c r="W131" s="125">
        <f t="shared" si="27"/>
        <v>0</v>
      </c>
      <c r="X131" s="125">
        <f t="shared" si="27"/>
        <v>0</v>
      </c>
      <c r="Y131" s="125">
        <f t="shared" si="27"/>
        <v>0</v>
      </c>
      <c r="Z131" s="125">
        <f t="shared" si="27"/>
        <v>0</v>
      </c>
      <c r="AA131" s="125">
        <f t="shared" si="27"/>
        <v>0</v>
      </c>
      <c r="AB131" s="125">
        <f t="shared" si="27"/>
        <v>0</v>
      </c>
      <c r="AC131" s="125">
        <f t="shared" si="27"/>
        <v>0</v>
      </c>
      <c r="AD131" s="125">
        <f t="shared" si="27"/>
        <v>0</v>
      </c>
      <c r="AE131" s="125">
        <f t="shared" si="27"/>
        <v>0</v>
      </c>
      <c r="AF131" s="125">
        <f t="shared" si="27"/>
        <v>0</v>
      </c>
      <c r="AG131" s="125">
        <f t="shared" si="27"/>
        <v>0</v>
      </c>
      <c r="AH131" s="125">
        <f t="shared" si="27"/>
        <v>0</v>
      </c>
      <c r="AI131" s="125">
        <f t="shared" si="27"/>
        <v>0</v>
      </c>
      <c r="AJ131" s="48" t="str">
        <f t="shared" si="7"/>
        <v/>
      </c>
      <c r="AK131" s="61"/>
      <c r="AL131" s="61" t="str">
        <f t="shared" si="10"/>
        <v>00</v>
      </c>
      <c r="AM131" s="61" t="str">
        <f t="shared" si="11"/>
        <v>00</v>
      </c>
      <c r="AN131" s="61" t="str">
        <f t="shared" si="12"/>
        <v>00</v>
      </c>
      <c r="AO131" s="61" t="str">
        <f t="shared" si="13"/>
        <v>00</v>
      </c>
      <c r="AQ131" t="str">
        <f t="shared" si="8"/>
        <v/>
      </c>
    </row>
    <row r="132" spans="1:43">
      <c r="B132" s="132"/>
      <c r="C132" s="48">
        <f t="shared" si="9"/>
        <v>61</v>
      </c>
      <c r="D132" s="125">
        <f t="shared" si="27"/>
        <v>0</v>
      </c>
      <c r="E132" s="125">
        <f t="shared" si="27"/>
        <v>0</v>
      </c>
      <c r="F132" s="125">
        <f t="shared" si="27"/>
        <v>0</v>
      </c>
      <c r="G132" s="125">
        <f t="shared" si="27"/>
        <v>0</v>
      </c>
      <c r="H132" s="125">
        <f t="shared" si="27"/>
        <v>0</v>
      </c>
      <c r="I132" s="125">
        <f t="shared" si="27"/>
        <v>0</v>
      </c>
      <c r="J132" s="125">
        <f t="shared" si="27"/>
        <v>0</v>
      </c>
      <c r="K132" s="125">
        <f t="shared" si="27"/>
        <v>0</v>
      </c>
      <c r="L132" s="125">
        <f t="shared" si="27"/>
        <v>0</v>
      </c>
      <c r="M132" s="125">
        <f t="shared" si="27"/>
        <v>0</v>
      </c>
      <c r="N132" s="125">
        <f t="shared" si="27"/>
        <v>0</v>
      </c>
      <c r="O132" s="125">
        <f t="shared" si="27"/>
        <v>0</v>
      </c>
      <c r="P132" s="125">
        <f t="shared" si="27"/>
        <v>0</v>
      </c>
      <c r="Q132" s="125">
        <f t="shared" si="27"/>
        <v>0</v>
      </c>
      <c r="R132" s="125">
        <f t="shared" si="27"/>
        <v>0</v>
      </c>
      <c r="S132" s="125">
        <f t="shared" si="27"/>
        <v>0</v>
      </c>
      <c r="T132" s="125">
        <f t="shared" si="27"/>
        <v>0</v>
      </c>
      <c r="U132" s="125">
        <f t="shared" si="27"/>
        <v>0</v>
      </c>
      <c r="V132" s="125">
        <f t="shared" si="27"/>
        <v>0</v>
      </c>
      <c r="W132" s="125">
        <f t="shared" si="27"/>
        <v>0</v>
      </c>
      <c r="X132" s="125">
        <f t="shared" si="27"/>
        <v>0</v>
      </c>
      <c r="Y132" s="125">
        <f t="shared" si="27"/>
        <v>0</v>
      </c>
      <c r="Z132" s="125">
        <f t="shared" si="27"/>
        <v>0</v>
      </c>
      <c r="AA132" s="125">
        <f t="shared" si="27"/>
        <v>0</v>
      </c>
      <c r="AB132" s="125">
        <f t="shared" si="27"/>
        <v>0</v>
      </c>
      <c r="AC132" s="125">
        <f t="shared" si="27"/>
        <v>0</v>
      </c>
      <c r="AD132" s="125">
        <f t="shared" si="27"/>
        <v>0</v>
      </c>
      <c r="AE132" s="125">
        <f t="shared" si="27"/>
        <v>0</v>
      </c>
      <c r="AF132" s="125">
        <f t="shared" si="27"/>
        <v>0</v>
      </c>
      <c r="AG132" s="125">
        <f t="shared" si="27"/>
        <v>0</v>
      </c>
      <c r="AH132" s="125">
        <f t="shared" si="27"/>
        <v>0</v>
      </c>
      <c r="AI132" s="125">
        <f t="shared" si="27"/>
        <v>0</v>
      </c>
      <c r="AJ132" s="48" t="str">
        <f t="shared" si="7"/>
        <v/>
      </c>
      <c r="AK132" s="61"/>
      <c r="AL132" s="61" t="str">
        <f t="shared" si="10"/>
        <v>00</v>
      </c>
      <c r="AM132" s="61" t="str">
        <f t="shared" si="11"/>
        <v>00</v>
      </c>
      <c r="AN132" s="61" t="str">
        <f t="shared" si="12"/>
        <v>00</v>
      </c>
      <c r="AO132" s="61" t="str">
        <f t="shared" si="13"/>
        <v>00</v>
      </c>
      <c r="AQ132" t="str">
        <f t="shared" si="8"/>
        <v/>
      </c>
    </row>
    <row r="133" spans="1:43">
      <c r="B133" s="132"/>
      <c r="C133" s="48">
        <f t="shared" si="9"/>
        <v>62</v>
      </c>
      <c r="D133" s="125">
        <f t="shared" si="27"/>
        <v>0</v>
      </c>
      <c r="E133" s="125">
        <f t="shared" si="27"/>
        <v>0</v>
      </c>
      <c r="F133" s="125">
        <f t="shared" si="27"/>
        <v>0</v>
      </c>
      <c r="G133" s="125">
        <f t="shared" si="27"/>
        <v>0</v>
      </c>
      <c r="H133" s="125">
        <f t="shared" si="27"/>
        <v>0</v>
      </c>
      <c r="I133" s="125">
        <f t="shared" si="27"/>
        <v>0</v>
      </c>
      <c r="J133" s="125">
        <f t="shared" si="27"/>
        <v>0</v>
      </c>
      <c r="K133" s="125">
        <f t="shared" si="27"/>
        <v>0</v>
      </c>
      <c r="L133" s="125">
        <f t="shared" si="27"/>
        <v>0</v>
      </c>
      <c r="M133" s="125">
        <f t="shared" si="27"/>
        <v>0</v>
      </c>
      <c r="N133" s="125">
        <f t="shared" si="27"/>
        <v>0</v>
      </c>
      <c r="O133" s="125">
        <f t="shared" si="27"/>
        <v>0</v>
      </c>
      <c r="P133" s="125">
        <f t="shared" si="27"/>
        <v>0</v>
      </c>
      <c r="Q133" s="125">
        <f t="shared" si="27"/>
        <v>0</v>
      </c>
      <c r="R133" s="125">
        <f t="shared" si="27"/>
        <v>0</v>
      </c>
      <c r="S133" s="125">
        <f t="shared" si="27"/>
        <v>0</v>
      </c>
      <c r="T133" s="125">
        <f t="shared" si="27"/>
        <v>0</v>
      </c>
      <c r="U133" s="125">
        <f t="shared" si="27"/>
        <v>0</v>
      </c>
      <c r="V133" s="125">
        <f t="shared" si="27"/>
        <v>0</v>
      </c>
      <c r="W133" s="125">
        <f t="shared" si="27"/>
        <v>0</v>
      </c>
      <c r="X133" s="125">
        <f t="shared" si="27"/>
        <v>0</v>
      </c>
      <c r="Y133" s="125">
        <f t="shared" si="27"/>
        <v>0</v>
      </c>
      <c r="Z133" s="125">
        <f t="shared" si="27"/>
        <v>0</v>
      </c>
      <c r="AA133" s="125">
        <f t="shared" si="27"/>
        <v>0</v>
      </c>
      <c r="AB133" s="125">
        <f t="shared" si="27"/>
        <v>0</v>
      </c>
      <c r="AC133" s="125">
        <f t="shared" si="27"/>
        <v>0</v>
      </c>
      <c r="AD133" s="125">
        <f t="shared" si="27"/>
        <v>0</v>
      </c>
      <c r="AE133" s="125">
        <f t="shared" si="27"/>
        <v>0</v>
      </c>
      <c r="AF133" s="125">
        <f t="shared" si="27"/>
        <v>0</v>
      </c>
      <c r="AG133" s="125">
        <f t="shared" si="27"/>
        <v>0</v>
      </c>
      <c r="AH133" s="125">
        <f t="shared" si="27"/>
        <v>0</v>
      </c>
      <c r="AI133" s="125">
        <f t="shared" si="27"/>
        <v>0</v>
      </c>
      <c r="AJ133" s="48" t="str">
        <f t="shared" si="7"/>
        <v/>
      </c>
      <c r="AK133" s="61"/>
      <c r="AL133" s="61" t="str">
        <f t="shared" si="10"/>
        <v>00</v>
      </c>
      <c r="AM133" s="61" t="str">
        <f t="shared" si="11"/>
        <v>00</v>
      </c>
      <c r="AN133" s="61" t="str">
        <f t="shared" si="12"/>
        <v>00</v>
      </c>
      <c r="AO133" s="61" t="str">
        <f t="shared" si="13"/>
        <v>00</v>
      </c>
      <c r="AQ133" t="str">
        <f t="shared" si="8"/>
        <v/>
      </c>
    </row>
    <row r="134" spans="1:43">
      <c r="B134" s="133"/>
      <c r="C134" s="48">
        <f t="shared" si="9"/>
        <v>63</v>
      </c>
      <c r="D134" s="125">
        <f t="shared" si="27"/>
        <v>0</v>
      </c>
      <c r="E134" s="125">
        <f t="shared" si="27"/>
        <v>0</v>
      </c>
      <c r="F134" s="125">
        <f t="shared" si="27"/>
        <v>0</v>
      </c>
      <c r="G134" s="125">
        <f t="shared" si="27"/>
        <v>0</v>
      </c>
      <c r="H134" s="125">
        <f t="shared" si="27"/>
        <v>0</v>
      </c>
      <c r="I134" s="125">
        <f t="shared" si="27"/>
        <v>0</v>
      </c>
      <c r="J134" s="125">
        <f t="shared" si="27"/>
        <v>0</v>
      </c>
      <c r="K134" s="125">
        <f t="shared" si="27"/>
        <v>0</v>
      </c>
      <c r="L134" s="125">
        <f t="shared" si="27"/>
        <v>0</v>
      </c>
      <c r="M134" s="125">
        <f t="shared" si="27"/>
        <v>0</v>
      </c>
      <c r="N134" s="125">
        <f t="shared" si="27"/>
        <v>0</v>
      </c>
      <c r="O134" s="125">
        <f t="shared" si="27"/>
        <v>0</v>
      </c>
      <c r="P134" s="125">
        <f t="shared" si="27"/>
        <v>0</v>
      </c>
      <c r="Q134" s="125">
        <f t="shared" si="27"/>
        <v>0</v>
      </c>
      <c r="R134" s="125">
        <f t="shared" si="27"/>
        <v>0</v>
      </c>
      <c r="S134" s="125">
        <f t="shared" si="27"/>
        <v>0</v>
      </c>
      <c r="T134" s="125">
        <f t="shared" si="27"/>
        <v>0</v>
      </c>
      <c r="U134" s="125">
        <f t="shared" si="27"/>
        <v>0</v>
      </c>
      <c r="V134" s="125">
        <f t="shared" si="27"/>
        <v>0</v>
      </c>
      <c r="W134" s="125">
        <f t="shared" si="27"/>
        <v>0</v>
      </c>
      <c r="X134" s="125">
        <f t="shared" si="27"/>
        <v>0</v>
      </c>
      <c r="Y134" s="125">
        <f t="shared" si="27"/>
        <v>0</v>
      </c>
      <c r="Z134" s="125">
        <f t="shared" si="27"/>
        <v>0</v>
      </c>
      <c r="AA134" s="125">
        <f t="shared" si="27"/>
        <v>0</v>
      </c>
      <c r="AB134" s="125">
        <f t="shared" si="27"/>
        <v>0</v>
      </c>
      <c r="AC134" s="125">
        <f t="shared" si="27"/>
        <v>0</v>
      </c>
      <c r="AD134" s="125">
        <f t="shared" si="27"/>
        <v>0</v>
      </c>
      <c r="AE134" s="125">
        <f t="shared" si="27"/>
        <v>0</v>
      </c>
      <c r="AF134" s="125">
        <f t="shared" si="27"/>
        <v>0</v>
      </c>
      <c r="AG134" s="125">
        <f t="shared" si="27"/>
        <v>0</v>
      </c>
      <c r="AH134" s="125">
        <f t="shared" si="27"/>
        <v>0</v>
      </c>
      <c r="AI134" s="125">
        <f t="shared" ref="AI134" si="28">IF(AI69=1,1,0)</f>
        <v>0</v>
      </c>
      <c r="AJ134" s="48" t="str">
        <f t="shared" si="7"/>
        <v/>
      </c>
      <c r="AK134" s="61"/>
      <c r="AL134" s="61" t="str">
        <f t="shared" si="10"/>
        <v>00</v>
      </c>
      <c r="AM134" s="61" t="str">
        <f t="shared" si="11"/>
        <v>00</v>
      </c>
      <c r="AN134" s="61" t="str">
        <f t="shared" si="12"/>
        <v>00</v>
      </c>
      <c r="AO134" s="61" t="str">
        <f t="shared" si="13"/>
        <v>00</v>
      </c>
      <c r="AQ134" t="str">
        <f t="shared" si="8"/>
        <v/>
      </c>
    </row>
    <row r="135" spans="1:43">
      <c r="A135" s="57" t="s">
        <v>69</v>
      </c>
      <c r="B135" s="58"/>
      <c r="C135" s="58"/>
      <c r="D135" s="60"/>
      <c r="E135" s="60"/>
      <c r="F135" s="60"/>
      <c r="G135" s="60"/>
      <c r="H135" s="60"/>
      <c r="I135" s="60"/>
      <c r="J135" s="60"/>
      <c r="K135" s="60"/>
      <c r="L135" s="60"/>
      <c r="M135" s="60"/>
      <c r="N135" s="60"/>
      <c r="O135" s="60"/>
      <c r="P135" s="60"/>
      <c r="Q135" s="60"/>
      <c r="R135" s="60"/>
      <c r="S135" s="60"/>
      <c r="T135" s="60"/>
      <c r="U135" s="60"/>
      <c r="V135" s="60"/>
      <c r="W135" s="60"/>
      <c r="X135" s="60"/>
      <c r="Y135" s="60"/>
      <c r="Z135" s="60"/>
      <c r="AA135" s="60"/>
      <c r="AB135" s="60"/>
      <c r="AC135" s="60"/>
      <c r="AD135" s="60"/>
      <c r="AE135" s="60"/>
      <c r="AF135" s="60"/>
      <c r="AG135" s="60"/>
      <c r="AH135" s="60"/>
      <c r="AI135" s="60"/>
      <c r="AJ135" s="58"/>
    </row>
    <row r="136" spans="1:43">
      <c r="B136" s="134" t="str">
        <f ca="1">IF(B6&lt;&gt;"",B6,"")</f>
        <v>Table PD</v>
      </c>
      <c r="C136" s="48">
        <f>IF(C6&lt;&gt;"",C6,"")</f>
        <v>0</v>
      </c>
      <c r="D136" s="125">
        <f t="shared" ref="D136:AI143" si="29">IF(OR(D6=0,D6=1),1,0)</f>
        <v>0</v>
      </c>
      <c r="E136" s="125">
        <f t="shared" si="29"/>
        <v>0</v>
      </c>
      <c r="F136" s="125">
        <f t="shared" si="29"/>
        <v>0</v>
      </c>
      <c r="G136" s="125">
        <f t="shared" si="29"/>
        <v>0</v>
      </c>
      <c r="H136" s="125">
        <f t="shared" si="29"/>
        <v>0</v>
      </c>
      <c r="I136" s="125">
        <f t="shared" si="29"/>
        <v>0</v>
      </c>
      <c r="J136" s="125">
        <f t="shared" si="29"/>
        <v>0</v>
      </c>
      <c r="K136" s="125">
        <f t="shared" si="29"/>
        <v>0</v>
      </c>
      <c r="L136" s="125">
        <f t="shared" si="29"/>
        <v>0</v>
      </c>
      <c r="M136" s="125">
        <f t="shared" si="29"/>
        <v>0</v>
      </c>
      <c r="N136" s="125">
        <f t="shared" si="29"/>
        <v>0</v>
      </c>
      <c r="O136" s="125">
        <f t="shared" si="29"/>
        <v>0</v>
      </c>
      <c r="P136" s="125">
        <f t="shared" si="29"/>
        <v>0</v>
      </c>
      <c r="Q136" s="125">
        <f t="shared" si="29"/>
        <v>0</v>
      </c>
      <c r="R136" s="125">
        <f t="shared" si="29"/>
        <v>0</v>
      </c>
      <c r="S136" s="125">
        <f t="shared" si="29"/>
        <v>0</v>
      </c>
      <c r="T136" s="125">
        <f t="shared" si="29"/>
        <v>0</v>
      </c>
      <c r="U136" s="125">
        <f t="shared" si="29"/>
        <v>0</v>
      </c>
      <c r="V136" s="125">
        <f t="shared" si="29"/>
        <v>0</v>
      </c>
      <c r="W136" s="125">
        <f t="shared" si="29"/>
        <v>0</v>
      </c>
      <c r="X136" s="125">
        <f t="shared" si="29"/>
        <v>0</v>
      </c>
      <c r="Y136" s="125">
        <f t="shared" si="29"/>
        <v>0</v>
      </c>
      <c r="Z136" s="125">
        <f t="shared" si="29"/>
        <v>0</v>
      </c>
      <c r="AA136" s="125">
        <f t="shared" si="29"/>
        <v>0</v>
      </c>
      <c r="AB136" s="125">
        <f t="shared" si="29"/>
        <v>0</v>
      </c>
      <c r="AC136" s="125">
        <f t="shared" si="29"/>
        <v>0</v>
      </c>
      <c r="AD136" s="125">
        <f t="shared" si="29"/>
        <v>0</v>
      </c>
      <c r="AE136" s="125">
        <f t="shared" si="29"/>
        <v>0</v>
      </c>
      <c r="AF136" s="125">
        <f t="shared" si="29"/>
        <v>0</v>
      </c>
      <c r="AG136" s="125">
        <f t="shared" si="29"/>
        <v>1</v>
      </c>
      <c r="AH136" s="125">
        <f t="shared" si="29"/>
        <v>1</v>
      </c>
      <c r="AI136" s="125">
        <f t="shared" si="29"/>
        <v>1</v>
      </c>
      <c r="AJ136" s="48" t="str">
        <f t="shared" ref="AJ136:AJ199" si="30">IF(AJ6&lt;&gt;"",AJ6,"")</f>
        <v>UNKNOWN</v>
      </c>
      <c r="AK136" s="61"/>
      <c r="AL136" s="61" t="str">
        <f>BIN2HEX(AB136&amp;AC136&amp;AD136&amp;AE136&amp;AF136&amp;AG136&amp;AH136&amp;AI136,2)</f>
        <v>07</v>
      </c>
      <c r="AM136" s="61" t="str">
        <f>BIN2HEX(T136&amp;U136&amp;V136&amp;W136&amp;X136&amp;Y136&amp;Z136&amp;AA136,2)</f>
        <v>00</v>
      </c>
      <c r="AN136" s="61" t="str">
        <f>BIN2HEX(L136&amp;M136&amp;N136&amp;O136&amp;P136&amp;Q136&amp;R136&amp;S136,2)</f>
        <v>00</v>
      </c>
      <c r="AO136" s="61"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(U4)0x00000007U,                                                           /* 00 UNKNOWN                                         */</v>
      </c>
    </row>
    <row r="137" spans="1:43">
      <c r="B137" s="132"/>
      <c r="C137" s="48">
        <f t="shared" ref="C137:C199" si="32">IF(C7&lt;&gt;"",C7,"")</f>
        <v>1</v>
      </c>
      <c r="D137" s="125">
        <f t="shared" si="29"/>
        <v>0</v>
      </c>
      <c r="E137" s="125">
        <f t="shared" si="29"/>
        <v>0</v>
      </c>
      <c r="F137" s="125">
        <f t="shared" si="29"/>
        <v>0</v>
      </c>
      <c r="G137" s="125">
        <f t="shared" si="29"/>
        <v>0</v>
      </c>
      <c r="H137" s="125">
        <f t="shared" si="29"/>
        <v>0</v>
      </c>
      <c r="I137" s="125">
        <f t="shared" si="29"/>
        <v>0</v>
      </c>
      <c r="J137" s="125">
        <f t="shared" si="29"/>
        <v>0</v>
      </c>
      <c r="K137" s="125">
        <f t="shared" si="29"/>
        <v>0</v>
      </c>
      <c r="L137" s="125">
        <f t="shared" si="29"/>
        <v>0</v>
      </c>
      <c r="M137" s="125">
        <f t="shared" si="29"/>
        <v>0</v>
      </c>
      <c r="N137" s="125">
        <f t="shared" si="29"/>
        <v>0</v>
      </c>
      <c r="O137" s="125">
        <f t="shared" si="29"/>
        <v>0</v>
      </c>
      <c r="P137" s="125">
        <f t="shared" si="29"/>
        <v>0</v>
      </c>
      <c r="Q137" s="125">
        <f t="shared" si="29"/>
        <v>0</v>
      </c>
      <c r="R137" s="125">
        <f t="shared" si="29"/>
        <v>0</v>
      </c>
      <c r="S137" s="125">
        <f t="shared" si="29"/>
        <v>0</v>
      </c>
      <c r="T137" s="125">
        <f t="shared" si="29"/>
        <v>0</v>
      </c>
      <c r="U137" s="125">
        <f t="shared" si="29"/>
        <v>0</v>
      </c>
      <c r="V137" s="125">
        <f t="shared" si="29"/>
        <v>0</v>
      </c>
      <c r="W137" s="125">
        <f t="shared" si="29"/>
        <v>0</v>
      </c>
      <c r="X137" s="125">
        <f t="shared" si="29"/>
        <v>0</v>
      </c>
      <c r="Y137" s="125">
        <f t="shared" si="29"/>
        <v>0</v>
      </c>
      <c r="Z137" s="125">
        <f t="shared" si="29"/>
        <v>0</v>
      </c>
      <c r="AA137" s="125">
        <f t="shared" si="29"/>
        <v>0</v>
      </c>
      <c r="AB137" s="125">
        <f t="shared" si="29"/>
        <v>0</v>
      </c>
      <c r="AC137" s="125">
        <f t="shared" si="29"/>
        <v>0</v>
      </c>
      <c r="AD137" s="125">
        <f t="shared" si="29"/>
        <v>0</v>
      </c>
      <c r="AE137" s="125">
        <f t="shared" si="29"/>
        <v>0</v>
      </c>
      <c r="AF137" s="125">
        <f t="shared" si="29"/>
        <v>0</v>
      </c>
      <c r="AG137" s="125">
        <f t="shared" si="29"/>
        <v>1</v>
      </c>
      <c r="AH137" s="125">
        <f t="shared" si="29"/>
        <v>1</v>
      </c>
      <c r="AI137" s="125">
        <f t="shared" si="29"/>
        <v>1</v>
      </c>
      <c r="AJ137" s="48" t="str">
        <f t="shared" si="30"/>
        <v>MALFUNC</v>
      </c>
      <c r="AK137" s="61"/>
      <c r="AL137" s="61" t="str">
        <f t="shared" ref="AL137:AL199" si="33">BIN2HEX(AB137&amp;AC137&amp;AD137&amp;AE137&amp;AF137&amp;AG137&amp;AH137&amp;AI137,2)</f>
        <v>07</v>
      </c>
      <c r="AM137" s="61" t="str">
        <f t="shared" ref="AM137:AM199" si="34">BIN2HEX(T137&amp;U137&amp;V137&amp;W137&amp;X137&amp;Y137&amp;Z137&amp;AA137,2)</f>
        <v>00</v>
      </c>
      <c r="AN137" s="61" t="str">
        <f t="shared" ref="AN137:AN199" si="35">BIN2HEX(L137&amp;M137&amp;N137&amp;O137&amp;P137&amp;Q137&amp;R137&amp;S137,2)</f>
        <v>00</v>
      </c>
      <c r="AO137" s="61" t="str">
        <f t="shared" ref="AO137:AO199" si="36">BIN2HEX(D137&amp;E137&amp;F137&amp;G137&amp;H137&amp;I137&amp;J137&amp;K137,2)</f>
        <v>00</v>
      </c>
      <c r="AQ137" t="str">
        <f t="shared" si="31"/>
        <v xml:space="preserve">    (U4)0x00000007U,                                                           /* 01 MALFUNC                                         */</v>
      </c>
    </row>
    <row r="138" spans="1:43">
      <c r="B138" s="132"/>
      <c r="C138" s="48">
        <f t="shared" si="32"/>
        <v>2</v>
      </c>
      <c r="D138" s="125">
        <f t="shared" si="29"/>
        <v>0</v>
      </c>
      <c r="E138" s="125">
        <f t="shared" si="29"/>
        <v>0</v>
      </c>
      <c r="F138" s="125">
        <f t="shared" si="29"/>
        <v>0</v>
      </c>
      <c r="G138" s="125">
        <f t="shared" si="29"/>
        <v>0</v>
      </c>
      <c r="H138" s="125">
        <f t="shared" si="29"/>
        <v>0</v>
      </c>
      <c r="I138" s="125">
        <f t="shared" si="29"/>
        <v>0</v>
      </c>
      <c r="J138" s="125">
        <f t="shared" si="29"/>
        <v>0</v>
      </c>
      <c r="K138" s="125">
        <f t="shared" si="29"/>
        <v>0</v>
      </c>
      <c r="L138" s="125">
        <f t="shared" si="29"/>
        <v>0</v>
      </c>
      <c r="M138" s="125">
        <f t="shared" si="29"/>
        <v>0</v>
      </c>
      <c r="N138" s="125">
        <f t="shared" si="29"/>
        <v>0</v>
      </c>
      <c r="O138" s="125">
        <f t="shared" si="29"/>
        <v>0</v>
      </c>
      <c r="P138" s="125">
        <f t="shared" si="29"/>
        <v>0</v>
      </c>
      <c r="Q138" s="125">
        <f t="shared" si="29"/>
        <v>0</v>
      </c>
      <c r="R138" s="125">
        <f t="shared" si="29"/>
        <v>0</v>
      </c>
      <c r="S138" s="125">
        <f t="shared" si="29"/>
        <v>0</v>
      </c>
      <c r="T138" s="125">
        <f t="shared" si="29"/>
        <v>0</v>
      </c>
      <c r="U138" s="125">
        <f t="shared" si="29"/>
        <v>0</v>
      </c>
      <c r="V138" s="125">
        <f t="shared" si="29"/>
        <v>0</v>
      </c>
      <c r="W138" s="125">
        <f t="shared" si="29"/>
        <v>0</v>
      </c>
      <c r="X138" s="125">
        <f t="shared" si="29"/>
        <v>0</v>
      </c>
      <c r="Y138" s="125">
        <f t="shared" si="29"/>
        <v>0</v>
      </c>
      <c r="Z138" s="125">
        <f t="shared" si="29"/>
        <v>0</v>
      </c>
      <c r="AA138" s="125">
        <f t="shared" si="29"/>
        <v>0</v>
      </c>
      <c r="AB138" s="125">
        <f t="shared" si="29"/>
        <v>0</v>
      </c>
      <c r="AC138" s="125">
        <f t="shared" si="29"/>
        <v>0</v>
      </c>
      <c r="AD138" s="125">
        <f t="shared" si="29"/>
        <v>0</v>
      </c>
      <c r="AE138" s="125">
        <f t="shared" si="29"/>
        <v>0</v>
      </c>
      <c r="AF138" s="125">
        <f t="shared" si="29"/>
        <v>0</v>
      </c>
      <c r="AG138" s="125">
        <f t="shared" si="29"/>
        <v>1</v>
      </c>
      <c r="AH138" s="125">
        <f t="shared" si="29"/>
        <v>1</v>
      </c>
      <c r="AI138" s="125">
        <f t="shared" si="29"/>
        <v>1</v>
      </c>
      <c r="AJ138" s="48" t="str">
        <f t="shared" si="30"/>
        <v>UNKNOWN</v>
      </c>
      <c r="AK138" s="61"/>
      <c r="AL138" s="61" t="str">
        <f t="shared" si="33"/>
        <v>07</v>
      </c>
      <c r="AM138" s="61" t="str">
        <f t="shared" si="34"/>
        <v>00</v>
      </c>
      <c r="AN138" s="61" t="str">
        <f t="shared" si="35"/>
        <v>00</v>
      </c>
      <c r="AO138" s="61" t="str">
        <f t="shared" si="36"/>
        <v>00</v>
      </c>
      <c r="AQ138" t="str">
        <f t="shared" si="31"/>
        <v xml:space="preserve">    (U4)0x00000007U,                                                           /* 02 UNKNOWN                                         */</v>
      </c>
    </row>
    <row r="139" spans="1:43">
      <c r="B139" s="132"/>
      <c r="C139" s="48">
        <f t="shared" si="32"/>
        <v>3</v>
      </c>
      <c r="D139" s="125">
        <f t="shared" si="29"/>
        <v>0</v>
      </c>
      <c r="E139" s="125">
        <f t="shared" si="29"/>
        <v>0</v>
      </c>
      <c r="F139" s="125">
        <f t="shared" si="29"/>
        <v>0</v>
      </c>
      <c r="G139" s="125">
        <f t="shared" si="29"/>
        <v>0</v>
      </c>
      <c r="H139" s="125">
        <f t="shared" si="29"/>
        <v>0</v>
      </c>
      <c r="I139" s="125">
        <f t="shared" si="29"/>
        <v>0</v>
      </c>
      <c r="J139" s="125">
        <f t="shared" si="29"/>
        <v>0</v>
      </c>
      <c r="K139" s="125">
        <f t="shared" si="29"/>
        <v>0</v>
      </c>
      <c r="L139" s="125">
        <f t="shared" si="29"/>
        <v>0</v>
      </c>
      <c r="M139" s="125">
        <f t="shared" si="29"/>
        <v>0</v>
      </c>
      <c r="N139" s="125">
        <f t="shared" si="29"/>
        <v>0</v>
      </c>
      <c r="O139" s="125">
        <f t="shared" si="29"/>
        <v>0</v>
      </c>
      <c r="P139" s="125">
        <f t="shared" si="29"/>
        <v>0</v>
      </c>
      <c r="Q139" s="125">
        <f t="shared" si="29"/>
        <v>0</v>
      </c>
      <c r="R139" s="125">
        <f t="shared" si="29"/>
        <v>0</v>
      </c>
      <c r="S139" s="125">
        <f t="shared" si="29"/>
        <v>0</v>
      </c>
      <c r="T139" s="125">
        <f t="shared" si="29"/>
        <v>0</v>
      </c>
      <c r="U139" s="125">
        <f t="shared" si="29"/>
        <v>0</v>
      </c>
      <c r="V139" s="125">
        <f t="shared" si="29"/>
        <v>0</v>
      </c>
      <c r="W139" s="125">
        <f t="shared" si="29"/>
        <v>0</v>
      </c>
      <c r="X139" s="125">
        <f t="shared" si="29"/>
        <v>0</v>
      </c>
      <c r="Y139" s="125">
        <f t="shared" si="29"/>
        <v>0</v>
      </c>
      <c r="Z139" s="125">
        <f t="shared" si="29"/>
        <v>0</v>
      </c>
      <c r="AA139" s="125">
        <f t="shared" si="29"/>
        <v>0</v>
      </c>
      <c r="AB139" s="125">
        <f t="shared" si="29"/>
        <v>0</v>
      </c>
      <c r="AC139" s="125">
        <f t="shared" si="29"/>
        <v>0</v>
      </c>
      <c r="AD139" s="125">
        <f t="shared" si="29"/>
        <v>0</v>
      </c>
      <c r="AE139" s="125">
        <f t="shared" si="29"/>
        <v>0</v>
      </c>
      <c r="AF139" s="125">
        <f t="shared" si="29"/>
        <v>0</v>
      </c>
      <c r="AG139" s="125">
        <f t="shared" si="29"/>
        <v>1</v>
      </c>
      <c r="AH139" s="125">
        <f t="shared" si="29"/>
        <v>1</v>
      </c>
      <c r="AI139" s="125">
        <f t="shared" si="29"/>
        <v>1</v>
      </c>
      <c r="AJ139" s="48" t="str">
        <f t="shared" si="30"/>
        <v>UNKNOWN</v>
      </c>
      <c r="AK139" s="61"/>
      <c r="AL139" s="61" t="str">
        <f t="shared" si="33"/>
        <v>07</v>
      </c>
      <c r="AM139" s="61" t="str">
        <f t="shared" si="34"/>
        <v>00</v>
      </c>
      <c r="AN139" s="61" t="str">
        <f t="shared" si="35"/>
        <v>00</v>
      </c>
      <c r="AO139" s="61" t="str">
        <f t="shared" si="36"/>
        <v>00</v>
      </c>
      <c r="AQ139" t="str">
        <f t="shared" si="31"/>
        <v xml:space="preserve">    (U4)0x00000007U,                                                           /* 03 UNKNOWN                                         */</v>
      </c>
    </row>
    <row r="140" spans="1:43">
      <c r="B140" s="132"/>
      <c r="C140" s="48">
        <f t="shared" si="32"/>
        <v>4</v>
      </c>
      <c r="D140" s="125">
        <f t="shared" si="29"/>
        <v>0</v>
      </c>
      <c r="E140" s="125">
        <f t="shared" si="29"/>
        <v>0</v>
      </c>
      <c r="F140" s="125">
        <f t="shared" si="29"/>
        <v>0</v>
      </c>
      <c r="G140" s="125">
        <f t="shared" si="29"/>
        <v>0</v>
      </c>
      <c r="H140" s="125">
        <f t="shared" si="29"/>
        <v>0</v>
      </c>
      <c r="I140" s="125">
        <f t="shared" si="29"/>
        <v>0</v>
      </c>
      <c r="J140" s="125">
        <f t="shared" si="29"/>
        <v>0</v>
      </c>
      <c r="K140" s="125">
        <f t="shared" si="29"/>
        <v>0</v>
      </c>
      <c r="L140" s="125">
        <f t="shared" si="29"/>
        <v>0</v>
      </c>
      <c r="M140" s="125">
        <f t="shared" si="29"/>
        <v>0</v>
      </c>
      <c r="N140" s="125">
        <f t="shared" si="29"/>
        <v>0</v>
      </c>
      <c r="O140" s="125">
        <f t="shared" si="29"/>
        <v>0</v>
      </c>
      <c r="P140" s="125">
        <f t="shared" si="29"/>
        <v>0</v>
      </c>
      <c r="Q140" s="125">
        <f t="shared" si="29"/>
        <v>0</v>
      </c>
      <c r="R140" s="125">
        <f t="shared" si="29"/>
        <v>0</v>
      </c>
      <c r="S140" s="125">
        <f t="shared" si="29"/>
        <v>0</v>
      </c>
      <c r="T140" s="125">
        <f t="shared" si="29"/>
        <v>0</v>
      </c>
      <c r="U140" s="125">
        <f t="shared" si="29"/>
        <v>0</v>
      </c>
      <c r="V140" s="125">
        <f t="shared" si="29"/>
        <v>0</v>
      </c>
      <c r="W140" s="125">
        <f t="shared" si="29"/>
        <v>0</v>
      </c>
      <c r="X140" s="125">
        <f t="shared" si="29"/>
        <v>0</v>
      </c>
      <c r="Y140" s="125">
        <f t="shared" si="29"/>
        <v>0</v>
      </c>
      <c r="Z140" s="125">
        <f t="shared" si="29"/>
        <v>0</v>
      </c>
      <c r="AA140" s="125">
        <f t="shared" si="29"/>
        <v>0</v>
      </c>
      <c r="AB140" s="125">
        <f t="shared" si="29"/>
        <v>0</v>
      </c>
      <c r="AC140" s="125">
        <f t="shared" si="29"/>
        <v>0</v>
      </c>
      <c r="AD140" s="125">
        <f t="shared" si="29"/>
        <v>0</v>
      </c>
      <c r="AE140" s="125">
        <f t="shared" si="29"/>
        <v>0</v>
      </c>
      <c r="AF140" s="125">
        <f t="shared" si="29"/>
        <v>0</v>
      </c>
      <c r="AG140" s="125">
        <f t="shared" si="29"/>
        <v>1</v>
      </c>
      <c r="AH140" s="125">
        <f t="shared" si="29"/>
        <v>1</v>
      </c>
      <c r="AI140" s="125">
        <f t="shared" si="29"/>
        <v>1</v>
      </c>
      <c r="AJ140" s="48" t="str">
        <f t="shared" si="30"/>
        <v>MALFUNC</v>
      </c>
      <c r="AK140" s="61"/>
      <c r="AL140" s="61" t="str">
        <f t="shared" si="33"/>
        <v>07</v>
      </c>
      <c r="AM140" s="61" t="str">
        <f t="shared" si="34"/>
        <v>00</v>
      </c>
      <c r="AN140" s="61" t="str">
        <f t="shared" si="35"/>
        <v>00</v>
      </c>
      <c r="AO140" s="61" t="str">
        <f t="shared" si="36"/>
        <v>00</v>
      </c>
      <c r="AQ140" t="str">
        <f t="shared" si="31"/>
        <v xml:space="preserve">    (U4)0x00000007U,                                                           /* 04 MALFUNC                                         */</v>
      </c>
    </row>
    <row r="141" spans="1:43">
      <c r="B141" s="132"/>
      <c r="C141" s="48">
        <f t="shared" si="32"/>
        <v>5</v>
      </c>
      <c r="D141" s="125">
        <f t="shared" si="29"/>
        <v>0</v>
      </c>
      <c r="E141" s="125">
        <f t="shared" si="29"/>
        <v>0</v>
      </c>
      <c r="F141" s="125">
        <f t="shared" si="29"/>
        <v>0</v>
      </c>
      <c r="G141" s="125">
        <f t="shared" si="29"/>
        <v>0</v>
      </c>
      <c r="H141" s="125">
        <f t="shared" si="29"/>
        <v>0</v>
      </c>
      <c r="I141" s="125">
        <f t="shared" si="29"/>
        <v>0</v>
      </c>
      <c r="J141" s="125">
        <f t="shared" si="29"/>
        <v>0</v>
      </c>
      <c r="K141" s="125">
        <f t="shared" si="29"/>
        <v>0</v>
      </c>
      <c r="L141" s="125">
        <f t="shared" si="29"/>
        <v>0</v>
      </c>
      <c r="M141" s="125">
        <f t="shared" si="29"/>
        <v>0</v>
      </c>
      <c r="N141" s="125">
        <f t="shared" si="29"/>
        <v>0</v>
      </c>
      <c r="O141" s="125">
        <f t="shared" si="29"/>
        <v>0</v>
      </c>
      <c r="P141" s="125">
        <f t="shared" si="29"/>
        <v>0</v>
      </c>
      <c r="Q141" s="125">
        <f t="shared" si="29"/>
        <v>0</v>
      </c>
      <c r="R141" s="125">
        <f t="shared" si="29"/>
        <v>0</v>
      </c>
      <c r="S141" s="125">
        <f t="shared" si="29"/>
        <v>0</v>
      </c>
      <c r="T141" s="125">
        <f t="shared" si="29"/>
        <v>0</v>
      </c>
      <c r="U141" s="125">
        <f t="shared" si="29"/>
        <v>0</v>
      </c>
      <c r="V141" s="125">
        <f t="shared" si="29"/>
        <v>0</v>
      </c>
      <c r="W141" s="125">
        <f t="shared" si="29"/>
        <v>0</v>
      </c>
      <c r="X141" s="125">
        <f t="shared" si="29"/>
        <v>0</v>
      </c>
      <c r="Y141" s="125">
        <f t="shared" si="29"/>
        <v>0</v>
      </c>
      <c r="Z141" s="125">
        <f t="shared" si="29"/>
        <v>0</v>
      </c>
      <c r="AA141" s="125">
        <f t="shared" si="29"/>
        <v>0</v>
      </c>
      <c r="AB141" s="125">
        <f t="shared" si="29"/>
        <v>0</v>
      </c>
      <c r="AC141" s="125">
        <f t="shared" si="29"/>
        <v>0</v>
      </c>
      <c r="AD141" s="125">
        <f t="shared" si="29"/>
        <v>0</v>
      </c>
      <c r="AE141" s="125">
        <f t="shared" si="29"/>
        <v>0</v>
      </c>
      <c r="AF141" s="125">
        <f t="shared" si="29"/>
        <v>0</v>
      </c>
      <c r="AG141" s="125">
        <f t="shared" si="29"/>
        <v>1</v>
      </c>
      <c r="AH141" s="125">
        <f t="shared" si="29"/>
        <v>1</v>
      </c>
      <c r="AI141" s="125">
        <f t="shared" si="29"/>
        <v>1</v>
      </c>
      <c r="AJ141" s="48" t="str">
        <f t="shared" si="30"/>
        <v>MALFUNC</v>
      </c>
      <c r="AK141" s="61"/>
      <c r="AL141" s="61" t="str">
        <f t="shared" si="33"/>
        <v>07</v>
      </c>
      <c r="AM141" s="61" t="str">
        <f t="shared" si="34"/>
        <v>00</v>
      </c>
      <c r="AN141" s="61" t="str">
        <f t="shared" si="35"/>
        <v>00</v>
      </c>
      <c r="AO141" s="61" t="str">
        <f t="shared" si="36"/>
        <v>00</v>
      </c>
      <c r="AQ141" t="str">
        <f t="shared" si="31"/>
        <v xml:space="preserve">    (U4)0x00000007U,                                                           /* 05 MALFUNC                                         */</v>
      </c>
    </row>
    <row r="142" spans="1:43">
      <c r="B142" s="132"/>
      <c r="C142" s="48">
        <f t="shared" si="32"/>
        <v>6</v>
      </c>
      <c r="D142" s="125">
        <f t="shared" si="29"/>
        <v>0</v>
      </c>
      <c r="E142" s="125">
        <f t="shared" si="29"/>
        <v>0</v>
      </c>
      <c r="F142" s="125">
        <f t="shared" si="29"/>
        <v>0</v>
      </c>
      <c r="G142" s="125">
        <f t="shared" si="29"/>
        <v>0</v>
      </c>
      <c r="H142" s="125">
        <f t="shared" si="29"/>
        <v>0</v>
      </c>
      <c r="I142" s="125">
        <f t="shared" si="29"/>
        <v>0</v>
      </c>
      <c r="J142" s="125">
        <f t="shared" si="29"/>
        <v>0</v>
      </c>
      <c r="K142" s="125">
        <f t="shared" si="29"/>
        <v>0</v>
      </c>
      <c r="L142" s="125">
        <f t="shared" si="29"/>
        <v>0</v>
      </c>
      <c r="M142" s="125">
        <f t="shared" si="29"/>
        <v>0</v>
      </c>
      <c r="N142" s="125">
        <f t="shared" si="29"/>
        <v>0</v>
      </c>
      <c r="O142" s="125">
        <f t="shared" si="29"/>
        <v>0</v>
      </c>
      <c r="P142" s="125">
        <f t="shared" si="29"/>
        <v>0</v>
      </c>
      <c r="Q142" s="125">
        <f t="shared" si="29"/>
        <v>0</v>
      </c>
      <c r="R142" s="125">
        <f t="shared" si="29"/>
        <v>0</v>
      </c>
      <c r="S142" s="125">
        <f t="shared" si="29"/>
        <v>0</v>
      </c>
      <c r="T142" s="125">
        <f t="shared" si="29"/>
        <v>0</v>
      </c>
      <c r="U142" s="125">
        <f t="shared" si="29"/>
        <v>0</v>
      </c>
      <c r="V142" s="125">
        <f t="shared" si="29"/>
        <v>0</v>
      </c>
      <c r="W142" s="125">
        <f t="shared" si="29"/>
        <v>0</v>
      </c>
      <c r="X142" s="125">
        <f t="shared" si="29"/>
        <v>0</v>
      </c>
      <c r="Y142" s="125">
        <f t="shared" si="29"/>
        <v>0</v>
      </c>
      <c r="Z142" s="125">
        <f t="shared" si="29"/>
        <v>0</v>
      </c>
      <c r="AA142" s="125">
        <f t="shared" si="29"/>
        <v>0</v>
      </c>
      <c r="AB142" s="125">
        <f t="shared" si="29"/>
        <v>0</v>
      </c>
      <c r="AC142" s="125">
        <f t="shared" si="29"/>
        <v>0</v>
      </c>
      <c r="AD142" s="125">
        <f t="shared" si="29"/>
        <v>0</v>
      </c>
      <c r="AE142" s="125">
        <f t="shared" si="29"/>
        <v>0</v>
      </c>
      <c r="AF142" s="125">
        <f t="shared" si="29"/>
        <v>0</v>
      </c>
      <c r="AG142" s="125">
        <f t="shared" si="29"/>
        <v>1</v>
      </c>
      <c r="AH142" s="125">
        <f t="shared" si="29"/>
        <v>1</v>
      </c>
      <c r="AI142" s="125">
        <f t="shared" si="29"/>
        <v>1</v>
      </c>
      <c r="AJ142" s="48" t="str">
        <f t="shared" si="30"/>
        <v>MALFUNC</v>
      </c>
      <c r="AK142" s="61"/>
      <c r="AL142" s="61" t="str">
        <f t="shared" si="33"/>
        <v>07</v>
      </c>
      <c r="AM142" s="61" t="str">
        <f t="shared" si="34"/>
        <v>00</v>
      </c>
      <c r="AN142" s="61" t="str">
        <f t="shared" si="35"/>
        <v>00</v>
      </c>
      <c r="AO142" s="61" t="str">
        <f t="shared" si="36"/>
        <v>00</v>
      </c>
      <c r="AQ142" t="str">
        <f t="shared" si="31"/>
        <v xml:space="preserve">    (U4)0x00000007U,                                                           /* 06 MALFUNC                                         */</v>
      </c>
    </row>
    <row r="143" spans="1:43">
      <c r="B143" s="132"/>
      <c r="C143" s="48">
        <f t="shared" si="32"/>
        <v>7</v>
      </c>
      <c r="D143" s="125">
        <f t="shared" si="29"/>
        <v>0</v>
      </c>
      <c r="E143" s="125">
        <f t="shared" si="29"/>
        <v>0</v>
      </c>
      <c r="F143" s="125">
        <f t="shared" si="29"/>
        <v>0</v>
      </c>
      <c r="G143" s="125">
        <f t="shared" si="29"/>
        <v>0</v>
      </c>
      <c r="H143" s="125">
        <f t="shared" si="29"/>
        <v>0</v>
      </c>
      <c r="I143" s="125">
        <f t="shared" si="29"/>
        <v>0</v>
      </c>
      <c r="J143" s="125">
        <f t="shared" si="29"/>
        <v>0</v>
      </c>
      <c r="K143" s="125">
        <f t="shared" si="29"/>
        <v>0</v>
      </c>
      <c r="L143" s="125">
        <f t="shared" si="29"/>
        <v>0</v>
      </c>
      <c r="M143" s="125">
        <f t="shared" si="29"/>
        <v>0</v>
      </c>
      <c r="N143" s="125">
        <f t="shared" si="29"/>
        <v>0</v>
      </c>
      <c r="O143" s="125">
        <f t="shared" si="29"/>
        <v>0</v>
      </c>
      <c r="P143" s="125">
        <f t="shared" si="29"/>
        <v>0</v>
      </c>
      <c r="Q143" s="125">
        <f t="shared" si="29"/>
        <v>0</v>
      </c>
      <c r="R143" s="125">
        <f t="shared" si="29"/>
        <v>0</v>
      </c>
      <c r="S143" s="125">
        <f t="shared" si="29"/>
        <v>0</v>
      </c>
      <c r="T143" s="125">
        <f t="shared" si="29"/>
        <v>0</v>
      </c>
      <c r="U143" s="125">
        <f t="shared" si="29"/>
        <v>0</v>
      </c>
      <c r="V143" s="125">
        <f t="shared" si="29"/>
        <v>0</v>
      </c>
      <c r="W143" s="125">
        <f t="shared" si="29"/>
        <v>0</v>
      </c>
      <c r="X143" s="125">
        <f t="shared" si="29"/>
        <v>0</v>
      </c>
      <c r="Y143" s="125">
        <f t="shared" si="29"/>
        <v>0</v>
      </c>
      <c r="Z143" s="125">
        <f t="shared" si="29"/>
        <v>0</v>
      </c>
      <c r="AA143" s="125">
        <f t="shared" si="29"/>
        <v>0</v>
      </c>
      <c r="AB143" s="125">
        <f t="shared" si="29"/>
        <v>0</v>
      </c>
      <c r="AC143" s="125">
        <f t="shared" si="29"/>
        <v>0</v>
      </c>
      <c r="AD143" s="125">
        <f t="shared" si="29"/>
        <v>0</v>
      </c>
      <c r="AE143" s="125">
        <f t="shared" si="29"/>
        <v>0</v>
      </c>
      <c r="AF143" s="125">
        <f t="shared" si="29"/>
        <v>0</v>
      </c>
      <c r="AG143" s="125">
        <f t="shared" si="29"/>
        <v>1</v>
      </c>
      <c r="AH143" s="125">
        <f t="shared" si="29"/>
        <v>1</v>
      </c>
      <c r="AI143" s="125">
        <f t="shared" ref="AI143" si="37">IF(OR(AI13=0,AI13=1),1,0)</f>
        <v>1</v>
      </c>
      <c r="AJ143" s="48" t="str">
        <f t="shared" si="30"/>
        <v>MALFUNC</v>
      </c>
      <c r="AK143" s="61"/>
      <c r="AL143" s="61" t="str">
        <f t="shared" si="33"/>
        <v>07</v>
      </c>
      <c r="AM143" s="61" t="str">
        <f t="shared" si="34"/>
        <v>00</v>
      </c>
      <c r="AN143" s="61" t="str">
        <f t="shared" si="35"/>
        <v>00</v>
      </c>
      <c r="AO143" s="61" t="str">
        <f t="shared" si="36"/>
        <v>00</v>
      </c>
      <c r="AQ143" t="str">
        <f t="shared" si="31"/>
        <v xml:space="preserve">    (U4)0x00000007U                                                            /* 07 MALFUNC                                         */</v>
      </c>
    </row>
    <row r="144" spans="1:43">
      <c r="B144" s="132"/>
      <c r="C144" s="48">
        <f t="shared" si="32"/>
        <v>8</v>
      </c>
      <c r="D144" s="125">
        <f t="shared" ref="D144:AI151" si="38">IF(OR(D14=0,D14=1),1,0)</f>
        <v>0</v>
      </c>
      <c r="E144" s="125">
        <f t="shared" si="38"/>
        <v>0</v>
      </c>
      <c r="F144" s="125">
        <f t="shared" si="38"/>
        <v>0</v>
      </c>
      <c r="G144" s="125">
        <f t="shared" si="38"/>
        <v>0</v>
      </c>
      <c r="H144" s="125">
        <f t="shared" si="38"/>
        <v>0</v>
      </c>
      <c r="I144" s="125">
        <f t="shared" si="38"/>
        <v>0</v>
      </c>
      <c r="J144" s="125">
        <f t="shared" si="38"/>
        <v>0</v>
      </c>
      <c r="K144" s="125">
        <f t="shared" si="38"/>
        <v>0</v>
      </c>
      <c r="L144" s="125">
        <f t="shared" si="38"/>
        <v>0</v>
      </c>
      <c r="M144" s="125">
        <f t="shared" si="38"/>
        <v>0</v>
      </c>
      <c r="N144" s="125">
        <f t="shared" si="38"/>
        <v>0</v>
      </c>
      <c r="O144" s="125">
        <f t="shared" si="38"/>
        <v>0</v>
      </c>
      <c r="P144" s="125">
        <f t="shared" si="38"/>
        <v>0</v>
      </c>
      <c r="Q144" s="125">
        <f t="shared" si="38"/>
        <v>0</v>
      </c>
      <c r="R144" s="125">
        <f t="shared" si="38"/>
        <v>0</v>
      </c>
      <c r="S144" s="125">
        <f t="shared" si="38"/>
        <v>0</v>
      </c>
      <c r="T144" s="125">
        <f t="shared" si="38"/>
        <v>0</v>
      </c>
      <c r="U144" s="125">
        <f t="shared" si="38"/>
        <v>0</v>
      </c>
      <c r="V144" s="125">
        <f t="shared" si="38"/>
        <v>0</v>
      </c>
      <c r="W144" s="125">
        <f t="shared" si="38"/>
        <v>0</v>
      </c>
      <c r="X144" s="125">
        <f t="shared" si="38"/>
        <v>0</v>
      </c>
      <c r="Y144" s="125">
        <f t="shared" si="38"/>
        <v>0</v>
      </c>
      <c r="Z144" s="125">
        <f t="shared" si="38"/>
        <v>0</v>
      </c>
      <c r="AA144" s="125">
        <f t="shared" si="38"/>
        <v>0</v>
      </c>
      <c r="AB144" s="125">
        <f t="shared" si="38"/>
        <v>0</v>
      </c>
      <c r="AC144" s="125">
        <f t="shared" si="38"/>
        <v>0</v>
      </c>
      <c r="AD144" s="125">
        <f t="shared" si="38"/>
        <v>0</v>
      </c>
      <c r="AE144" s="125">
        <f t="shared" si="38"/>
        <v>0</v>
      </c>
      <c r="AF144" s="125">
        <f t="shared" si="38"/>
        <v>0</v>
      </c>
      <c r="AG144" s="125">
        <f t="shared" si="38"/>
        <v>0</v>
      </c>
      <c r="AH144" s="125">
        <f t="shared" si="38"/>
        <v>0</v>
      </c>
      <c r="AI144" s="125">
        <f t="shared" si="38"/>
        <v>0</v>
      </c>
      <c r="AJ144" s="48" t="str">
        <f t="shared" si="30"/>
        <v/>
      </c>
      <c r="AK144" s="61"/>
      <c r="AL144" s="61" t="str">
        <f t="shared" si="33"/>
        <v>00</v>
      </c>
      <c r="AM144" s="61" t="str">
        <f t="shared" si="34"/>
        <v>00</v>
      </c>
      <c r="AN144" s="61" t="str">
        <f t="shared" si="35"/>
        <v>00</v>
      </c>
      <c r="AO144" s="61" t="str">
        <f t="shared" si="36"/>
        <v>00</v>
      </c>
      <c r="AQ144" t="str">
        <f t="shared" si="31"/>
        <v/>
      </c>
    </row>
    <row r="145" spans="2:43">
      <c r="B145" s="132"/>
      <c r="C145" s="48">
        <f t="shared" si="32"/>
        <v>9</v>
      </c>
      <c r="D145" s="125">
        <f t="shared" si="38"/>
        <v>0</v>
      </c>
      <c r="E145" s="125">
        <f t="shared" si="38"/>
        <v>0</v>
      </c>
      <c r="F145" s="125">
        <f t="shared" si="38"/>
        <v>0</v>
      </c>
      <c r="G145" s="125">
        <f t="shared" si="38"/>
        <v>0</v>
      </c>
      <c r="H145" s="125">
        <f t="shared" si="38"/>
        <v>0</v>
      </c>
      <c r="I145" s="125">
        <f t="shared" si="38"/>
        <v>0</v>
      </c>
      <c r="J145" s="125">
        <f t="shared" si="38"/>
        <v>0</v>
      </c>
      <c r="K145" s="125">
        <f t="shared" si="38"/>
        <v>0</v>
      </c>
      <c r="L145" s="125">
        <f t="shared" si="38"/>
        <v>0</v>
      </c>
      <c r="M145" s="125">
        <f t="shared" si="38"/>
        <v>0</v>
      </c>
      <c r="N145" s="125">
        <f t="shared" si="38"/>
        <v>0</v>
      </c>
      <c r="O145" s="125">
        <f t="shared" si="38"/>
        <v>0</v>
      </c>
      <c r="P145" s="125">
        <f t="shared" si="38"/>
        <v>0</v>
      </c>
      <c r="Q145" s="125">
        <f t="shared" si="38"/>
        <v>0</v>
      </c>
      <c r="R145" s="125">
        <f t="shared" si="38"/>
        <v>0</v>
      </c>
      <c r="S145" s="125">
        <f t="shared" si="38"/>
        <v>0</v>
      </c>
      <c r="T145" s="125">
        <f t="shared" si="38"/>
        <v>0</v>
      </c>
      <c r="U145" s="125">
        <f t="shared" si="38"/>
        <v>0</v>
      </c>
      <c r="V145" s="125">
        <f t="shared" si="38"/>
        <v>0</v>
      </c>
      <c r="W145" s="125">
        <f t="shared" si="38"/>
        <v>0</v>
      </c>
      <c r="X145" s="125">
        <f t="shared" si="38"/>
        <v>0</v>
      </c>
      <c r="Y145" s="125">
        <f t="shared" si="38"/>
        <v>0</v>
      </c>
      <c r="Z145" s="125">
        <f t="shared" si="38"/>
        <v>0</v>
      </c>
      <c r="AA145" s="125">
        <f t="shared" si="38"/>
        <v>0</v>
      </c>
      <c r="AB145" s="125">
        <f t="shared" si="38"/>
        <v>0</v>
      </c>
      <c r="AC145" s="125">
        <f t="shared" si="38"/>
        <v>0</v>
      </c>
      <c r="AD145" s="125">
        <f t="shared" si="38"/>
        <v>0</v>
      </c>
      <c r="AE145" s="125">
        <f t="shared" si="38"/>
        <v>0</v>
      </c>
      <c r="AF145" s="125">
        <f t="shared" si="38"/>
        <v>0</v>
      </c>
      <c r="AG145" s="125">
        <f t="shared" si="38"/>
        <v>0</v>
      </c>
      <c r="AH145" s="125">
        <f t="shared" si="38"/>
        <v>0</v>
      </c>
      <c r="AI145" s="125">
        <f t="shared" si="38"/>
        <v>0</v>
      </c>
      <c r="AJ145" s="48" t="str">
        <f t="shared" si="30"/>
        <v/>
      </c>
      <c r="AK145" s="61"/>
      <c r="AL145" s="61" t="str">
        <f t="shared" si="33"/>
        <v>00</v>
      </c>
      <c r="AM145" s="61" t="str">
        <f t="shared" si="34"/>
        <v>00</v>
      </c>
      <c r="AN145" s="61" t="str">
        <f t="shared" si="35"/>
        <v>00</v>
      </c>
      <c r="AO145" s="61" t="str">
        <f t="shared" si="36"/>
        <v>00</v>
      </c>
      <c r="AQ145" t="str">
        <f t="shared" si="31"/>
        <v/>
      </c>
    </row>
    <row r="146" spans="2:43">
      <c r="B146" s="132"/>
      <c r="C146" s="48">
        <f t="shared" si="32"/>
        <v>10</v>
      </c>
      <c r="D146" s="125">
        <f t="shared" si="38"/>
        <v>0</v>
      </c>
      <c r="E146" s="125">
        <f t="shared" si="38"/>
        <v>0</v>
      </c>
      <c r="F146" s="125">
        <f t="shared" si="38"/>
        <v>0</v>
      </c>
      <c r="G146" s="125">
        <f t="shared" si="38"/>
        <v>0</v>
      </c>
      <c r="H146" s="125">
        <f t="shared" si="38"/>
        <v>0</v>
      </c>
      <c r="I146" s="125">
        <f t="shared" si="38"/>
        <v>0</v>
      </c>
      <c r="J146" s="125">
        <f t="shared" si="38"/>
        <v>0</v>
      </c>
      <c r="K146" s="125">
        <f t="shared" si="38"/>
        <v>0</v>
      </c>
      <c r="L146" s="125">
        <f t="shared" si="38"/>
        <v>0</v>
      </c>
      <c r="M146" s="125">
        <f t="shared" si="38"/>
        <v>0</v>
      </c>
      <c r="N146" s="125">
        <f t="shared" si="38"/>
        <v>0</v>
      </c>
      <c r="O146" s="125">
        <f t="shared" si="38"/>
        <v>0</v>
      </c>
      <c r="P146" s="125">
        <f t="shared" si="38"/>
        <v>0</v>
      </c>
      <c r="Q146" s="125">
        <f t="shared" si="38"/>
        <v>0</v>
      </c>
      <c r="R146" s="125">
        <f t="shared" si="38"/>
        <v>0</v>
      </c>
      <c r="S146" s="125">
        <f t="shared" si="38"/>
        <v>0</v>
      </c>
      <c r="T146" s="125">
        <f t="shared" si="38"/>
        <v>0</v>
      </c>
      <c r="U146" s="125">
        <f t="shared" si="38"/>
        <v>0</v>
      </c>
      <c r="V146" s="125">
        <f t="shared" si="38"/>
        <v>0</v>
      </c>
      <c r="W146" s="125">
        <f t="shared" si="38"/>
        <v>0</v>
      </c>
      <c r="X146" s="125">
        <f t="shared" si="38"/>
        <v>0</v>
      </c>
      <c r="Y146" s="125">
        <f t="shared" si="38"/>
        <v>0</v>
      </c>
      <c r="Z146" s="125">
        <f t="shared" si="38"/>
        <v>0</v>
      </c>
      <c r="AA146" s="125">
        <f t="shared" si="38"/>
        <v>0</v>
      </c>
      <c r="AB146" s="125">
        <f t="shared" si="38"/>
        <v>0</v>
      </c>
      <c r="AC146" s="125">
        <f t="shared" si="38"/>
        <v>0</v>
      </c>
      <c r="AD146" s="125">
        <f t="shared" si="38"/>
        <v>0</v>
      </c>
      <c r="AE146" s="125">
        <f t="shared" si="38"/>
        <v>0</v>
      </c>
      <c r="AF146" s="125">
        <f t="shared" si="38"/>
        <v>0</v>
      </c>
      <c r="AG146" s="125">
        <f t="shared" si="38"/>
        <v>0</v>
      </c>
      <c r="AH146" s="125">
        <f t="shared" si="38"/>
        <v>0</v>
      </c>
      <c r="AI146" s="125">
        <f t="shared" si="38"/>
        <v>0</v>
      </c>
      <c r="AJ146" s="48" t="str">
        <f t="shared" si="30"/>
        <v/>
      </c>
      <c r="AK146" s="61"/>
      <c r="AL146" s="61" t="str">
        <f t="shared" si="33"/>
        <v>00</v>
      </c>
      <c r="AM146" s="61" t="str">
        <f t="shared" si="34"/>
        <v>00</v>
      </c>
      <c r="AN146" s="61" t="str">
        <f t="shared" si="35"/>
        <v>00</v>
      </c>
      <c r="AO146" s="61" t="str">
        <f t="shared" si="36"/>
        <v>00</v>
      </c>
      <c r="AQ146" t="str">
        <f t="shared" si="31"/>
        <v/>
      </c>
    </row>
    <row r="147" spans="2:43">
      <c r="B147" s="132"/>
      <c r="C147" s="48">
        <f t="shared" si="32"/>
        <v>11</v>
      </c>
      <c r="D147" s="125">
        <f t="shared" si="38"/>
        <v>0</v>
      </c>
      <c r="E147" s="125">
        <f t="shared" si="38"/>
        <v>0</v>
      </c>
      <c r="F147" s="125">
        <f t="shared" si="38"/>
        <v>0</v>
      </c>
      <c r="G147" s="125">
        <f t="shared" si="38"/>
        <v>0</v>
      </c>
      <c r="H147" s="125">
        <f t="shared" si="38"/>
        <v>0</v>
      </c>
      <c r="I147" s="125">
        <f t="shared" si="38"/>
        <v>0</v>
      </c>
      <c r="J147" s="125">
        <f t="shared" si="38"/>
        <v>0</v>
      </c>
      <c r="K147" s="125">
        <f t="shared" si="38"/>
        <v>0</v>
      </c>
      <c r="L147" s="125">
        <f t="shared" si="38"/>
        <v>0</v>
      </c>
      <c r="M147" s="125">
        <f t="shared" si="38"/>
        <v>0</v>
      </c>
      <c r="N147" s="125">
        <f t="shared" si="38"/>
        <v>0</v>
      </c>
      <c r="O147" s="125">
        <f t="shared" si="38"/>
        <v>0</v>
      </c>
      <c r="P147" s="125">
        <f t="shared" si="38"/>
        <v>0</v>
      </c>
      <c r="Q147" s="125">
        <f t="shared" si="38"/>
        <v>0</v>
      </c>
      <c r="R147" s="125">
        <f t="shared" si="38"/>
        <v>0</v>
      </c>
      <c r="S147" s="125">
        <f t="shared" si="38"/>
        <v>0</v>
      </c>
      <c r="T147" s="125">
        <f t="shared" si="38"/>
        <v>0</v>
      </c>
      <c r="U147" s="125">
        <f t="shared" si="38"/>
        <v>0</v>
      </c>
      <c r="V147" s="125">
        <f t="shared" si="38"/>
        <v>0</v>
      </c>
      <c r="W147" s="125">
        <f t="shared" si="38"/>
        <v>0</v>
      </c>
      <c r="X147" s="125">
        <f t="shared" si="38"/>
        <v>0</v>
      </c>
      <c r="Y147" s="125">
        <f t="shared" si="38"/>
        <v>0</v>
      </c>
      <c r="Z147" s="125">
        <f t="shared" si="38"/>
        <v>0</v>
      </c>
      <c r="AA147" s="125">
        <f t="shared" si="38"/>
        <v>0</v>
      </c>
      <c r="AB147" s="125">
        <f t="shared" si="38"/>
        <v>0</v>
      </c>
      <c r="AC147" s="125">
        <f t="shared" si="38"/>
        <v>0</v>
      </c>
      <c r="AD147" s="125">
        <f t="shared" si="38"/>
        <v>0</v>
      </c>
      <c r="AE147" s="125">
        <f t="shared" si="38"/>
        <v>0</v>
      </c>
      <c r="AF147" s="125">
        <f t="shared" si="38"/>
        <v>0</v>
      </c>
      <c r="AG147" s="125">
        <f t="shared" si="38"/>
        <v>0</v>
      </c>
      <c r="AH147" s="125">
        <f t="shared" si="38"/>
        <v>0</v>
      </c>
      <c r="AI147" s="125">
        <f t="shared" si="38"/>
        <v>0</v>
      </c>
      <c r="AJ147" s="48" t="str">
        <f t="shared" si="30"/>
        <v/>
      </c>
      <c r="AK147" s="61"/>
      <c r="AL147" s="61" t="str">
        <f t="shared" si="33"/>
        <v>00</v>
      </c>
      <c r="AM147" s="61" t="str">
        <f t="shared" si="34"/>
        <v>00</v>
      </c>
      <c r="AN147" s="61" t="str">
        <f t="shared" si="35"/>
        <v>00</v>
      </c>
      <c r="AO147" s="61" t="str">
        <f t="shared" si="36"/>
        <v>00</v>
      </c>
      <c r="AQ147" t="str">
        <f t="shared" si="31"/>
        <v/>
      </c>
    </row>
    <row r="148" spans="2:43">
      <c r="B148" s="132"/>
      <c r="C148" s="48">
        <f t="shared" si="32"/>
        <v>12</v>
      </c>
      <c r="D148" s="125">
        <f t="shared" si="38"/>
        <v>0</v>
      </c>
      <c r="E148" s="125">
        <f t="shared" si="38"/>
        <v>0</v>
      </c>
      <c r="F148" s="125">
        <f t="shared" si="38"/>
        <v>0</v>
      </c>
      <c r="G148" s="125">
        <f t="shared" si="38"/>
        <v>0</v>
      </c>
      <c r="H148" s="125">
        <f t="shared" si="38"/>
        <v>0</v>
      </c>
      <c r="I148" s="125">
        <f t="shared" si="38"/>
        <v>0</v>
      </c>
      <c r="J148" s="125">
        <f t="shared" si="38"/>
        <v>0</v>
      </c>
      <c r="K148" s="125">
        <f t="shared" si="38"/>
        <v>0</v>
      </c>
      <c r="L148" s="125">
        <f t="shared" si="38"/>
        <v>0</v>
      </c>
      <c r="M148" s="125">
        <f t="shared" si="38"/>
        <v>0</v>
      </c>
      <c r="N148" s="125">
        <f t="shared" si="38"/>
        <v>0</v>
      </c>
      <c r="O148" s="125">
        <f t="shared" si="38"/>
        <v>0</v>
      </c>
      <c r="P148" s="125">
        <f t="shared" si="38"/>
        <v>0</v>
      </c>
      <c r="Q148" s="125">
        <f t="shared" si="38"/>
        <v>0</v>
      </c>
      <c r="R148" s="125">
        <f t="shared" si="38"/>
        <v>0</v>
      </c>
      <c r="S148" s="125">
        <f t="shared" si="38"/>
        <v>0</v>
      </c>
      <c r="T148" s="125">
        <f t="shared" si="38"/>
        <v>0</v>
      </c>
      <c r="U148" s="125">
        <f t="shared" si="38"/>
        <v>0</v>
      </c>
      <c r="V148" s="125">
        <f t="shared" si="38"/>
        <v>0</v>
      </c>
      <c r="W148" s="125">
        <f t="shared" si="38"/>
        <v>0</v>
      </c>
      <c r="X148" s="125">
        <f t="shared" si="38"/>
        <v>0</v>
      </c>
      <c r="Y148" s="125">
        <f t="shared" si="38"/>
        <v>0</v>
      </c>
      <c r="Z148" s="125">
        <f t="shared" si="38"/>
        <v>0</v>
      </c>
      <c r="AA148" s="125">
        <f t="shared" si="38"/>
        <v>0</v>
      </c>
      <c r="AB148" s="125">
        <f t="shared" si="38"/>
        <v>0</v>
      </c>
      <c r="AC148" s="125">
        <f t="shared" si="38"/>
        <v>0</v>
      </c>
      <c r="AD148" s="125">
        <f t="shared" si="38"/>
        <v>0</v>
      </c>
      <c r="AE148" s="125">
        <f t="shared" si="38"/>
        <v>0</v>
      </c>
      <c r="AF148" s="125">
        <f t="shared" si="38"/>
        <v>0</v>
      </c>
      <c r="AG148" s="125">
        <f t="shared" si="38"/>
        <v>0</v>
      </c>
      <c r="AH148" s="125">
        <f t="shared" si="38"/>
        <v>0</v>
      </c>
      <c r="AI148" s="125">
        <f t="shared" si="38"/>
        <v>0</v>
      </c>
      <c r="AJ148" s="48" t="str">
        <f t="shared" si="30"/>
        <v/>
      </c>
      <c r="AK148" s="61"/>
      <c r="AL148" s="61" t="str">
        <f t="shared" si="33"/>
        <v>00</v>
      </c>
      <c r="AM148" s="61" t="str">
        <f t="shared" si="34"/>
        <v>00</v>
      </c>
      <c r="AN148" s="61" t="str">
        <f t="shared" si="35"/>
        <v>00</v>
      </c>
      <c r="AO148" s="61" t="str">
        <f t="shared" si="36"/>
        <v>00</v>
      </c>
      <c r="AQ148" t="str">
        <f t="shared" si="31"/>
        <v/>
      </c>
    </row>
    <row r="149" spans="2:43">
      <c r="B149" s="132"/>
      <c r="C149" s="48">
        <f t="shared" si="32"/>
        <v>13</v>
      </c>
      <c r="D149" s="125">
        <f t="shared" si="38"/>
        <v>0</v>
      </c>
      <c r="E149" s="125">
        <f t="shared" si="38"/>
        <v>0</v>
      </c>
      <c r="F149" s="125">
        <f t="shared" si="38"/>
        <v>0</v>
      </c>
      <c r="G149" s="125">
        <f t="shared" si="38"/>
        <v>0</v>
      </c>
      <c r="H149" s="125">
        <f t="shared" si="38"/>
        <v>0</v>
      </c>
      <c r="I149" s="125">
        <f t="shared" si="38"/>
        <v>0</v>
      </c>
      <c r="J149" s="125">
        <f t="shared" si="38"/>
        <v>0</v>
      </c>
      <c r="K149" s="125">
        <f t="shared" si="38"/>
        <v>0</v>
      </c>
      <c r="L149" s="125">
        <f t="shared" si="38"/>
        <v>0</v>
      </c>
      <c r="M149" s="125">
        <f t="shared" si="38"/>
        <v>0</v>
      </c>
      <c r="N149" s="125">
        <f t="shared" si="38"/>
        <v>0</v>
      </c>
      <c r="O149" s="125">
        <f t="shared" si="38"/>
        <v>0</v>
      </c>
      <c r="P149" s="125">
        <f t="shared" si="38"/>
        <v>0</v>
      </c>
      <c r="Q149" s="125">
        <f t="shared" si="38"/>
        <v>0</v>
      </c>
      <c r="R149" s="125">
        <f t="shared" si="38"/>
        <v>0</v>
      </c>
      <c r="S149" s="125">
        <f t="shared" si="38"/>
        <v>0</v>
      </c>
      <c r="T149" s="125">
        <f t="shared" si="38"/>
        <v>0</v>
      </c>
      <c r="U149" s="125">
        <f t="shared" si="38"/>
        <v>0</v>
      </c>
      <c r="V149" s="125">
        <f t="shared" si="38"/>
        <v>0</v>
      </c>
      <c r="W149" s="125">
        <f t="shared" si="38"/>
        <v>0</v>
      </c>
      <c r="X149" s="125">
        <f t="shared" si="38"/>
        <v>0</v>
      </c>
      <c r="Y149" s="125">
        <f t="shared" si="38"/>
        <v>0</v>
      </c>
      <c r="Z149" s="125">
        <f t="shared" si="38"/>
        <v>0</v>
      </c>
      <c r="AA149" s="125">
        <f t="shared" si="38"/>
        <v>0</v>
      </c>
      <c r="AB149" s="125">
        <f t="shared" si="38"/>
        <v>0</v>
      </c>
      <c r="AC149" s="125">
        <f t="shared" si="38"/>
        <v>0</v>
      </c>
      <c r="AD149" s="125">
        <f t="shared" si="38"/>
        <v>0</v>
      </c>
      <c r="AE149" s="125">
        <f t="shared" si="38"/>
        <v>0</v>
      </c>
      <c r="AF149" s="125">
        <f t="shared" si="38"/>
        <v>0</v>
      </c>
      <c r="AG149" s="125">
        <f t="shared" si="38"/>
        <v>0</v>
      </c>
      <c r="AH149" s="125">
        <f t="shared" si="38"/>
        <v>0</v>
      </c>
      <c r="AI149" s="125">
        <f t="shared" si="38"/>
        <v>0</v>
      </c>
      <c r="AJ149" s="48" t="str">
        <f t="shared" si="30"/>
        <v/>
      </c>
      <c r="AK149" s="61"/>
      <c r="AL149" s="61" t="str">
        <f t="shared" si="33"/>
        <v>00</v>
      </c>
      <c r="AM149" s="61" t="str">
        <f t="shared" si="34"/>
        <v>00</v>
      </c>
      <c r="AN149" s="61" t="str">
        <f t="shared" si="35"/>
        <v>00</v>
      </c>
      <c r="AO149" s="61" t="str">
        <f t="shared" si="36"/>
        <v>00</v>
      </c>
      <c r="AQ149" t="str">
        <f t="shared" si="31"/>
        <v/>
      </c>
    </row>
    <row r="150" spans="2:43">
      <c r="B150" s="132"/>
      <c r="C150" s="48">
        <f t="shared" si="32"/>
        <v>14</v>
      </c>
      <c r="D150" s="125">
        <f t="shared" si="38"/>
        <v>0</v>
      </c>
      <c r="E150" s="125">
        <f t="shared" si="38"/>
        <v>0</v>
      </c>
      <c r="F150" s="125">
        <f t="shared" si="38"/>
        <v>0</v>
      </c>
      <c r="G150" s="125">
        <f t="shared" si="38"/>
        <v>0</v>
      </c>
      <c r="H150" s="125">
        <f t="shared" si="38"/>
        <v>0</v>
      </c>
      <c r="I150" s="125">
        <f t="shared" si="38"/>
        <v>0</v>
      </c>
      <c r="J150" s="125">
        <f t="shared" si="38"/>
        <v>0</v>
      </c>
      <c r="K150" s="125">
        <f t="shared" si="38"/>
        <v>0</v>
      </c>
      <c r="L150" s="125">
        <f t="shared" si="38"/>
        <v>0</v>
      </c>
      <c r="M150" s="125">
        <f t="shared" si="38"/>
        <v>0</v>
      </c>
      <c r="N150" s="125">
        <f t="shared" si="38"/>
        <v>0</v>
      </c>
      <c r="O150" s="125">
        <f t="shared" si="38"/>
        <v>0</v>
      </c>
      <c r="P150" s="125">
        <f t="shared" si="38"/>
        <v>0</v>
      </c>
      <c r="Q150" s="125">
        <f t="shared" si="38"/>
        <v>0</v>
      </c>
      <c r="R150" s="125">
        <f t="shared" si="38"/>
        <v>0</v>
      </c>
      <c r="S150" s="125">
        <f t="shared" si="38"/>
        <v>0</v>
      </c>
      <c r="T150" s="125">
        <f t="shared" si="38"/>
        <v>0</v>
      </c>
      <c r="U150" s="125">
        <f t="shared" si="38"/>
        <v>0</v>
      </c>
      <c r="V150" s="125">
        <f t="shared" si="38"/>
        <v>0</v>
      </c>
      <c r="W150" s="125">
        <f t="shared" si="38"/>
        <v>0</v>
      </c>
      <c r="X150" s="125">
        <f t="shared" si="38"/>
        <v>0</v>
      </c>
      <c r="Y150" s="125">
        <f t="shared" si="38"/>
        <v>0</v>
      </c>
      <c r="Z150" s="125">
        <f t="shared" si="38"/>
        <v>0</v>
      </c>
      <c r="AA150" s="125">
        <f t="shared" si="38"/>
        <v>0</v>
      </c>
      <c r="AB150" s="125">
        <f t="shared" si="38"/>
        <v>0</v>
      </c>
      <c r="AC150" s="125">
        <f t="shared" si="38"/>
        <v>0</v>
      </c>
      <c r="AD150" s="125">
        <f t="shared" si="38"/>
        <v>0</v>
      </c>
      <c r="AE150" s="125">
        <f t="shared" si="38"/>
        <v>0</v>
      </c>
      <c r="AF150" s="125">
        <f t="shared" si="38"/>
        <v>0</v>
      </c>
      <c r="AG150" s="125">
        <f t="shared" si="38"/>
        <v>0</v>
      </c>
      <c r="AH150" s="125">
        <f t="shared" si="38"/>
        <v>0</v>
      </c>
      <c r="AI150" s="125">
        <f t="shared" si="38"/>
        <v>0</v>
      </c>
      <c r="AJ150" s="48" t="str">
        <f t="shared" si="30"/>
        <v/>
      </c>
      <c r="AK150" s="61"/>
      <c r="AL150" s="61" t="str">
        <f t="shared" si="33"/>
        <v>00</v>
      </c>
      <c r="AM150" s="61" t="str">
        <f t="shared" si="34"/>
        <v>00</v>
      </c>
      <c r="AN150" s="61" t="str">
        <f t="shared" si="35"/>
        <v>00</v>
      </c>
      <c r="AO150" s="61" t="str">
        <f t="shared" si="36"/>
        <v>00</v>
      </c>
      <c r="AQ150" t="str">
        <f t="shared" si="31"/>
        <v/>
      </c>
    </row>
    <row r="151" spans="2:43">
      <c r="B151" s="132"/>
      <c r="C151" s="48">
        <f t="shared" si="32"/>
        <v>15</v>
      </c>
      <c r="D151" s="125">
        <f t="shared" si="38"/>
        <v>0</v>
      </c>
      <c r="E151" s="125">
        <f t="shared" si="38"/>
        <v>0</v>
      </c>
      <c r="F151" s="125">
        <f t="shared" si="38"/>
        <v>0</v>
      </c>
      <c r="G151" s="125">
        <f t="shared" si="38"/>
        <v>0</v>
      </c>
      <c r="H151" s="125">
        <f t="shared" si="38"/>
        <v>0</v>
      </c>
      <c r="I151" s="125">
        <f t="shared" si="38"/>
        <v>0</v>
      </c>
      <c r="J151" s="125">
        <f t="shared" si="38"/>
        <v>0</v>
      </c>
      <c r="K151" s="125">
        <f t="shared" si="38"/>
        <v>0</v>
      </c>
      <c r="L151" s="125">
        <f t="shared" si="38"/>
        <v>0</v>
      </c>
      <c r="M151" s="125">
        <f t="shared" si="38"/>
        <v>0</v>
      </c>
      <c r="N151" s="125">
        <f t="shared" si="38"/>
        <v>0</v>
      </c>
      <c r="O151" s="125">
        <f t="shared" si="38"/>
        <v>0</v>
      </c>
      <c r="P151" s="125">
        <f t="shared" si="38"/>
        <v>0</v>
      </c>
      <c r="Q151" s="125">
        <f t="shared" si="38"/>
        <v>0</v>
      </c>
      <c r="R151" s="125">
        <f t="shared" si="38"/>
        <v>0</v>
      </c>
      <c r="S151" s="125">
        <f t="shared" si="38"/>
        <v>0</v>
      </c>
      <c r="T151" s="125">
        <f t="shared" si="38"/>
        <v>0</v>
      </c>
      <c r="U151" s="125">
        <f t="shared" si="38"/>
        <v>0</v>
      </c>
      <c r="V151" s="125">
        <f t="shared" si="38"/>
        <v>0</v>
      </c>
      <c r="W151" s="125">
        <f t="shared" si="38"/>
        <v>0</v>
      </c>
      <c r="X151" s="125">
        <f t="shared" si="38"/>
        <v>0</v>
      </c>
      <c r="Y151" s="125">
        <f t="shared" si="38"/>
        <v>0</v>
      </c>
      <c r="Z151" s="125">
        <f t="shared" si="38"/>
        <v>0</v>
      </c>
      <c r="AA151" s="125">
        <f t="shared" si="38"/>
        <v>0</v>
      </c>
      <c r="AB151" s="125">
        <f t="shared" si="38"/>
        <v>0</v>
      </c>
      <c r="AC151" s="125">
        <f t="shared" si="38"/>
        <v>0</v>
      </c>
      <c r="AD151" s="125">
        <f t="shared" si="38"/>
        <v>0</v>
      </c>
      <c r="AE151" s="125">
        <f t="shared" si="38"/>
        <v>0</v>
      </c>
      <c r="AF151" s="125">
        <f t="shared" si="38"/>
        <v>0</v>
      </c>
      <c r="AG151" s="125">
        <f t="shared" si="38"/>
        <v>0</v>
      </c>
      <c r="AH151" s="125">
        <f t="shared" si="38"/>
        <v>0</v>
      </c>
      <c r="AI151" s="125">
        <f t="shared" ref="AI151" si="39">IF(OR(AI21=0,AI21=1),1,0)</f>
        <v>0</v>
      </c>
      <c r="AJ151" s="48" t="str">
        <f t="shared" si="30"/>
        <v/>
      </c>
      <c r="AK151" s="61"/>
      <c r="AL151" s="61" t="str">
        <f t="shared" si="33"/>
        <v>00</v>
      </c>
      <c r="AM151" s="61" t="str">
        <f t="shared" si="34"/>
        <v>00</v>
      </c>
      <c r="AN151" s="61" t="str">
        <f t="shared" si="35"/>
        <v>00</v>
      </c>
      <c r="AO151" s="61" t="str">
        <f t="shared" si="36"/>
        <v>00</v>
      </c>
      <c r="AQ151" t="str">
        <f t="shared" si="31"/>
        <v/>
      </c>
    </row>
    <row r="152" spans="2:43">
      <c r="B152" s="132"/>
      <c r="C152" s="48">
        <f t="shared" si="32"/>
        <v>16</v>
      </c>
      <c r="D152" s="125">
        <f t="shared" ref="D152:AI159" si="40">IF(OR(D22=0,D22=1),1,0)</f>
        <v>0</v>
      </c>
      <c r="E152" s="125">
        <f t="shared" si="40"/>
        <v>0</v>
      </c>
      <c r="F152" s="125">
        <f t="shared" si="40"/>
        <v>0</v>
      </c>
      <c r="G152" s="125">
        <f t="shared" si="40"/>
        <v>0</v>
      </c>
      <c r="H152" s="125">
        <f t="shared" si="40"/>
        <v>0</v>
      </c>
      <c r="I152" s="125">
        <f t="shared" si="40"/>
        <v>0</v>
      </c>
      <c r="J152" s="125">
        <f t="shared" si="40"/>
        <v>0</v>
      </c>
      <c r="K152" s="125">
        <f t="shared" si="40"/>
        <v>0</v>
      </c>
      <c r="L152" s="125">
        <f t="shared" si="40"/>
        <v>0</v>
      </c>
      <c r="M152" s="125">
        <f t="shared" si="40"/>
        <v>0</v>
      </c>
      <c r="N152" s="125">
        <f t="shared" si="40"/>
        <v>0</v>
      </c>
      <c r="O152" s="125">
        <f t="shared" si="40"/>
        <v>0</v>
      </c>
      <c r="P152" s="125">
        <f t="shared" si="40"/>
        <v>0</v>
      </c>
      <c r="Q152" s="125">
        <f t="shared" si="40"/>
        <v>0</v>
      </c>
      <c r="R152" s="125">
        <f t="shared" si="40"/>
        <v>0</v>
      </c>
      <c r="S152" s="125">
        <f t="shared" si="40"/>
        <v>0</v>
      </c>
      <c r="T152" s="125">
        <f t="shared" si="40"/>
        <v>0</v>
      </c>
      <c r="U152" s="125">
        <f t="shared" si="40"/>
        <v>0</v>
      </c>
      <c r="V152" s="125">
        <f t="shared" si="40"/>
        <v>0</v>
      </c>
      <c r="W152" s="125">
        <f t="shared" si="40"/>
        <v>0</v>
      </c>
      <c r="X152" s="125">
        <f t="shared" si="40"/>
        <v>0</v>
      </c>
      <c r="Y152" s="125">
        <f t="shared" si="40"/>
        <v>0</v>
      </c>
      <c r="Z152" s="125">
        <f t="shared" si="40"/>
        <v>0</v>
      </c>
      <c r="AA152" s="125">
        <f t="shared" si="40"/>
        <v>0</v>
      </c>
      <c r="AB152" s="125">
        <f t="shared" si="40"/>
        <v>0</v>
      </c>
      <c r="AC152" s="125">
        <f t="shared" si="40"/>
        <v>0</v>
      </c>
      <c r="AD152" s="125">
        <f t="shared" si="40"/>
        <v>0</v>
      </c>
      <c r="AE152" s="125">
        <f t="shared" si="40"/>
        <v>0</v>
      </c>
      <c r="AF152" s="125">
        <f t="shared" si="40"/>
        <v>0</v>
      </c>
      <c r="AG152" s="125">
        <f t="shared" si="40"/>
        <v>0</v>
      </c>
      <c r="AH152" s="125">
        <f t="shared" si="40"/>
        <v>0</v>
      </c>
      <c r="AI152" s="125">
        <f t="shared" si="40"/>
        <v>0</v>
      </c>
      <c r="AJ152" s="48" t="str">
        <f t="shared" si="30"/>
        <v/>
      </c>
      <c r="AK152" s="61"/>
      <c r="AL152" s="61" t="str">
        <f t="shared" si="33"/>
        <v>00</v>
      </c>
      <c r="AM152" s="61" t="str">
        <f t="shared" si="34"/>
        <v>00</v>
      </c>
      <c r="AN152" s="61" t="str">
        <f t="shared" si="35"/>
        <v>00</v>
      </c>
      <c r="AO152" s="61" t="str">
        <f t="shared" si="36"/>
        <v>00</v>
      </c>
      <c r="AQ152" t="str">
        <f t="shared" si="31"/>
        <v/>
      </c>
    </row>
    <row r="153" spans="2:43">
      <c r="B153" s="132"/>
      <c r="C153" s="48">
        <f t="shared" si="32"/>
        <v>17</v>
      </c>
      <c r="D153" s="125">
        <f t="shared" si="40"/>
        <v>0</v>
      </c>
      <c r="E153" s="125">
        <f t="shared" si="40"/>
        <v>0</v>
      </c>
      <c r="F153" s="125">
        <f t="shared" si="40"/>
        <v>0</v>
      </c>
      <c r="G153" s="125">
        <f t="shared" si="40"/>
        <v>0</v>
      </c>
      <c r="H153" s="125">
        <f t="shared" si="40"/>
        <v>0</v>
      </c>
      <c r="I153" s="125">
        <f t="shared" si="40"/>
        <v>0</v>
      </c>
      <c r="J153" s="125">
        <f t="shared" si="40"/>
        <v>0</v>
      </c>
      <c r="K153" s="125">
        <f t="shared" si="40"/>
        <v>0</v>
      </c>
      <c r="L153" s="125">
        <f t="shared" si="40"/>
        <v>0</v>
      </c>
      <c r="M153" s="125">
        <f t="shared" si="40"/>
        <v>0</v>
      </c>
      <c r="N153" s="125">
        <f t="shared" si="40"/>
        <v>0</v>
      </c>
      <c r="O153" s="125">
        <f t="shared" si="40"/>
        <v>0</v>
      </c>
      <c r="P153" s="125">
        <f t="shared" si="40"/>
        <v>0</v>
      </c>
      <c r="Q153" s="125">
        <f t="shared" si="40"/>
        <v>0</v>
      </c>
      <c r="R153" s="125">
        <f t="shared" si="40"/>
        <v>0</v>
      </c>
      <c r="S153" s="125">
        <f t="shared" si="40"/>
        <v>0</v>
      </c>
      <c r="T153" s="125">
        <f t="shared" si="40"/>
        <v>0</v>
      </c>
      <c r="U153" s="125">
        <f t="shared" si="40"/>
        <v>0</v>
      </c>
      <c r="V153" s="125">
        <f t="shared" si="40"/>
        <v>0</v>
      </c>
      <c r="W153" s="125">
        <f t="shared" si="40"/>
        <v>0</v>
      </c>
      <c r="X153" s="125">
        <f t="shared" si="40"/>
        <v>0</v>
      </c>
      <c r="Y153" s="125">
        <f t="shared" si="40"/>
        <v>0</v>
      </c>
      <c r="Z153" s="125">
        <f t="shared" si="40"/>
        <v>0</v>
      </c>
      <c r="AA153" s="125">
        <f t="shared" si="40"/>
        <v>0</v>
      </c>
      <c r="AB153" s="125">
        <f t="shared" si="40"/>
        <v>0</v>
      </c>
      <c r="AC153" s="125">
        <f t="shared" si="40"/>
        <v>0</v>
      </c>
      <c r="AD153" s="125">
        <f t="shared" si="40"/>
        <v>0</v>
      </c>
      <c r="AE153" s="125">
        <f t="shared" si="40"/>
        <v>0</v>
      </c>
      <c r="AF153" s="125">
        <f t="shared" si="40"/>
        <v>0</v>
      </c>
      <c r="AG153" s="125">
        <f t="shared" si="40"/>
        <v>0</v>
      </c>
      <c r="AH153" s="125">
        <f t="shared" si="40"/>
        <v>0</v>
      </c>
      <c r="AI153" s="125">
        <f t="shared" si="40"/>
        <v>0</v>
      </c>
      <c r="AJ153" s="48" t="str">
        <f t="shared" si="30"/>
        <v/>
      </c>
      <c r="AK153" s="61"/>
      <c r="AL153" s="61" t="str">
        <f t="shared" si="33"/>
        <v>00</v>
      </c>
      <c r="AM153" s="61" t="str">
        <f t="shared" si="34"/>
        <v>00</v>
      </c>
      <c r="AN153" s="61" t="str">
        <f t="shared" si="35"/>
        <v>00</v>
      </c>
      <c r="AO153" s="61" t="str">
        <f t="shared" si="36"/>
        <v>00</v>
      </c>
      <c r="AQ153" t="str">
        <f t="shared" si="31"/>
        <v/>
      </c>
    </row>
    <row r="154" spans="2:43">
      <c r="B154" s="132"/>
      <c r="C154" s="48">
        <f t="shared" si="32"/>
        <v>18</v>
      </c>
      <c r="D154" s="125">
        <f t="shared" si="40"/>
        <v>0</v>
      </c>
      <c r="E154" s="125">
        <f t="shared" si="40"/>
        <v>0</v>
      </c>
      <c r="F154" s="125">
        <f t="shared" si="40"/>
        <v>0</v>
      </c>
      <c r="G154" s="125">
        <f t="shared" si="40"/>
        <v>0</v>
      </c>
      <c r="H154" s="125">
        <f t="shared" si="40"/>
        <v>0</v>
      </c>
      <c r="I154" s="125">
        <f t="shared" si="40"/>
        <v>0</v>
      </c>
      <c r="J154" s="125">
        <f t="shared" si="40"/>
        <v>0</v>
      </c>
      <c r="K154" s="125">
        <f t="shared" si="40"/>
        <v>0</v>
      </c>
      <c r="L154" s="125">
        <f t="shared" si="40"/>
        <v>0</v>
      </c>
      <c r="M154" s="125">
        <f t="shared" si="40"/>
        <v>0</v>
      </c>
      <c r="N154" s="125">
        <f t="shared" si="40"/>
        <v>0</v>
      </c>
      <c r="O154" s="125">
        <f t="shared" si="40"/>
        <v>0</v>
      </c>
      <c r="P154" s="125">
        <f t="shared" si="40"/>
        <v>0</v>
      </c>
      <c r="Q154" s="125">
        <f t="shared" si="40"/>
        <v>0</v>
      </c>
      <c r="R154" s="125">
        <f t="shared" si="40"/>
        <v>0</v>
      </c>
      <c r="S154" s="125">
        <f t="shared" si="40"/>
        <v>0</v>
      </c>
      <c r="T154" s="125">
        <f t="shared" si="40"/>
        <v>0</v>
      </c>
      <c r="U154" s="125">
        <f t="shared" si="40"/>
        <v>0</v>
      </c>
      <c r="V154" s="125">
        <f t="shared" si="40"/>
        <v>0</v>
      </c>
      <c r="W154" s="125">
        <f t="shared" si="40"/>
        <v>0</v>
      </c>
      <c r="X154" s="125">
        <f t="shared" si="40"/>
        <v>0</v>
      </c>
      <c r="Y154" s="125">
        <f t="shared" si="40"/>
        <v>0</v>
      </c>
      <c r="Z154" s="125">
        <f t="shared" si="40"/>
        <v>0</v>
      </c>
      <c r="AA154" s="125">
        <f t="shared" si="40"/>
        <v>0</v>
      </c>
      <c r="AB154" s="125">
        <f t="shared" si="40"/>
        <v>0</v>
      </c>
      <c r="AC154" s="125">
        <f t="shared" si="40"/>
        <v>0</v>
      </c>
      <c r="AD154" s="125">
        <f t="shared" si="40"/>
        <v>0</v>
      </c>
      <c r="AE154" s="125">
        <f t="shared" si="40"/>
        <v>0</v>
      </c>
      <c r="AF154" s="125">
        <f t="shared" si="40"/>
        <v>0</v>
      </c>
      <c r="AG154" s="125">
        <f t="shared" si="40"/>
        <v>0</v>
      </c>
      <c r="AH154" s="125">
        <f t="shared" si="40"/>
        <v>0</v>
      </c>
      <c r="AI154" s="125">
        <f t="shared" si="40"/>
        <v>0</v>
      </c>
      <c r="AJ154" s="48" t="str">
        <f t="shared" si="30"/>
        <v/>
      </c>
      <c r="AK154" s="61"/>
      <c r="AL154" s="61" t="str">
        <f t="shared" si="33"/>
        <v>00</v>
      </c>
      <c r="AM154" s="61" t="str">
        <f t="shared" si="34"/>
        <v>00</v>
      </c>
      <c r="AN154" s="61" t="str">
        <f t="shared" si="35"/>
        <v>00</v>
      </c>
      <c r="AO154" s="61" t="str">
        <f t="shared" si="36"/>
        <v>00</v>
      </c>
      <c r="AQ154" t="str">
        <f t="shared" si="31"/>
        <v/>
      </c>
    </row>
    <row r="155" spans="2:43">
      <c r="B155" s="132"/>
      <c r="C155" s="48">
        <f t="shared" si="32"/>
        <v>19</v>
      </c>
      <c r="D155" s="125">
        <f t="shared" si="40"/>
        <v>0</v>
      </c>
      <c r="E155" s="125">
        <f t="shared" si="40"/>
        <v>0</v>
      </c>
      <c r="F155" s="125">
        <f t="shared" si="40"/>
        <v>0</v>
      </c>
      <c r="G155" s="125">
        <f t="shared" si="40"/>
        <v>0</v>
      </c>
      <c r="H155" s="125">
        <f t="shared" si="40"/>
        <v>0</v>
      </c>
      <c r="I155" s="125">
        <f t="shared" si="40"/>
        <v>0</v>
      </c>
      <c r="J155" s="125">
        <f t="shared" si="40"/>
        <v>0</v>
      </c>
      <c r="K155" s="125">
        <f t="shared" si="40"/>
        <v>0</v>
      </c>
      <c r="L155" s="125">
        <f t="shared" si="40"/>
        <v>0</v>
      </c>
      <c r="M155" s="125">
        <f t="shared" si="40"/>
        <v>0</v>
      </c>
      <c r="N155" s="125">
        <f t="shared" si="40"/>
        <v>0</v>
      </c>
      <c r="O155" s="125">
        <f t="shared" si="40"/>
        <v>0</v>
      </c>
      <c r="P155" s="125">
        <f t="shared" si="40"/>
        <v>0</v>
      </c>
      <c r="Q155" s="125">
        <f t="shared" si="40"/>
        <v>0</v>
      </c>
      <c r="R155" s="125">
        <f t="shared" si="40"/>
        <v>0</v>
      </c>
      <c r="S155" s="125">
        <f t="shared" si="40"/>
        <v>0</v>
      </c>
      <c r="T155" s="125">
        <f t="shared" si="40"/>
        <v>0</v>
      </c>
      <c r="U155" s="125">
        <f t="shared" si="40"/>
        <v>0</v>
      </c>
      <c r="V155" s="125">
        <f t="shared" si="40"/>
        <v>0</v>
      </c>
      <c r="W155" s="125">
        <f t="shared" si="40"/>
        <v>0</v>
      </c>
      <c r="X155" s="125">
        <f t="shared" si="40"/>
        <v>0</v>
      </c>
      <c r="Y155" s="125">
        <f t="shared" si="40"/>
        <v>0</v>
      </c>
      <c r="Z155" s="125">
        <f t="shared" si="40"/>
        <v>0</v>
      </c>
      <c r="AA155" s="125">
        <f t="shared" si="40"/>
        <v>0</v>
      </c>
      <c r="AB155" s="125">
        <f t="shared" si="40"/>
        <v>0</v>
      </c>
      <c r="AC155" s="125">
        <f t="shared" si="40"/>
        <v>0</v>
      </c>
      <c r="AD155" s="125">
        <f t="shared" si="40"/>
        <v>0</v>
      </c>
      <c r="AE155" s="125">
        <f t="shared" si="40"/>
        <v>0</v>
      </c>
      <c r="AF155" s="125">
        <f t="shared" si="40"/>
        <v>0</v>
      </c>
      <c r="AG155" s="125">
        <f t="shared" si="40"/>
        <v>0</v>
      </c>
      <c r="AH155" s="125">
        <f t="shared" si="40"/>
        <v>0</v>
      </c>
      <c r="AI155" s="125">
        <f t="shared" si="40"/>
        <v>0</v>
      </c>
      <c r="AJ155" s="48" t="str">
        <f t="shared" si="30"/>
        <v/>
      </c>
      <c r="AK155" s="61"/>
      <c r="AL155" s="61" t="str">
        <f t="shared" si="33"/>
        <v>00</v>
      </c>
      <c r="AM155" s="61" t="str">
        <f t="shared" si="34"/>
        <v>00</v>
      </c>
      <c r="AN155" s="61" t="str">
        <f t="shared" si="35"/>
        <v>00</v>
      </c>
      <c r="AO155" s="61" t="str">
        <f t="shared" si="36"/>
        <v>00</v>
      </c>
      <c r="AQ155" t="str">
        <f t="shared" si="31"/>
        <v/>
      </c>
    </row>
    <row r="156" spans="2:43">
      <c r="B156" s="132"/>
      <c r="C156" s="48">
        <f t="shared" si="32"/>
        <v>20</v>
      </c>
      <c r="D156" s="125">
        <f t="shared" si="40"/>
        <v>0</v>
      </c>
      <c r="E156" s="125">
        <f t="shared" si="40"/>
        <v>0</v>
      </c>
      <c r="F156" s="125">
        <f t="shared" si="40"/>
        <v>0</v>
      </c>
      <c r="G156" s="125">
        <f t="shared" si="40"/>
        <v>0</v>
      </c>
      <c r="H156" s="125">
        <f t="shared" si="40"/>
        <v>0</v>
      </c>
      <c r="I156" s="125">
        <f t="shared" si="40"/>
        <v>0</v>
      </c>
      <c r="J156" s="125">
        <f t="shared" si="40"/>
        <v>0</v>
      </c>
      <c r="K156" s="125">
        <f t="shared" si="40"/>
        <v>0</v>
      </c>
      <c r="L156" s="125">
        <f t="shared" si="40"/>
        <v>0</v>
      </c>
      <c r="M156" s="125">
        <f t="shared" si="40"/>
        <v>0</v>
      </c>
      <c r="N156" s="125">
        <f t="shared" si="40"/>
        <v>0</v>
      </c>
      <c r="O156" s="125">
        <f t="shared" si="40"/>
        <v>0</v>
      </c>
      <c r="P156" s="125">
        <f t="shared" si="40"/>
        <v>0</v>
      </c>
      <c r="Q156" s="125">
        <f t="shared" si="40"/>
        <v>0</v>
      </c>
      <c r="R156" s="125">
        <f t="shared" si="40"/>
        <v>0</v>
      </c>
      <c r="S156" s="125">
        <f t="shared" si="40"/>
        <v>0</v>
      </c>
      <c r="T156" s="125">
        <f t="shared" si="40"/>
        <v>0</v>
      </c>
      <c r="U156" s="125">
        <f t="shared" si="40"/>
        <v>0</v>
      </c>
      <c r="V156" s="125">
        <f t="shared" si="40"/>
        <v>0</v>
      </c>
      <c r="W156" s="125">
        <f t="shared" si="40"/>
        <v>0</v>
      </c>
      <c r="X156" s="125">
        <f t="shared" si="40"/>
        <v>0</v>
      </c>
      <c r="Y156" s="125">
        <f t="shared" si="40"/>
        <v>0</v>
      </c>
      <c r="Z156" s="125">
        <f t="shared" si="40"/>
        <v>0</v>
      </c>
      <c r="AA156" s="125">
        <f t="shared" si="40"/>
        <v>0</v>
      </c>
      <c r="AB156" s="125">
        <f t="shared" si="40"/>
        <v>0</v>
      </c>
      <c r="AC156" s="125">
        <f t="shared" si="40"/>
        <v>0</v>
      </c>
      <c r="AD156" s="125">
        <f t="shared" si="40"/>
        <v>0</v>
      </c>
      <c r="AE156" s="125">
        <f t="shared" si="40"/>
        <v>0</v>
      </c>
      <c r="AF156" s="125">
        <f t="shared" si="40"/>
        <v>0</v>
      </c>
      <c r="AG156" s="125">
        <f t="shared" si="40"/>
        <v>0</v>
      </c>
      <c r="AH156" s="125">
        <f t="shared" si="40"/>
        <v>0</v>
      </c>
      <c r="AI156" s="125">
        <f t="shared" si="40"/>
        <v>0</v>
      </c>
      <c r="AJ156" s="48" t="str">
        <f t="shared" si="30"/>
        <v/>
      </c>
      <c r="AK156" s="61"/>
      <c r="AL156" s="61" t="str">
        <f t="shared" si="33"/>
        <v>00</v>
      </c>
      <c r="AM156" s="61" t="str">
        <f t="shared" si="34"/>
        <v>00</v>
      </c>
      <c r="AN156" s="61" t="str">
        <f t="shared" si="35"/>
        <v>00</v>
      </c>
      <c r="AO156" s="61" t="str">
        <f t="shared" si="36"/>
        <v>00</v>
      </c>
      <c r="AQ156" t="str">
        <f t="shared" si="31"/>
        <v/>
      </c>
    </row>
    <row r="157" spans="2:43">
      <c r="B157" s="132"/>
      <c r="C157" s="48">
        <f t="shared" si="32"/>
        <v>21</v>
      </c>
      <c r="D157" s="125">
        <f t="shared" si="40"/>
        <v>0</v>
      </c>
      <c r="E157" s="125">
        <f t="shared" si="40"/>
        <v>0</v>
      </c>
      <c r="F157" s="125">
        <f t="shared" si="40"/>
        <v>0</v>
      </c>
      <c r="G157" s="125">
        <f t="shared" si="40"/>
        <v>0</v>
      </c>
      <c r="H157" s="125">
        <f t="shared" si="40"/>
        <v>0</v>
      </c>
      <c r="I157" s="125">
        <f t="shared" si="40"/>
        <v>0</v>
      </c>
      <c r="J157" s="125">
        <f t="shared" si="40"/>
        <v>0</v>
      </c>
      <c r="K157" s="125">
        <f t="shared" si="40"/>
        <v>0</v>
      </c>
      <c r="L157" s="125">
        <f t="shared" si="40"/>
        <v>0</v>
      </c>
      <c r="M157" s="125">
        <f t="shared" si="40"/>
        <v>0</v>
      </c>
      <c r="N157" s="125">
        <f t="shared" si="40"/>
        <v>0</v>
      </c>
      <c r="O157" s="125">
        <f t="shared" si="40"/>
        <v>0</v>
      </c>
      <c r="P157" s="125">
        <f t="shared" si="40"/>
        <v>0</v>
      </c>
      <c r="Q157" s="125">
        <f t="shared" si="40"/>
        <v>0</v>
      </c>
      <c r="R157" s="125">
        <f t="shared" si="40"/>
        <v>0</v>
      </c>
      <c r="S157" s="125">
        <f t="shared" si="40"/>
        <v>0</v>
      </c>
      <c r="T157" s="125">
        <f t="shared" si="40"/>
        <v>0</v>
      </c>
      <c r="U157" s="125">
        <f t="shared" si="40"/>
        <v>0</v>
      </c>
      <c r="V157" s="125">
        <f t="shared" si="40"/>
        <v>0</v>
      </c>
      <c r="W157" s="125">
        <f t="shared" si="40"/>
        <v>0</v>
      </c>
      <c r="X157" s="125">
        <f t="shared" si="40"/>
        <v>0</v>
      </c>
      <c r="Y157" s="125">
        <f t="shared" si="40"/>
        <v>0</v>
      </c>
      <c r="Z157" s="125">
        <f t="shared" si="40"/>
        <v>0</v>
      </c>
      <c r="AA157" s="125">
        <f t="shared" si="40"/>
        <v>0</v>
      </c>
      <c r="AB157" s="125">
        <f t="shared" si="40"/>
        <v>0</v>
      </c>
      <c r="AC157" s="125">
        <f t="shared" si="40"/>
        <v>0</v>
      </c>
      <c r="AD157" s="125">
        <f t="shared" si="40"/>
        <v>0</v>
      </c>
      <c r="AE157" s="125">
        <f t="shared" si="40"/>
        <v>0</v>
      </c>
      <c r="AF157" s="125">
        <f t="shared" si="40"/>
        <v>0</v>
      </c>
      <c r="AG157" s="125">
        <f t="shared" si="40"/>
        <v>0</v>
      </c>
      <c r="AH157" s="125">
        <f t="shared" si="40"/>
        <v>0</v>
      </c>
      <c r="AI157" s="125">
        <f t="shared" si="40"/>
        <v>0</v>
      </c>
      <c r="AJ157" s="48" t="str">
        <f t="shared" si="30"/>
        <v/>
      </c>
      <c r="AK157" s="61"/>
      <c r="AL157" s="61" t="str">
        <f t="shared" si="33"/>
        <v>00</v>
      </c>
      <c r="AM157" s="61" t="str">
        <f t="shared" si="34"/>
        <v>00</v>
      </c>
      <c r="AN157" s="61" t="str">
        <f t="shared" si="35"/>
        <v>00</v>
      </c>
      <c r="AO157" s="61" t="str">
        <f t="shared" si="36"/>
        <v>00</v>
      </c>
      <c r="AQ157" t="str">
        <f t="shared" si="31"/>
        <v/>
      </c>
    </row>
    <row r="158" spans="2:43">
      <c r="B158" s="132"/>
      <c r="C158" s="48">
        <f t="shared" si="32"/>
        <v>22</v>
      </c>
      <c r="D158" s="125">
        <f t="shared" si="40"/>
        <v>0</v>
      </c>
      <c r="E158" s="125">
        <f t="shared" si="40"/>
        <v>0</v>
      </c>
      <c r="F158" s="125">
        <f t="shared" si="40"/>
        <v>0</v>
      </c>
      <c r="G158" s="125">
        <f t="shared" si="40"/>
        <v>0</v>
      </c>
      <c r="H158" s="125">
        <f t="shared" si="40"/>
        <v>0</v>
      </c>
      <c r="I158" s="125">
        <f t="shared" si="40"/>
        <v>0</v>
      </c>
      <c r="J158" s="125">
        <f t="shared" si="40"/>
        <v>0</v>
      </c>
      <c r="K158" s="125">
        <f t="shared" si="40"/>
        <v>0</v>
      </c>
      <c r="L158" s="125">
        <f t="shared" si="40"/>
        <v>0</v>
      </c>
      <c r="M158" s="125">
        <f t="shared" si="40"/>
        <v>0</v>
      </c>
      <c r="N158" s="125">
        <f t="shared" si="40"/>
        <v>0</v>
      </c>
      <c r="O158" s="125">
        <f t="shared" si="40"/>
        <v>0</v>
      </c>
      <c r="P158" s="125">
        <f t="shared" si="40"/>
        <v>0</v>
      </c>
      <c r="Q158" s="125">
        <f t="shared" si="40"/>
        <v>0</v>
      </c>
      <c r="R158" s="125">
        <f t="shared" si="40"/>
        <v>0</v>
      </c>
      <c r="S158" s="125">
        <f t="shared" si="40"/>
        <v>0</v>
      </c>
      <c r="T158" s="125">
        <f t="shared" si="40"/>
        <v>0</v>
      </c>
      <c r="U158" s="125">
        <f t="shared" si="40"/>
        <v>0</v>
      </c>
      <c r="V158" s="125">
        <f t="shared" si="40"/>
        <v>0</v>
      </c>
      <c r="W158" s="125">
        <f t="shared" si="40"/>
        <v>0</v>
      </c>
      <c r="X158" s="125">
        <f t="shared" si="40"/>
        <v>0</v>
      </c>
      <c r="Y158" s="125">
        <f t="shared" si="40"/>
        <v>0</v>
      </c>
      <c r="Z158" s="125">
        <f t="shared" si="40"/>
        <v>0</v>
      </c>
      <c r="AA158" s="125">
        <f t="shared" si="40"/>
        <v>0</v>
      </c>
      <c r="AB158" s="125">
        <f t="shared" si="40"/>
        <v>0</v>
      </c>
      <c r="AC158" s="125">
        <f t="shared" si="40"/>
        <v>0</v>
      </c>
      <c r="AD158" s="125">
        <f t="shared" si="40"/>
        <v>0</v>
      </c>
      <c r="AE158" s="125">
        <f t="shared" si="40"/>
        <v>0</v>
      </c>
      <c r="AF158" s="125">
        <f t="shared" si="40"/>
        <v>0</v>
      </c>
      <c r="AG158" s="125">
        <f t="shared" si="40"/>
        <v>0</v>
      </c>
      <c r="AH158" s="125">
        <f t="shared" si="40"/>
        <v>0</v>
      </c>
      <c r="AI158" s="125">
        <f t="shared" si="40"/>
        <v>0</v>
      </c>
      <c r="AJ158" s="48" t="str">
        <f t="shared" si="30"/>
        <v/>
      </c>
      <c r="AK158" s="61"/>
      <c r="AL158" s="61" t="str">
        <f t="shared" si="33"/>
        <v>00</v>
      </c>
      <c r="AM158" s="61" t="str">
        <f t="shared" si="34"/>
        <v>00</v>
      </c>
      <c r="AN158" s="61" t="str">
        <f t="shared" si="35"/>
        <v>00</v>
      </c>
      <c r="AO158" s="61" t="str">
        <f t="shared" si="36"/>
        <v>00</v>
      </c>
      <c r="AQ158" t="str">
        <f t="shared" si="31"/>
        <v/>
      </c>
    </row>
    <row r="159" spans="2:43">
      <c r="B159" s="132"/>
      <c r="C159" s="48">
        <f t="shared" si="32"/>
        <v>23</v>
      </c>
      <c r="D159" s="125">
        <f t="shared" si="40"/>
        <v>0</v>
      </c>
      <c r="E159" s="125">
        <f t="shared" si="40"/>
        <v>0</v>
      </c>
      <c r="F159" s="125">
        <f t="shared" si="40"/>
        <v>0</v>
      </c>
      <c r="G159" s="125">
        <f t="shared" si="40"/>
        <v>0</v>
      </c>
      <c r="H159" s="125">
        <f t="shared" si="40"/>
        <v>0</v>
      </c>
      <c r="I159" s="125">
        <f t="shared" si="40"/>
        <v>0</v>
      </c>
      <c r="J159" s="125">
        <f t="shared" si="40"/>
        <v>0</v>
      </c>
      <c r="K159" s="125">
        <f t="shared" si="40"/>
        <v>0</v>
      </c>
      <c r="L159" s="125">
        <f t="shared" si="40"/>
        <v>0</v>
      </c>
      <c r="M159" s="125">
        <f t="shared" si="40"/>
        <v>0</v>
      </c>
      <c r="N159" s="125">
        <f t="shared" si="40"/>
        <v>0</v>
      </c>
      <c r="O159" s="125">
        <f t="shared" si="40"/>
        <v>0</v>
      </c>
      <c r="P159" s="125">
        <f t="shared" si="40"/>
        <v>0</v>
      </c>
      <c r="Q159" s="125">
        <f t="shared" si="40"/>
        <v>0</v>
      </c>
      <c r="R159" s="125">
        <f t="shared" si="40"/>
        <v>0</v>
      </c>
      <c r="S159" s="125">
        <f t="shared" si="40"/>
        <v>0</v>
      </c>
      <c r="T159" s="125">
        <f t="shared" si="40"/>
        <v>0</v>
      </c>
      <c r="U159" s="125">
        <f t="shared" si="40"/>
        <v>0</v>
      </c>
      <c r="V159" s="125">
        <f t="shared" si="40"/>
        <v>0</v>
      </c>
      <c r="W159" s="125">
        <f t="shared" si="40"/>
        <v>0</v>
      </c>
      <c r="X159" s="125">
        <f t="shared" si="40"/>
        <v>0</v>
      </c>
      <c r="Y159" s="125">
        <f t="shared" si="40"/>
        <v>0</v>
      </c>
      <c r="Z159" s="125">
        <f t="shared" si="40"/>
        <v>0</v>
      </c>
      <c r="AA159" s="125">
        <f t="shared" si="40"/>
        <v>0</v>
      </c>
      <c r="AB159" s="125">
        <f t="shared" si="40"/>
        <v>0</v>
      </c>
      <c r="AC159" s="125">
        <f t="shared" si="40"/>
        <v>0</v>
      </c>
      <c r="AD159" s="125">
        <f t="shared" si="40"/>
        <v>0</v>
      </c>
      <c r="AE159" s="125">
        <f t="shared" si="40"/>
        <v>0</v>
      </c>
      <c r="AF159" s="125">
        <f t="shared" si="40"/>
        <v>0</v>
      </c>
      <c r="AG159" s="125">
        <f t="shared" si="40"/>
        <v>0</v>
      </c>
      <c r="AH159" s="125">
        <f t="shared" si="40"/>
        <v>0</v>
      </c>
      <c r="AI159" s="125">
        <f t="shared" ref="AI159" si="41">IF(OR(AI29=0,AI29=1),1,0)</f>
        <v>0</v>
      </c>
      <c r="AJ159" s="48" t="str">
        <f t="shared" si="30"/>
        <v/>
      </c>
      <c r="AK159" s="61"/>
      <c r="AL159" s="61" t="str">
        <f t="shared" si="33"/>
        <v>00</v>
      </c>
      <c r="AM159" s="61" t="str">
        <f t="shared" si="34"/>
        <v>00</v>
      </c>
      <c r="AN159" s="61" t="str">
        <f t="shared" si="35"/>
        <v>00</v>
      </c>
      <c r="AO159" s="61" t="str">
        <f t="shared" si="36"/>
        <v>00</v>
      </c>
      <c r="AQ159" t="str">
        <f t="shared" si="31"/>
        <v/>
      </c>
    </row>
    <row r="160" spans="2:43">
      <c r="B160" s="132"/>
      <c r="C160" s="48">
        <f t="shared" si="32"/>
        <v>24</v>
      </c>
      <c r="D160" s="125">
        <f t="shared" ref="D160:AI167" si="42">IF(OR(D30=0,D30=1),1,0)</f>
        <v>0</v>
      </c>
      <c r="E160" s="125">
        <f t="shared" si="42"/>
        <v>0</v>
      </c>
      <c r="F160" s="125">
        <f t="shared" si="42"/>
        <v>0</v>
      </c>
      <c r="G160" s="125">
        <f t="shared" si="42"/>
        <v>0</v>
      </c>
      <c r="H160" s="125">
        <f t="shared" si="42"/>
        <v>0</v>
      </c>
      <c r="I160" s="125">
        <f t="shared" si="42"/>
        <v>0</v>
      </c>
      <c r="J160" s="125">
        <f t="shared" si="42"/>
        <v>0</v>
      </c>
      <c r="K160" s="125">
        <f t="shared" si="42"/>
        <v>0</v>
      </c>
      <c r="L160" s="125">
        <f t="shared" si="42"/>
        <v>0</v>
      </c>
      <c r="M160" s="125">
        <f t="shared" si="42"/>
        <v>0</v>
      </c>
      <c r="N160" s="125">
        <f t="shared" si="42"/>
        <v>0</v>
      </c>
      <c r="O160" s="125">
        <f t="shared" si="42"/>
        <v>0</v>
      </c>
      <c r="P160" s="125">
        <f t="shared" si="42"/>
        <v>0</v>
      </c>
      <c r="Q160" s="125">
        <f t="shared" si="42"/>
        <v>0</v>
      </c>
      <c r="R160" s="125">
        <f t="shared" si="42"/>
        <v>0</v>
      </c>
      <c r="S160" s="125">
        <f t="shared" si="42"/>
        <v>0</v>
      </c>
      <c r="T160" s="125">
        <f t="shared" si="42"/>
        <v>0</v>
      </c>
      <c r="U160" s="125">
        <f t="shared" si="42"/>
        <v>0</v>
      </c>
      <c r="V160" s="125">
        <f t="shared" si="42"/>
        <v>0</v>
      </c>
      <c r="W160" s="125">
        <f t="shared" si="42"/>
        <v>0</v>
      </c>
      <c r="X160" s="125">
        <f t="shared" si="42"/>
        <v>0</v>
      </c>
      <c r="Y160" s="125">
        <f t="shared" si="42"/>
        <v>0</v>
      </c>
      <c r="Z160" s="125">
        <f t="shared" si="42"/>
        <v>0</v>
      </c>
      <c r="AA160" s="125">
        <f t="shared" si="42"/>
        <v>0</v>
      </c>
      <c r="AB160" s="125">
        <f t="shared" si="42"/>
        <v>0</v>
      </c>
      <c r="AC160" s="125">
        <f t="shared" si="42"/>
        <v>0</v>
      </c>
      <c r="AD160" s="125">
        <f t="shared" si="42"/>
        <v>0</v>
      </c>
      <c r="AE160" s="125">
        <f t="shared" si="42"/>
        <v>0</v>
      </c>
      <c r="AF160" s="125">
        <f t="shared" si="42"/>
        <v>0</v>
      </c>
      <c r="AG160" s="125">
        <f t="shared" si="42"/>
        <v>0</v>
      </c>
      <c r="AH160" s="125">
        <f t="shared" si="42"/>
        <v>0</v>
      </c>
      <c r="AI160" s="125">
        <f t="shared" si="42"/>
        <v>0</v>
      </c>
      <c r="AJ160" s="48" t="str">
        <f t="shared" si="30"/>
        <v/>
      </c>
      <c r="AK160" s="61"/>
      <c r="AL160" s="61" t="str">
        <f t="shared" si="33"/>
        <v>00</v>
      </c>
      <c r="AM160" s="61" t="str">
        <f t="shared" si="34"/>
        <v>00</v>
      </c>
      <c r="AN160" s="61" t="str">
        <f t="shared" si="35"/>
        <v>00</v>
      </c>
      <c r="AO160" s="61" t="str">
        <f t="shared" si="36"/>
        <v>00</v>
      </c>
      <c r="AQ160" t="str">
        <f t="shared" si="31"/>
        <v/>
      </c>
    </row>
    <row r="161" spans="2:43">
      <c r="B161" s="132"/>
      <c r="C161" s="48">
        <f t="shared" si="32"/>
        <v>25</v>
      </c>
      <c r="D161" s="125">
        <f t="shared" si="42"/>
        <v>0</v>
      </c>
      <c r="E161" s="125">
        <f t="shared" si="42"/>
        <v>0</v>
      </c>
      <c r="F161" s="125">
        <f t="shared" si="42"/>
        <v>0</v>
      </c>
      <c r="G161" s="125">
        <f t="shared" si="42"/>
        <v>0</v>
      </c>
      <c r="H161" s="125">
        <f t="shared" si="42"/>
        <v>0</v>
      </c>
      <c r="I161" s="125">
        <f t="shared" si="42"/>
        <v>0</v>
      </c>
      <c r="J161" s="125">
        <f t="shared" si="42"/>
        <v>0</v>
      </c>
      <c r="K161" s="125">
        <f t="shared" si="42"/>
        <v>0</v>
      </c>
      <c r="L161" s="125">
        <f t="shared" si="42"/>
        <v>0</v>
      </c>
      <c r="M161" s="125">
        <f t="shared" si="42"/>
        <v>0</v>
      </c>
      <c r="N161" s="125">
        <f t="shared" si="42"/>
        <v>0</v>
      </c>
      <c r="O161" s="125">
        <f t="shared" si="42"/>
        <v>0</v>
      </c>
      <c r="P161" s="125">
        <f t="shared" si="42"/>
        <v>0</v>
      </c>
      <c r="Q161" s="125">
        <f t="shared" si="42"/>
        <v>0</v>
      </c>
      <c r="R161" s="125">
        <f t="shared" si="42"/>
        <v>0</v>
      </c>
      <c r="S161" s="125">
        <f t="shared" si="42"/>
        <v>0</v>
      </c>
      <c r="T161" s="125">
        <f t="shared" si="42"/>
        <v>0</v>
      </c>
      <c r="U161" s="125">
        <f t="shared" si="42"/>
        <v>0</v>
      </c>
      <c r="V161" s="125">
        <f t="shared" si="42"/>
        <v>0</v>
      </c>
      <c r="W161" s="125">
        <f t="shared" si="42"/>
        <v>0</v>
      </c>
      <c r="X161" s="125">
        <f t="shared" si="42"/>
        <v>0</v>
      </c>
      <c r="Y161" s="125">
        <f t="shared" si="42"/>
        <v>0</v>
      </c>
      <c r="Z161" s="125">
        <f t="shared" si="42"/>
        <v>0</v>
      </c>
      <c r="AA161" s="125">
        <f t="shared" si="42"/>
        <v>0</v>
      </c>
      <c r="AB161" s="125">
        <f t="shared" si="42"/>
        <v>0</v>
      </c>
      <c r="AC161" s="125">
        <f t="shared" si="42"/>
        <v>0</v>
      </c>
      <c r="AD161" s="125">
        <f t="shared" si="42"/>
        <v>0</v>
      </c>
      <c r="AE161" s="125">
        <f t="shared" si="42"/>
        <v>0</v>
      </c>
      <c r="AF161" s="125">
        <f t="shared" si="42"/>
        <v>0</v>
      </c>
      <c r="AG161" s="125">
        <f t="shared" si="42"/>
        <v>0</v>
      </c>
      <c r="AH161" s="125">
        <f t="shared" si="42"/>
        <v>0</v>
      </c>
      <c r="AI161" s="125">
        <f t="shared" si="42"/>
        <v>0</v>
      </c>
      <c r="AJ161" s="48" t="str">
        <f t="shared" si="30"/>
        <v/>
      </c>
      <c r="AK161" s="61"/>
      <c r="AL161" s="61" t="str">
        <f t="shared" si="33"/>
        <v>00</v>
      </c>
      <c r="AM161" s="61" t="str">
        <f t="shared" si="34"/>
        <v>00</v>
      </c>
      <c r="AN161" s="61" t="str">
        <f t="shared" si="35"/>
        <v>00</v>
      </c>
      <c r="AO161" s="61" t="str">
        <f t="shared" si="36"/>
        <v>00</v>
      </c>
      <c r="AQ161" t="str">
        <f t="shared" si="31"/>
        <v/>
      </c>
    </row>
    <row r="162" spans="2:43">
      <c r="B162" s="132"/>
      <c r="C162" s="48">
        <f t="shared" si="32"/>
        <v>26</v>
      </c>
      <c r="D162" s="125">
        <f t="shared" si="42"/>
        <v>0</v>
      </c>
      <c r="E162" s="125">
        <f t="shared" si="42"/>
        <v>0</v>
      </c>
      <c r="F162" s="125">
        <f t="shared" si="42"/>
        <v>0</v>
      </c>
      <c r="G162" s="125">
        <f t="shared" si="42"/>
        <v>0</v>
      </c>
      <c r="H162" s="125">
        <f t="shared" si="42"/>
        <v>0</v>
      </c>
      <c r="I162" s="125">
        <f t="shared" si="42"/>
        <v>0</v>
      </c>
      <c r="J162" s="125">
        <f t="shared" si="42"/>
        <v>0</v>
      </c>
      <c r="K162" s="125">
        <f t="shared" si="42"/>
        <v>0</v>
      </c>
      <c r="L162" s="125">
        <f t="shared" si="42"/>
        <v>0</v>
      </c>
      <c r="M162" s="125">
        <f t="shared" si="42"/>
        <v>0</v>
      </c>
      <c r="N162" s="125">
        <f t="shared" si="42"/>
        <v>0</v>
      </c>
      <c r="O162" s="125">
        <f t="shared" si="42"/>
        <v>0</v>
      </c>
      <c r="P162" s="125">
        <f t="shared" si="42"/>
        <v>0</v>
      </c>
      <c r="Q162" s="125">
        <f t="shared" si="42"/>
        <v>0</v>
      </c>
      <c r="R162" s="125">
        <f t="shared" si="42"/>
        <v>0</v>
      </c>
      <c r="S162" s="125">
        <f t="shared" si="42"/>
        <v>0</v>
      </c>
      <c r="T162" s="125">
        <f t="shared" si="42"/>
        <v>0</v>
      </c>
      <c r="U162" s="125">
        <f t="shared" si="42"/>
        <v>0</v>
      </c>
      <c r="V162" s="125">
        <f t="shared" si="42"/>
        <v>0</v>
      </c>
      <c r="W162" s="125">
        <f t="shared" si="42"/>
        <v>0</v>
      </c>
      <c r="X162" s="125">
        <f t="shared" si="42"/>
        <v>0</v>
      </c>
      <c r="Y162" s="125">
        <f t="shared" si="42"/>
        <v>0</v>
      </c>
      <c r="Z162" s="125">
        <f t="shared" si="42"/>
        <v>0</v>
      </c>
      <c r="AA162" s="125">
        <f t="shared" si="42"/>
        <v>0</v>
      </c>
      <c r="AB162" s="125">
        <f t="shared" si="42"/>
        <v>0</v>
      </c>
      <c r="AC162" s="125">
        <f t="shared" si="42"/>
        <v>0</v>
      </c>
      <c r="AD162" s="125">
        <f t="shared" si="42"/>
        <v>0</v>
      </c>
      <c r="AE162" s="125">
        <f t="shared" si="42"/>
        <v>0</v>
      </c>
      <c r="AF162" s="125">
        <f t="shared" si="42"/>
        <v>0</v>
      </c>
      <c r="AG162" s="125">
        <f t="shared" si="42"/>
        <v>0</v>
      </c>
      <c r="AH162" s="125">
        <f t="shared" si="42"/>
        <v>0</v>
      </c>
      <c r="AI162" s="125">
        <f t="shared" si="42"/>
        <v>0</v>
      </c>
      <c r="AJ162" s="48" t="str">
        <f t="shared" si="30"/>
        <v/>
      </c>
      <c r="AK162" s="61"/>
      <c r="AL162" s="61" t="str">
        <f t="shared" si="33"/>
        <v>00</v>
      </c>
      <c r="AM162" s="61" t="str">
        <f t="shared" si="34"/>
        <v>00</v>
      </c>
      <c r="AN162" s="61" t="str">
        <f t="shared" si="35"/>
        <v>00</v>
      </c>
      <c r="AO162" s="61" t="str">
        <f t="shared" si="36"/>
        <v>00</v>
      </c>
      <c r="AQ162" t="str">
        <f t="shared" si="31"/>
        <v/>
      </c>
    </row>
    <row r="163" spans="2:43">
      <c r="B163" s="132"/>
      <c r="C163" s="48">
        <f t="shared" si="32"/>
        <v>27</v>
      </c>
      <c r="D163" s="125">
        <f t="shared" si="42"/>
        <v>0</v>
      </c>
      <c r="E163" s="125">
        <f t="shared" si="42"/>
        <v>0</v>
      </c>
      <c r="F163" s="125">
        <f t="shared" si="42"/>
        <v>0</v>
      </c>
      <c r="G163" s="125">
        <f t="shared" si="42"/>
        <v>0</v>
      </c>
      <c r="H163" s="125">
        <f t="shared" si="42"/>
        <v>0</v>
      </c>
      <c r="I163" s="125">
        <f t="shared" si="42"/>
        <v>0</v>
      </c>
      <c r="J163" s="125">
        <f t="shared" si="42"/>
        <v>0</v>
      </c>
      <c r="K163" s="125">
        <f t="shared" si="42"/>
        <v>0</v>
      </c>
      <c r="L163" s="125">
        <f t="shared" si="42"/>
        <v>0</v>
      </c>
      <c r="M163" s="125">
        <f t="shared" si="42"/>
        <v>0</v>
      </c>
      <c r="N163" s="125">
        <f t="shared" si="42"/>
        <v>0</v>
      </c>
      <c r="O163" s="125">
        <f t="shared" si="42"/>
        <v>0</v>
      </c>
      <c r="P163" s="125">
        <f t="shared" si="42"/>
        <v>0</v>
      </c>
      <c r="Q163" s="125">
        <f t="shared" si="42"/>
        <v>0</v>
      </c>
      <c r="R163" s="125">
        <f t="shared" si="42"/>
        <v>0</v>
      </c>
      <c r="S163" s="125">
        <f t="shared" si="42"/>
        <v>0</v>
      </c>
      <c r="T163" s="125">
        <f t="shared" si="42"/>
        <v>0</v>
      </c>
      <c r="U163" s="125">
        <f t="shared" si="42"/>
        <v>0</v>
      </c>
      <c r="V163" s="125">
        <f t="shared" si="42"/>
        <v>0</v>
      </c>
      <c r="W163" s="125">
        <f t="shared" si="42"/>
        <v>0</v>
      </c>
      <c r="X163" s="125">
        <f t="shared" si="42"/>
        <v>0</v>
      </c>
      <c r="Y163" s="125">
        <f t="shared" si="42"/>
        <v>0</v>
      </c>
      <c r="Z163" s="125">
        <f t="shared" si="42"/>
        <v>0</v>
      </c>
      <c r="AA163" s="125">
        <f t="shared" si="42"/>
        <v>0</v>
      </c>
      <c r="AB163" s="125">
        <f t="shared" si="42"/>
        <v>0</v>
      </c>
      <c r="AC163" s="125">
        <f t="shared" si="42"/>
        <v>0</v>
      </c>
      <c r="AD163" s="125">
        <f t="shared" si="42"/>
        <v>0</v>
      </c>
      <c r="AE163" s="125">
        <f t="shared" si="42"/>
        <v>0</v>
      </c>
      <c r="AF163" s="125">
        <f t="shared" si="42"/>
        <v>0</v>
      </c>
      <c r="AG163" s="125">
        <f t="shared" si="42"/>
        <v>0</v>
      </c>
      <c r="AH163" s="125">
        <f t="shared" si="42"/>
        <v>0</v>
      </c>
      <c r="AI163" s="125">
        <f t="shared" si="42"/>
        <v>0</v>
      </c>
      <c r="AJ163" s="48" t="str">
        <f t="shared" si="30"/>
        <v/>
      </c>
      <c r="AK163" s="61"/>
      <c r="AL163" s="61" t="str">
        <f t="shared" si="33"/>
        <v>00</v>
      </c>
      <c r="AM163" s="61" t="str">
        <f t="shared" si="34"/>
        <v>00</v>
      </c>
      <c r="AN163" s="61" t="str">
        <f t="shared" si="35"/>
        <v>00</v>
      </c>
      <c r="AO163" s="61" t="str">
        <f t="shared" si="36"/>
        <v>00</v>
      </c>
      <c r="AQ163" t="str">
        <f t="shared" si="31"/>
        <v/>
      </c>
    </row>
    <row r="164" spans="2:43">
      <c r="B164" s="132"/>
      <c r="C164" s="48">
        <f t="shared" si="32"/>
        <v>28</v>
      </c>
      <c r="D164" s="125">
        <f t="shared" si="42"/>
        <v>0</v>
      </c>
      <c r="E164" s="125">
        <f t="shared" si="42"/>
        <v>0</v>
      </c>
      <c r="F164" s="125">
        <f t="shared" si="42"/>
        <v>0</v>
      </c>
      <c r="G164" s="125">
        <f t="shared" si="42"/>
        <v>0</v>
      </c>
      <c r="H164" s="125">
        <f t="shared" si="42"/>
        <v>0</v>
      </c>
      <c r="I164" s="125">
        <f t="shared" si="42"/>
        <v>0</v>
      </c>
      <c r="J164" s="125">
        <f t="shared" si="42"/>
        <v>0</v>
      </c>
      <c r="K164" s="125">
        <f t="shared" si="42"/>
        <v>0</v>
      </c>
      <c r="L164" s="125">
        <f t="shared" si="42"/>
        <v>0</v>
      </c>
      <c r="M164" s="125">
        <f t="shared" si="42"/>
        <v>0</v>
      </c>
      <c r="N164" s="125">
        <f t="shared" si="42"/>
        <v>0</v>
      </c>
      <c r="O164" s="125">
        <f t="shared" si="42"/>
        <v>0</v>
      </c>
      <c r="P164" s="125">
        <f t="shared" si="42"/>
        <v>0</v>
      </c>
      <c r="Q164" s="125">
        <f t="shared" si="42"/>
        <v>0</v>
      </c>
      <c r="R164" s="125">
        <f t="shared" si="42"/>
        <v>0</v>
      </c>
      <c r="S164" s="125">
        <f t="shared" si="42"/>
        <v>0</v>
      </c>
      <c r="T164" s="125">
        <f t="shared" si="42"/>
        <v>0</v>
      </c>
      <c r="U164" s="125">
        <f t="shared" si="42"/>
        <v>0</v>
      </c>
      <c r="V164" s="125">
        <f t="shared" si="42"/>
        <v>0</v>
      </c>
      <c r="W164" s="125">
        <f t="shared" si="42"/>
        <v>0</v>
      </c>
      <c r="X164" s="125">
        <f t="shared" si="42"/>
        <v>0</v>
      </c>
      <c r="Y164" s="125">
        <f t="shared" si="42"/>
        <v>0</v>
      </c>
      <c r="Z164" s="125">
        <f t="shared" si="42"/>
        <v>0</v>
      </c>
      <c r="AA164" s="125">
        <f t="shared" si="42"/>
        <v>0</v>
      </c>
      <c r="AB164" s="125">
        <f t="shared" si="42"/>
        <v>0</v>
      </c>
      <c r="AC164" s="125">
        <f t="shared" si="42"/>
        <v>0</v>
      </c>
      <c r="AD164" s="125">
        <f t="shared" si="42"/>
        <v>0</v>
      </c>
      <c r="AE164" s="125">
        <f t="shared" si="42"/>
        <v>0</v>
      </c>
      <c r="AF164" s="125">
        <f t="shared" si="42"/>
        <v>0</v>
      </c>
      <c r="AG164" s="125">
        <f t="shared" si="42"/>
        <v>0</v>
      </c>
      <c r="AH164" s="125">
        <f t="shared" si="42"/>
        <v>0</v>
      </c>
      <c r="AI164" s="125">
        <f t="shared" si="42"/>
        <v>0</v>
      </c>
      <c r="AJ164" s="48" t="str">
        <f t="shared" si="30"/>
        <v/>
      </c>
      <c r="AK164" s="61"/>
      <c r="AL164" s="61" t="str">
        <f t="shared" si="33"/>
        <v>00</v>
      </c>
      <c r="AM164" s="61" t="str">
        <f t="shared" si="34"/>
        <v>00</v>
      </c>
      <c r="AN164" s="61" t="str">
        <f t="shared" si="35"/>
        <v>00</v>
      </c>
      <c r="AO164" s="61" t="str">
        <f t="shared" si="36"/>
        <v>00</v>
      </c>
      <c r="AQ164" t="str">
        <f t="shared" si="31"/>
        <v/>
      </c>
    </row>
    <row r="165" spans="2:43">
      <c r="B165" s="132"/>
      <c r="C165" s="48">
        <f t="shared" si="32"/>
        <v>29</v>
      </c>
      <c r="D165" s="125">
        <f t="shared" si="42"/>
        <v>0</v>
      </c>
      <c r="E165" s="125">
        <f t="shared" si="42"/>
        <v>0</v>
      </c>
      <c r="F165" s="125">
        <f t="shared" si="42"/>
        <v>0</v>
      </c>
      <c r="G165" s="125">
        <f t="shared" si="42"/>
        <v>0</v>
      </c>
      <c r="H165" s="125">
        <f t="shared" si="42"/>
        <v>0</v>
      </c>
      <c r="I165" s="125">
        <f t="shared" si="42"/>
        <v>0</v>
      </c>
      <c r="J165" s="125">
        <f t="shared" si="42"/>
        <v>0</v>
      </c>
      <c r="K165" s="125">
        <f t="shared" si="42"/>
        <v>0</v>
      </c>
      <c r="L165" s="125">
        <f t="shared" si="42"/>
        <v>0</v>
      </c>
      <c r="M165" s="125">
        <f t="shared" si="42"/>
        <v>0</v>
      </c>
      <c r="N165" s="125">
        <f t="shared" si="42"/>
        <v>0</v>
      </c>
      <c r="O165" s="125">
        <f t="shared" si="42"/>
        <v>0</v>
      </c>
      <c r="P165" s="125">
        <f t="shared" si="42"/>
        <v>0</v>
      </c>
      <c r="Q165" s="125">
        <f t="shared" si="42"/>
        <v>0</v>
      </c>
      <c r="R165" s="125">
        <f t="shared" si="42"/>
        <v>0</v>
      </c>
      <c r="S165" s="125">
        <f t="shared" si="42"/>
        <v>0</v>
      </c>
      <c r="T165" s="125">
        <f t="shared" si="42"/>
        <v>0</v>
      </c>
      <c r="U165" s="125">
        <f t="shared" si="42"/>
        <v>0</v>
      </c>
      <c r="V165" s="125">
        <f t="shared" si="42"/>
        <v>0</v>
      </c>
      <c r="W165" s="125">
        <f t="shared" si="42"/>
        <v>0</v>
      </c>
      <c r="X165" s="125">
        <f t="shared" si="42"/>
        <v>0</v>
      </c>
      <c r="Y165" s="125">
        <f t="shared" si="42"/>
        <v>0</v>
      </c>
      <c r="Z165" s="125">
        <f t="shared" si="42"/>
        <v>0</v>
      </c>
      <c r="AA165" s="125">
        <f t="shared" si="42"/>
        <v>0</v>
      </c>
      <c r="AB165" s="125">
        <f t="shared" si="42"/>
        <v>0</v>
      </c>
      <c r="AC165" s="125">
        <f t="shared" si="42"/>
        <v>0</v>
      </c>
      <c r="AD165" s="125">
        <f t="shared" si="42"/>
        <v>0</v>
      </c>
      <c r="AE165" s="125">
        <f t="shared" si="42"/>
        <v>0</v>
      </c>
      <c r="AF165" s="125">
        <f t="shared" si="42"/>
        <v>0</v>
      </c>
      <c r="AG165" s="125">
        <f t="shared" si="42"/>
        <v>0</v>
      </c>
      <c r="AH165" s="125">
        <f t="shared" si="42"/>
        <v>0</v>
      </c>
      <c r="AI165" s="125">
        <f t="shared" si="42"/>
        <v>0</v>
      </c>
      <c r="AJ165" s="48" t="str">
        <f t="shared" si="30"/>
        <v/>
      </c>
      <c r="AK165" s="61"/>
      <c r="AL165" s="61" t="str">
        <f t="shared" si="33"/>
        <v>00</v>
      </c>
      <c r="AM165" s="61" t="str">
        <f t="shared" si="34"/>
        <v>00</v>
      </c>
      <c r="AN165" s="61" t="str">
        <f t="shared" si="35"/>
        <v>00</v>
      </c>
      <c r="AO165" s="61" t="str">
        <f t="shared" si="36"/>
        <v>00</v>
      </c>
      <c r="AQ165" t="str">
        <f t="shared" si="31"/>
        <v/>
      </c>
    </row>
    <row r="166" spans="2:43">
      <c r="B166" s="132"/>
      <c r="C166" s="48">
        <f t="shared" si="32"/>
        <v>30</v>
      </c>
      <c r="D166" s="125">
        <f t="shared" si="42"/>
        <v>0</v>
      </c>
      <c r="E166" s="125">
        <f t="shared" si="42"/>
        <v>0</v>
      </c>
      <c r="F166" s="125">
        <f t="shared" si="42"/>
        <v>0</v>
      </c>
      <c r="G166" s="125">
        <f t="shared" si="42"/>
        <v>0</v>
      </c>
      <c r="H166" s="125">
        <f t="shared" si="42"/>
        <v>0</v>
      </c>
      <c r="I166" s="125">
        <f t="shared" si="42"/>
        <v>0</v>
      </c>
      <c r="J166" s="125">
        <f t="shared" si="42"/>
        <v>0</v>
      </c>
      <c r="K166" s="125">
        <f t="shared" si="42"/>
        <v>0</v>
      </c>
      <c r="L166" s="125">
        <f t="shared" si="42"/>
        <v>0</v>
      </c>
      <c r="M166" s="125">
        <f t="shared" si="42"/>
        <v>0</v>
      </c>
      <c r="N166" s="125">
        <f t="shared" si="42"/>
        <v>0</v>
      </c>
      <c r="O166" s="125">
        <f t="shared" si="42"/>
        <v>0</v>
      </c>
      <c r="P166" s="125">
        <f t="shared" si="42"/>
        <v>0</v>
      </c>
      <c r="Q166" s="125">
        <f t="shared" si="42"/>
        <v>0</v>
      </c>
      <c r="R166" s="125">
        <f t="shared" si="42"/>
        <v>0</v>
      </c>
      <c r="S166" s="125">
        <f t="shared" si="42"/>
        <v>0</v>
      </c>
      <c r="T166" s="125">
        <f t="shared" si="42"/>
        <v>0</v>
      </c>
      <c r="U166" s="125">
        <f t="shared" si="42"/>
        <v>0</v>
      </c>
      <c r="V166" s="125">
        <f t="shared" si="42"/>
        <v>0</v>
      </c>
      <c r="W166" s="125">
        <f t="shared" si="42"/>
        <v>0</v>
      </c>
      <c r="X166" s="125">
        <f t="shared" si="42"/>
        <v>0</v>
      </c>
      <c r="Y166" s="125">
        <f t="shared" si="42"/>
        <v>0</v>
      </c>
      <c r="Z166" s="125">
        <f t="shared" si="42"/>
        <v>0</v>
      </c>
      <c r="AA166" s="125">
        <f t="shared" si="42"/>
        <v>0</v>
      </c>
      <c r="AB166" s="125">
        <f t="shared" si="42"/>
        <v>0</v>
      </c>
      <c r="AC166" s="125">
        <f t="shared" si="42"/>
        <v>0</v>
      </c>
      <c r="AD166" s="125">
        <f t="shared" si="42"/>
        <v>0</v>
      </c>
      <c r="AE166" s="125">
        <f t="shared" si="42"/>
        <v>0</v>
      </c>
      <c r="AF166" s="125">
        <f t="shared" si="42"/>
        <v>0</v>
      </c>
      <c r="AG166" s="125">
        <f t="shared" si="42"/>
        <v>0</v>
      </c>
      <c r="AH166" s="125">
        <f t="shared" si="42"/>
        <v>0</v>
      </c>
      <c r="AI166" s="125">
        <f t="shared" si="42"/>
        <v>0</v>
      </c>
      <c r="AJ166" s="48" t="str">
        <f t="shared" si="30"/>
        <v/>
      </c>
      <c r="AK166" s="61"/>
      <c r="AL166" s="61" t="str">
        <f t="shared" si="33"/>
        <v>00</v>
      </c>
      <c r="AM166" s="61" t="str">
        <f t="shared" si="34"/>
        <v>00</v>
      </c>
      <c r="AN166" s="61" t="str">
        <f t="shared" si="35"/>
        <v>00</v>
      </c>
      <c r="AO166" s="61" t="str">
        <f t="shared" si="36"/>
        <v>00</v>
      </c>
      <c r="AQ166" t="str">
        <f t="shared" si="31"/>
        <v/>
      </c>
    </row>
    <row r="167" spans="2:43">
      <c r="B167" s="132"/>
      <c r="C167" s="48">
        <f t="shared" si="32"/>
        <v>31</v>
      </c>
      <c r="D167" s="125">
        <f t="shared" si="42"/>
        <v>0</v>
      </c>
      <c r="E167" s="125">
        <f t="shared" si="42"/>
        <v>0</v>
      </c>
      <c r="F167" s="125">
        <f t="shared" si="42"/>
        <v>0</v>
      </c>
      <c r="G167" s="125">
        <f t="shared" si="42"/>
        <v>0</v>
      </c>
      <c r="H167" s="125">
        <f t="shared" si="42"/>
        <v>0</v>
      </c>
      <c r="I167" s="125">
        <f t="shared" si="42"/>
        <v>0</v>
      </c>
      <c r="J167" s="125">
        <f t="shared" si="42"/>
        <v>0</v>
      </c>
      <c r="K167" s="125">
        <f t="shared" si="42"/>
        <v>0</v>
      </c>
      <c r="L167" s="125">
        <f t="shared" si="42"/>
        <v>0</v>
      </c>
      <c r="M167" s="125">
        <f t="shared" si="42"/>
        <v>0</v>
      </c>
      <c r="N167" s="125">
        <f t="shared" si="42"/>
        <v>0</v>
      </c>
      <c r="O167" s="125">
        <f t="shared" si="42"/>
        <v>0</v>
      </c>
      <c r="P167" s="125">
        <f t="shared" si="42"/>
        <v>0</v>
      </c>
      <c r="Q167" s="125">
        <f t="shared" si="42"/>
        <v>0</v>
      </c>
      <c r="R167" s="125">
        <f t="shared" si="42"/>
        <v>0</v>
      </c>
      <c r="S167" s="125">
        <f t="shared" si="42"/>
        <v>0</v>
      </c>
      <c r="T167" s="125">
        <f t="shared" si="42"/>
        <v>0</v>
      </c>
      <c r="U167" s="125">
        <f t="shared" si="42"/>
        <v>0</v>
      </c>
      <c r="V167" s="125">
        <f t="shared" si="42"/>
        <v>0</v>
      </c>
      <c r="W167" s="125">
        <f t="shared" si="42"/>
        <v>0</v>
      </c>
      <c r="X167" s="125">
        <f t="shared" si="42"/>
        <v>0</v>
      </c>
      <c r="Y167" s="125">
        <f t="shared" si="42"/>
        <v>0</v>
      </c>
      <c r="Z167" s="125">
        <f t="shared" si="42"/>
        <v>0</v>
      </c>
      <c r="AA167" s="125">
        <f t="shared" si="42"/>
        <v>0</v>
      </c>
      <c r="AB167" s="125">
        <f t="shared" si="42"/>
        <v>0</v>
      </c>
      <c r="AC167" s="125">
        <f t="shared" si="42"/>
        <v>0</v>
      </c>
      <c r="AD167" s="125">
        <f t="shared" si="42"/>
        <v>0</v>
      </c>
      <c r="AE167" s="125">
        <f t="shared" si="42"/>
        <v>0</v>
      </c>
      <c r="AF167" s="125">
        <f t="shared" si="42"/>
        <v>0</v>
      </c>
      <c r="AG167" s="125">
        <f t="shared" si="42"/>
        <v>0</v>
      </c>
      <c r="AH167" s="125">
        <f t="shared" si="42"/>
        <v>0</v>
      </c>
      <c r="AI167" s="125">
        <f t="shared" ref="AI167" si="43">IF(OR(AI37=0,AI37=1),1,0)</f>
        <v>0</v>
      </c>
      <c r="AJ167" s="48" t="str">
        <f t="shared" si="30"/>
        <v/>
      </c>
      <c r="AK167" s="61"/>
      <c r="AL167" s="61" t="str">
        <f t="shared" si="33"/>
        <v>00</v>
      </c>
      <c r="AM167" s="61" t="str">
        <f t="shared" si="34"/>
        <v>00</v>
      </c>
      <c r="AN167" s="61" t="str">
        <f t="shared" si="35"/>
        <v>00</v>
      </c>
      <c r="AO167" s="61" t="str">
        <f t="shared" si="36"/>
        <v>00</v>
      </c>
      <c r="AQ167" t="str">
        <f t="shared" si="31"/>
        <v/>
      </c>
    </row>
    <row r="168" spans="2:43">
      <c r="B168" s="132"/>
      <c r="C168" s="48">
        <f t="shared" si="32"/>
        <v>32</v>
      </c>
      <c r="D168" s="125">
        <f t="shared" ref="D168:AI175" si="44">IF(OR(D38=0,D38=1),1,0)</f>
        <v>0</v>
      </c>
      <c r="E168" s="125">
        <f t="shared" si="44"/>
        <v>0</v>
      </c>
      <c r="F168" s="125">
        <f t="shared" si="44"/>
        <v>0</v>
      </c>
      <c r="G168" s="125">
        <f t="shared" si="44"/>
        <v>0</v>
      </c>
      <c r="H168" s="125">
        <f t="shared" si="44"/>
        <v>0</v>
      </c>
      <c r="I168" s="125">
        <f t="shared" si="44"/>
        <v>0</v>
      </c>
      <c r="J168" s="125">
        <f t="shared" si="44"/>
        <v>0</v>
      </c>
      <c r="K168" s="125">
        <f t="shared" si="44"/>
        <v>0</v>
      </c>
      <c r="L168" s="125">
        <f t="shared" si="44"/>
        <v>0</v>
      </c>
      <c r="M168" s="125">
        <f t="shared" si="44"/>
        <v>0</v>
      </c>
      <c r="N168" s="125">
        <f t="shared" si="44"/>
        <v>0</v>
      </c>
      <c r="O168" s="125">
        <f t="shared" si="44"/>
        <v>0</v>
      </c>
      <c r="P168" s="125">
        <f t="shared" si="44"/>
        <v>0</v>
      </c>
      <c r="Q168" s="125">
        <f t="shared" si="44"/>
        <v>0</v>
      </c>
      <c r="R168" s="125">
        <f t="shared" si="44"/>
        <v>0</v>
      </c>
      <c r="S168" s="125">
        <f t="shared" si="44"/>
        <v>0</v>
      </c>
      <c r="T168" s="125">
        <f t="shared" si="44"/>
        <v>0</v>
      </c>
      <c r="U168" s="125">
        <f t="shared" si="44"/>
        <v>0</v>
      </c>
      <c r="V168" s="125">
        <f t="shared" si="44"/>
        <v>0</v>
      </c>
      <c r="W168" s="125">
        <f t="shared" si="44"/>
        <v>0</v>
      </c>
      <c r="X168" s="125">
        <f t="shared" si="44"/>
        <v>0</v>
      </c>
      <c r="Y168" s="125">
        <f t="shared" si="44"/>
        <v>0</v>
      </c>
      <c r="Z168" s="125">
        <f t="shared" si="44"/>
        <v>0</v>
      </c>
      <c r="AA168" s="125">
        <f t="shared" si="44"/>
        <v>0</v>
      </c>
      <c r="AB168" s="125">
        <f t="shared" si="44"/>
        <v>0</v>
      </c>
      <c r="AC168" s="125">
        <f t="shared" si="44"/>
        <v>0</v>
      </c>
      <c r="AD168" s="125">
        <f t="shared" si="44"/>
        <v>0</v>
      </c>
      <c r="AE168" s="125">
        <f t="shared" si="44"/>
        <v>0</v>
      </c>
      <c r="AF168" s="125">
        <f t="shared" si="44"/>
        <v>0</v>
      </c>
      <c r="AG168" s="125">
        <f t="shared" si="44"/>
        <v>0</v>
      </c>
      <c r="AH168" s="125">
        <f t="shared" si="44"/>
        <v>0</v>
      </c>
      <c r="AI168" s="125">
        <f t="shared" si="44"/>
        <v>0</v>
      </c>
      <c r="AJ168" s="48" t="str">
        <f t="shared" si="30"/>
        <v/>
      </c>
      <c r="AK168" s="61"/>
      <c r="AL168" s="61" t="str">
        <f t="shared" si="33"/>
        <v>00</v>
      </c>
      <c r="AM168" s="61" t="str">
        <f t="shared" si="34"/>
        <v>00</v>
      </c>
      <c r="AN168" s="61" t="str">
        <f t="shared" si="35"/>
        <v>00</v>
      </c>
      <c r="AO168" s="61" t="str">
        <f t="shared" si="36"/>
        <v>00</v>
      </c>
      <c r="AQ168" t="str">
        <f t="shared" si="31"/>
        <v/>
      </c>
    </row>
    <row r="169" spans="2:43">
      <c r="B169" s="132"/>
      <c r="C169" s="48">
        <f t="shared" si="32"/>
        <v>33</v>
      </c>
      <c r="D169" s="125">
        <f t="shared" si="44"/>
        <v>0</v>
      </c>
      <c r="E169" s="125">
        <f t="shared" si="44"/>
        <v>0</v>
      </c>
      <c r="F169" s="125">
        <f t="shared" si="44"/>
        <v>0</v>
      </c>
      <c r="G169" s="125">
        <f t="shared" si="44"/>
        <v>0</v>
      </c>
      <c r="H169" s="125">
        <f t="shared" si="44"/>
        <v>0</v>
      </c>
      <c r="I169" s="125">
        <f t="shared" si="44"/>
        <v>0</v>
      </c>
      <c r="J169" s="125">
        <f t="shared" si="44"/>
        <v>0</v>
      </c>
      <c r="K169" s="125">
        <f t="shared" si="44"/>
        <v>0</v>
      </c>
      <c r="L169" s="125">
        <f t="shared" si="44"/>
        <v>0</v>
      </c>
      <c r="M169" s="125">
        <f t="shared" si="44"/>
        <v>0</v>
      </c>
      <c r="N169" s="125">
        <f t="shared" si="44"/>
        <v>0</v>
      </c>
      <c r="O169" s="125">
        <f t="shared" si="44"/>
        <v>0</v>
      </c>
      <c r="P169" s="125">
        <f t="shared" si="44"/>
        <v>0</v>
      </c>
      <c r="Q169" s="125">
        <f t="shared" si="44"/>
        <v>0</v>
      </c>
      <c r="R169" s="125">
        <f t="shared" si="44"/>
        <v>0</v>
      </c>
      <c r="S169" s="125">
        <f t="shared" si="44"/>
        <v>0</v>
      </c>
      <c r="T169" s="125">
        <f t="shared" si="44"/>
        <v>0</v>
      </c>
      <c r="U169" s="125">
        <f t="shared" si="44"/>
        <v>0</v>
      </c>
      <c r="V169" s="125">
        <f t="shared" si="44"/>
        <v>0</v>
      </c>
      <c r="W169" s="125">
        <f t="shared" si="44"/>
        <v>0</v>
      </c>
      <c r="X169" s="125">
        <f t="shared" si="44"/>
        <v>0</v>
      </c>
      <c r="Y169" s="125">
        <f t="shared" si="44"/>
        <v>0</v>
      </c>
      <c r="Z169" s="125">
        <f t="shared" si="44"/>
        <v>0</v>
      </c>
      <c r="AA169" s="125">
        <f t="shared" si="44"/>
        <v>0</v>
      </c>
      <c r="AB169" s="125">
        <f t="shared" si="44"/>
        <v>0</v>
      </c>
      <c r="AC169" s="125">
        <f t="shared" si="44"/>
        <v>0</v>
      </c>
      <c r="AD169" s="125">
        <f t="shared" si="44"/>
        <v>0</v>
      </c>
      <c r="AE169" s="125">
        <f t="shared" si="44"/>
        <v>0</v>
      </c>
      <c r="AF169" s="125">
        <f t="shared" si="44"/>
        <v>0</v>
      </c>
      <c r="AG169" s="125">
        <f t="shared" si="44"/>
        <v>0</v>
      </c>
      <c r="AH169" s="125">
        <f t="shared" si="44"/>
        <v>0</v>
      </c>
      <c r="AI169" s="125">
        <f t="shared" si="44"/>
        <v>0</v>
      </c>
      <c r="AJ169" s="48" t="str">
        <f t="shared" si="30"/>
        <v/>
      </c>
      <c r="AK169" s="61"/>
      <c r="AL169" s="61" t="str">
        <f t="shared" si="33"/>
        <v>00</v>
      </c>
      <c r="AM169" s="61" t="str">
        <f t="shared" si="34"/>
        <v>00</v>
      </c>
      <c r="AN169" s="61" t="str">
        <f t="shared" si="35"/>
        <v>00</v>
      </c>
      <c r="AO169" s="61" t="str">
        <f t="shared" si="36"/>
        <v>00</v>
      </c>
      <c r="AQ169" t="str">
        <f t="shared" si="31"/>
        <v/>
      </c>
    </row>
    <row r="170" spans="2:43">
      <c r="B170" s="132"/>
      <c r="C170" s="48">
        <f t="shared" si="32"/>
        <v>34</v>
      </c>
      <c r="D170" s="125">
        <f t="shared" si="44"/>
        <v>0</v>
      </c>
      <c r="E170" s="125">
        <f t="shared" si="44"/>
        <v>0</v>
      </c>
      <c r="F170" s="125">
        <f t="shared" si="44"/>
        <v>0</v>
      </c>
      <c r="G170" s="125">
        <f t="shared" si="44"/>
        <v>0</v>
      </c>
      <c r="H170" s="125">
        <f t="shared" si="44"/>
        <v>0</v>
      </c>
      <c r="I170" s="125">
        <f t="shared" si="44"/>
        <v>0</v>
      </c>
      <c r="J170" s="125">
        <f t="shared" si="44"/>
        <v>0</v>
      </c>
      <c r="K170" s="125">
        <f t="shared" si="44"/>
        <v>0</v>
      </c>
      <c r="L170" s="125">
        <f t="shared" si="44"/>
        <v>0</v>
      </c>
      <c r="M170" s="125">
        <f t="shared" si="44"/>
        <v>0</v>
      </c>
      <c r="N170" s="125">
        <f t="shared" si="44"/>
        <v>0</v>
      </c>
      <c r="O170" s="125">
        <f t="shared" si="44"/>
        <v>0</v>
      </c>
      <c r="P170" s="125">
        <f t="shared" si="44"/>
        <v>0</v>
      </c>
      <c r="Q170" s="125">
        <f t="shared" si="44"/>
        <v>0</v>
      </c>
      <c r="R170" s="125">
        <f t="shared" si="44"/>
        <v>0</v>
      </c>
      <c r="S170" s="125">
        <f t="shared" si="44"/>
        <v>0</v>
      </c>
      <c r="T170" s="125">
        <f t="shared" si="44"/>
        <v>0</v>
      </c>
      <c r="U170" s="125">
        <f t="shared" si="44"/>
        <v>0</v>
      </c>
      <c r="V170" s="125">
        <f t="shared" si="44"/>
        <v>0</v>
      </c>
      <c r="W170" s="125">
        <f t="shared" si="44"/>
        <v>0</v>
      </c>
      <c r="X170" s="125">
        <f t="shared" si="44"/>
        <v>0</v>
      </c>
      <c r="Y170" s="125">
        <f t="shared" si="44"/>
        <v>0</v>
      </c>
      <c r="Z170" s="125">
        <f t="shared" si="44"/>
        <v>0</v>
      </c>
      <c r="AA170" s="125">
        <f t="shared" si="44"/>
        <v>0</v>
      </c>
      <c r="AB170" s="125">
        <f t="shared" si="44"/>
        <v>0</v>
      </c>
      <c r="AC170" s="125">
        <f t="shared" si="44"/>
        <v>0</v>
      </c>
      <c r="AD170" s="125">
        <f t="shared" si="44"/>
        <v>0</v>
      </c>
      <c r="AE170" s="125">
        <f t="shared" si="44"/>
        <v>0</v>
      </c>
      <c r="AF170" s="125">
        <f t="shared" si="44"/>
        <v>0</v>
      </c>
      <c r="AG170" s="125">
        <f t="shared" si="44"/>
        <v>0</v>
      </c>
      <c r="AH170" s="125">
        <f t="shared" si="44"/>
        <v>0</v>
      </c>
      <c r="AI170" s="125">
        <f t="shared" si="44"/>
        <v>0</v>
      </c>
      <c r="AJ170" s="48" t="str">
        <f t="shared" si="30"/>
        <v/>
      </c>
      <c r="AK170" s="61"/>
      <c r="AL170" s="61" t="str">
        <f t="shared" si="33"/>
        <v>00</v>
      </c>
      <c r="AM170" s="61" t="str">
        <f t="shared" si="34"/>
        <v>00</v>
      </c>
      <c r="AN170" s="61" t="str">
        <f t="shared" si="35"/>
        <v>00</v>
      </c>
      <c r="AO170" s="61" t="str">
        <f t="shared" si="36"/>
        <v>00</v>
      </c>
      <c r="AQ170" t="str">
        <f t="shared" si="31"/>
        <v/>
      </c>
    </row>
    <row r="171" spans="2:43">
      <c r="B171" s="132"/>
      <c r="C171" s="48">
        <f t="shared" si="32"/>
        <v>35</v>
      </c>
      <c r="D171" s="125">
        <f t="shared" si="44"/>
        <v>0</v>
      </c>
      <c r="E171" s="125">
        <f t="shared" si="44"/>
        <v>0</v>
      </c>
      <c r="F171" s="125">
        <f t="shared" si="44"/>
        <v>0</v>
      </c>
      <c r="G171" s="125">
        <f t="shared" si="44"/>
        <v>0</v>
      </c>
      <c r="H171" s="125">
        <f t="shared" si="44"/>
        <v>0</v>
      </c>
      <c r="I171" s="125">
        <f t="shared" si="44"/>
        <v>0</v>
      </c>
      <c r="J171" s="125">
        <f t="shared" si="44"/>
        <v>0</v>
      </c>
      <c r="K171" s="125">
        <f t="shared" si="44"/>
        <v>0</v>
      </c>
      <c r="L171" s="125">
        <f t="shared" si="44"/>
        <v>0</v>
      </c>
      <c r="M171" s="125">
        <f t="shared" si="44"/>
        <v>0</v>
      </c>
      <c r="N171" s="125">
        <f t="shared" si="44"/>
        <v>0</v>
      </c>
      <c r="O171" s="125">
        <f t="shared" si="44"/>
        <v>0</v>
      </c>
      <c r="P171" s="125">
        <f t="shared" si="44"/>
        <v>0</v>
      </c>
      <c r="Q171" s="125">
        <f t="shared" si="44"/>
        <v>0</v>
      </c>
      <c r="R171" s="125">
        <f t="shared" si="44"/>
        <v>0</v>
      </c>
      <c r="S171" s="125">
        <f t="shared" si="44"/>
        <v>0</v>
      </c>
      <c r="T171" s="125">
        <f t="shared" si="44"/>
        <v>0</v>
      </c>
      <c r="U171" s="125">
        <f t="shared" si="44"/>
        <v>0</v>
      </c>
      <c r="V171" s="125">
        <f t="shared" si="44"/>
        <v>0</v>
      </c>
      <c r="W171" s="125">
        <f t="shared" si="44"/>
        <v>0</v>
      </c>
      <c r="X171" s="125">
        <f t="shared" si="44"/>
        <v>0</v>
      </c>
      <c r="Y171" s="125">
        <f t="shared" si="44"/>
        <v>0</v>
      </c>
      <c r="Z171" s="125">
        <f t="shared" si="44"/>
        <v>0</v>
      </c>
      <c r="AA171" s="125">
        <f t="shared" si="44"/>
        <v>0</v>
      </c>
      <c r="AB171" s="125">
        <f t="shared" si="44"/>
        <v>0</v>
      </c>
      <c r="AC171" s="125">
        <f t="shared" si="44"/>
        <v>0</v>
      </c>
      <c r="AD171" s="125">
        <f t="shared" si="44"/>
        <v>0</v>
      </c>
      <c r="AE171" s="125">
        <f t="shared" si="44"/>
        <v>0</v>
      </c>
      <c r="AF171" s="125">
        <f t="shared" si="44"/>
        <v>0</v>
      </c>
      <c r="AG171" s="125">
        <f t="shared" si="44"/>
        <v>0</v>
      </c>
      <c r="AH171" s="125">
        <f t="shared" si="44"/>
        <v>0</v>
      </c>
      <c r="AI171" s="125">
        <f t="shared" si="44"/>
        <v>0</v>
      </c>
      <c r="AJ171" s="48" t="str">
        <f t="shared" si="30"/>
        <v/>
      </c>
      <c r="AK171" s="61"/>
      <c r="AL171" s="61" t="str">
        <f t="shared" si="33"/>
        <v>00</v>
      </c>
      <c r="AM171" s="61" t="str">
        <f t="shared" si="34"/>
        <v>00</v>
      </c>
      <c r="AN171" s="61" t="str">
        <f t="shared" si="35"/>
        <v>00</v>
      </c>
      <c r="AO171" s="61" t="str">
        <f t="shared" si="36"/>
        <v>00</v>
      </c>
      <c r="AQ171" t="str">
        <f t="shared" si="31"/>
        <v/>
      </c>
    </row>
    <row r="172" spans="2:43">
      <c r="B172" s="132"/>
      <c r="C172" s="48">
        <f t="shared" si="32"/>
        <v>36</v>
      </c>
      <c r="D172" s="125">
        <f t="shared" si="44"/>
        <v>0</v>
      </c>
      <c r="E172" s="125">
        <f t="shared" si="44"/>
        <v>0</v>
      </c>
      <c r="F172" s="125">
        <f t="shared" si="44"/>
        <v>0</v>
      </c>
      <c r="G172" s="125">
        <f t="shared" si="44"/>
        <v>0</v>
      </c>
      <c r="H172" s="125">
        <f t="shared" si="44"/>
        <v>0</v>
      </c>
      <c r="I172" s="125">
        <f t="shared" si="44"/>
        <v>0</v>
      </c>
      <c r="J172" s="125">
        <f t="shared" si="44"/>
        <v>0</v>
      </c>
      <c r="K172" s="125">
        <f t="shared" si="44"/>
        <v>0</v>
      </c>
      <c r="L172" s="125">
        <f t="shared" si="44"/>
        <v>0</v>
      </c>
      <c r="M172" s="125">
        <f t="shared" si="44"/>
        <v>0</v>
      </c>
      <c r="N172" s="125">
        <f t="shared" si="44"/>
        <v>0</v>
      </c>
      <c r="O172" s="125">
        <f t="shared" si="44"/>
        <v>0</v>
      </c>
      <c r="P172" s="125">
        <f t="shared" si="44"/>
        <v>0</v>
      </c>
      <c r="Q172" s="125">
        <f t="shared" si="44"/>
        <v>0</v>
      </c>
      <c r="R172" s="125">
        <f t="shared" si="44"/>
        <v>0</v>
      </c>
      <c r="S172" s="125">
        <f t="shared" si="44"/>
        <v>0</v>
      </c>
      <c r="T172" s="125">
        <f t="shared" si="44"/>
        <v>0</v>
      </c>
      <c r="U172" s="125">
        <f t="shared" si="44"/>
        <v>0</v>
      </c>
      <c r="V172" s="125">
        <f t="shared" si="44"/>
        <v>0</v>
      </c>
      <c r="W172" s="125">
        <f t="shared" si="44"/>
        <v>0</v>
      </c>
      <c r="X172" s="125">
        <f t="shared" si="44"/>
        <v>0</v>
      </c>
      <c r="Y172" s="125">
        <f t="shared" si="44"/>
        <v>0</v>
      </c>
      <c r="Z172" s="125">
        <f t="shared" si="44"/>
        <v>0</v>
      </c>
      <c r="AA172" s="125">
        <f t="shared" si="44"/>
        <v>0</v>
      </c>
      <c r="AB172" s="125">
        <f t="shared" si="44"/>
        <v>0</v>
      </c>
      <c r="AC172" s="125">
        <f t="shared" si="44"/>
        <v>0</v>
      </c>
      <c r="AD172" s="125">
        <f t="shared" si="44"/>
        <v>0</v>
      </c>
      <c r="AE172" s="125">
        <f t="shared" si="44"/>
        <v>0</v>
      </c>
      <c r="AF172" s="125">
        <f t="shared" si="44"/>
        <v>0</v>
      </c>
      <c r="AG172" s="125">
        <f t="shared" si="44"/>
        <v>0</v>
      </c>
      <c r="AH172" s="125">
        <f t="shared" si="44"/>
        <v>0</v>
      </c>
      <c r="AI172" s="125">
        <f t="shared" si="44"/>
        <v>0</v>
      </c>
      <c r="AJ172" s="48" t="str">
        <f t="shared" si="30"/>
        <v/>
      </c>
      <c r="AK172" s="61"/>
      <c r="AL172" s="61" t="str">
        <f t="shared" si="33"/>
        <v>00</v>
      </c>
      <c r="AM172" s="61" t="str">
        <f t="shared" si="34"/>
        <v>00</v>
      </c>
      <c r="AN172" s="61" t="str">
        <f t="shared" si="35"/>
        <v>00</v>
      </c>
      <c r="AO172" s="61" t="str">
        <f t="shared" si="36"/>
        <v>00</v>
      </c>
      <c r="AQ172" t="str">
        <f t="shared" si="31"/>
        <v/>
      </c>
    </row>
    <row r="173" spans="2:43">
      <c r="B173" s="132"/>
      <c r="C173" s="48">
        <f t="shared" si="32"/>
        <v>37</v>
      </c>
      <c r="D173" s="125">
        <f t="shared" si="44"/>
        <v>0</v>
      </c>
      <c r="E173" s="125">
        <f t="shared" si="44"/>
        <v>0</v>
      </c>
      <c r="F173" s="125">
        <f t="shared" si="44"/>
        <v>0</v>
      </c>
      <c r="G173" s="125">
        <f t="shared" si="44"/>
        <v>0</v>
      </c>
      <c r="H173" s="125">
        <f t="shared" si="44"/>
        <v>0</v>
      </c>
      <c r="I173" s="125">
        <f t="shared" si="44"/>
        <v>0</v>
      </c>
      <c r="J173" s="125">
        <f t="shared" si="44"/>
        <v>0</v>
      </c>
      <c r="K173" s="125">
        <f t="shared" si="44"/>
        <v>0</v>
      </c>
      <c r="L173" s="125">
        <f t="shared" si="44"/>
        <v>0</v>
      </c>
      <c r="M173" s="125">
        <f t="shared" si="44"/>
        <v>0</v>
      </c>
      <c r="N173" s="125">
        <f t="shared" si="44"/>
        <v>0</v>
      </c>
      <c r="O173" s="125">
        <f t="shared" si="44"/>
        <v>0</v>
      </c>
      <c r="P173" s="125">
        <f t="shared" si="44"/>
        <v>0</v>
      </c>
      <c r="Q173" s="125">
        <f t="shared" si="44"/>
        <v>0</v>
      </c>
      <c r="R173" s="125">
        <f t="shared" si="44"/>
        <v>0</v>
      </c>
      <c r="S173" s="125">
        <f t="shared" si="44"/>
        <v>0</v>
      </c>
      <c r="T173" s="125">
        <f t="shared" si="44"/>
        <v>0</v>
      </c>
      <c r="U173" s="125">
        <f t="shared" si="44"/>
        <v>0</v>
      </c>
      <c r="V173" s="125">
        <f t="shared" si="44"/>
        <v>0</v>
      </c>
      <c r="W173" s="125">
        <f t="shared" si="44"/>
        <v>0</v>
      </c>
      <c r="X173" s="125">
        <f t="shared" si="44"/>
        <v>0</v>
      </c>
      <c r="Y173" s="125">
        <f t="shared" si="44"/>
        <v>0</v>
      </c>
      <c r="Z173" s="125">
        <f t="shared" si="44"/>
        <v>0</v>
      </c>
      <c r="AA173" s="125">
        <f t="shared" si="44"/>
        <v>0</v>
      </c>
      <c r="AB173" s="125">
        <f t="shared" si="44"/>
        <v>0</v>
      </c>
      <c r="AC173" s="125">
        <f t="shared" si="44"/>
        <v>0</v>
      </c>
      <c r="AD173" s="125">
        <f t="shared" si="44"/>
        <v>0</v>
      </c>
      <c r="AE173" s="125">
        <f t="shared" si="44"/>
        <v>0</v>
      </c>
      <c r="AF173" s="125">
        <f t="shared" si="44"/>
        <v>0</v>
      </c>
      <c r="AG173" s="125">
        <f t="shared" si="44"/>
        <v>0</v>
      </c>
      <c r="AH173" s="125">
        <f t="shared" si="44"/>
        <v>0</v>
      </c>
      <c r="AI173" s="125">
        <f t="shared" si="44"/>
        <v>0</v>
      </c>
      <c r="AJ173" s="48" t="str">
        <f t="shared" si="30"/>
        <v/>
      </c>
      <c r="AK173" s="61"/>
      <c r="AL173" s="61" t="str">
        <f t="shared" si="33"/>
        <v>00</v>
      </c>
      <c r="AM173" s="61" t="str">
        <f t="shared" si="34"/>
        <v>00</v>
      </c>
      <c r="AN173" s="61" t="str">
        <f t="shared" si="35"/>
        <v>00</v>
      </c>
      <c r="AO173" s="61" t="str">
        <f t="shared" si="36"/>
        <v>00</v>
      </c>
      <c r="AQ173" t="str">
        <f t="shared" si="31"/>
        <v/>
      </c>
    </row>
    <row r="174" spans="2:43">
      <c r="B174" s="132"/>
      <c r="C174" s="48">
        <f t="shared" si="32"/>
        <v>38</v>
      </c>
      <c r="D174" s="125">
        <f t="shared" si="44"/>
        <v>0</v>
      </c>
      <c r="E174" s="125">
        <f t="shared" si="44"/>
        <v>0</v>
      </c>
      <c r="F174" s="125">
        <f t="shared" si="44"/>
        <v>0</v>
      </c>
      <c r="G174" s="125">
        <f t="shared" si="44"/>
        <v>0</v>
      </c>
      <c r="H174" s="125">
        <f t="shared" si="44"/>
        <v>0</v>
      </c>
      <c r="I174" s="125">
        <f t="shared" si="44"/>
        <v>0</v>
      </c>
      <c r="J174" s="125">
        <f t="shared" si="44"/>
        <v>0</v>
      </c>
      <c r="K174" s="125">
        <f t="shared" si="44"/>
        <v>0</v>
      </c>
      <c r="L174" s="125">
        <f t="shared" si="44"/>
        <v>0</v>
      </c>
      <c r="M174" s="125">
        <f t="shared" si="44"/>
        <v>0</v>
      </c>
      <c r="N174" s="125">
        <f t="shared" si="44"/>
        <v>0</v>
      </c>
      <c r="O174" s="125">
        <f t="shared" si="44"/>
        <v>0</v>
      </c>
      <c r="P174" s="125">
        <f t="shared" si="44"/>
        <v>0</v>
      </c>
      <c r="Q174" s="125">
        <f t="shared" si="44"/>
        <v>0</v>
      </c>
      <c r="R174" s="125">
        <f t="shared" si="44"/>
        <v>0</v>
      </c>
      <c r="S174" s="125">
        <f t="shared" si="44"/>
        <v>0</v>
      </c>
      <c r="T174" s="125">
        <f t="shared" si="44"/>
        <v>0</v>
      </c>
      <c r="U174" s="125">
        <f t="shared" si="44"/>
        <v>0</v>
      </c>
      <c r="V174" s="125">
        <f t="shared" si="44"/>
        <v>0</v>
      </c>
      <c r="W174" s="125">
        <f t="shared" si="44"/>
        <v>0</v>
      </c>
      <c r="X174" s="125">
        <f t="shared" si="44"/>
        <v>0</v>
      </c>
      <c r="Y174" s="125">
        <f t="shared" si="44"/>
        <v>0</v>
      </c>
      <c r="Z174" s="125">
        <f t="shared" si="44"/>
        <v>0</v>
      </c>
      <c r="AA174" s="125">
        <f t="shared" si="44"/>
        <v>0</v>
      </c>
      <c r="AB174" s="125">
        <f t="shared" si="44"/>
        <v>0</v>
      </c>
      <c r="AC174" s="125">
        <f t="shared" si="44"/>
        <v>0</v>
      </c>
      <c r="AD174" s="125">
        <f t="shared" si="44"/>
        <v>0</v>
      </c>
      <c r="AE174" s="125">
        <f t="shared" si="44"/>
        <v>0</v>
      </c>
      <c r="AF174" s="125">
        <f t="shared" si="44"/>
        <v>0</v>
      </c>
      <c r="AG174" s="125">
        <f t="shared" si="44"/>
        <v>0</v>
      </c>
      <c r="AH174" s="125">
        <f t="shared" si="44"/>
        <v>0</v>
      </c>
      <c r="AI174" s="125">
        <f t="shared" si="44"/>
        <v>0</v>
      </c>
      <c r="AJ174" s="48" t="str">
        <f t="shared" si="30"/>
        <v/>
      </c>
      <c r="AK174" s="61"/>
      <c r="AL174" s="61" t="str">
        <f t="shared" si="33"/>
        <v>00</v>
      </c>
      <c r="AM174" s="61" t="str">
        <f t="shared" si="34"/>
        <v>00</v>
      </c>
      <c r="AN174" s="61" t="str">
        <f t="shared" si="35"/>
        <v>00</v>
      </c>
      <c r="AO174" s="61" t="str">
        <f t="shared" si="36"/>
        <v>00</v>
      </c>
      <c r="AQ174" t="str">
        <f t="shared" si="31"/>
        <v/>
      </c>
    </row>
    <row r="175" spans="2:43">
      <c r="B175" s="132"/>
      <c r="C175" s="48">
        <f t="shared" si="32"/>
        <v>39</v>
      </c>
      <c r="D175" s="125">
        <f t="shared" si="44"/>
        <v>0</v>
      </c>
      <c r="E175" s="125">
        <f t="shared" si="44"/>
        <v>0</v>
      </c>
      <c r="F175" s="125">
        <f t="shared" si="44"/>
        <v>0</v>
      </c>
      <c r="G175" s="125">
        <f t="shared" si="44"/>
        <v>0</v>
      </c>
      <c r="H175" s="125">
        <f t="shared" si="44"/>
        <v>0</v>
      </c>
      <c r="I175" s="125">
        <f t="shared" si="44"/>
        <v>0</v>
      </c>
      <c r="J175" s="125">
        <f t="shared" si="44"/>
        <v>0</v>
      </c>
      <c r="K175" s="125">
        <f t="shared" si="44"/>
        <v>0</v>
      </c>
      <c r="L175" s="125">
        <f t="shared" si="44"/>
        <v>0</v>
      </c>
      <c r="M175" s="125">
        <f t="shared" si="44"/>
        <v>0</v>
      </c>
      <c r="N175" s="125">
        <f t="shared" si="44"/>
        <v>0</v>
      </c>
      <c r="O175" s="125">
        <f t="shared" si="44"/>
        <v>0</v>
      </c>
      <c r="P175" s="125">
        <f t="shared" si="44"/>
        <v>0</v>
      </c>
      <c r="Q175" s="125">
        <f t="shared" si="44"/>
        <v>0</v>
      </c>
      <c r="R175" s="125">
        <f t="shared" si="44"/>
        <v>0</v>
      </c>
      <c r="S175" s="125">
        <f t="shared" si="44"/>
        <v>0</v>
      </c>
      <c r="T175" s="125">
        <f t="shared" si="44"/>
        <v>0</v>
      </c>
      <c r="U175" s="125">
        <f t="shared" si="44"/>
        <v>0</v>
      </c>
      <c r="V175" s="125">
        <f t="shared" si="44"/>
        <v>0</v>
      </c>
      <c r="W175" s="125">
        <f t="shared" si="44"/>
        <v>0</v>
      </c>
      <c r="X175" s="125">
        <f t="shared" si="44"/>
        <v>0</v>
      </c>
      <c r="Y175" s="125">
        <f t="shared" si="44"/>
        <v>0</v>
      </c>
      <c r="Z175" s="125">
        <f t="shared" si="44"/>
        <v>0</v>
      </c>
      <c r="AA175" s="125">
        <f t="shared" si="44"/>
        <v>0</v>
      </c>
      <c r="AB175" s="125">
        <f t="shared" si="44"/>
        <v>0</v>
      </c>
      <c r="AC175" s="125">
        <f t="shared" si="44"/>
        <v>0</v>
      </c>
      <c r="AD175" s="125">
        <f t="shared" si="44"/>
        <v>0</v>
      </c>
      <c r="AE175" s="125">
        <f t="shared" si="44"/>
        <v>0</v>
      </c>
      <c r="AF175" s="125">
        <f t="shared" si="44"/>
        <v>0</v>
      </c>
      <c r="AG175" s="125">
        <f t="shared" si="44"/>
        <v>0</v>
      </c>
      <c r="AH175" s="125">
        <f t="shared" si="44"/>
        <v>0</v>
      </c>
      <c r="AI175" s="125">
        <f t="shared" ref="AI175" si="45">IF(OR(AI45=0,AI45=1),1,0)</f>
        <v>0</v>
      </c>
      <c r="AJ175" s="48" t="str">
        <f t="shared" si="30"/>
        <v/>
      </c>
      <c r="AK175" s="61"/>
      <c r="AL175" s="61" t="str">
        <f t="shared" si="33"/>
        <v>00</v>
      </c>
      <c r="AM175" s="61" t="str">
        <f t="shared" si="34"/>
        <v>00</v>
      </c>
      <c r="AN175" s="61" t="str">
        <f t="shared" si="35"/>
        <v>00</v>
      </c>
      <c r="AO175" s="61" t="str">
        <f t="shared" si="36"/>
        <v>00</v>
      </c>
      <c r="AQ175" t="str">
        <f t="shared" si="31"/>
        <v/>
      </c>
    </row>
    <row r="176" spans="2:43">
      <c r="B176" s="132"/>
      <c r="C176" s="48">
        <f t="shared" si="32"/>
        <v>40</v>
      </c>
      <c r="D176" s="125">
        <f t="shared" ref="D176:AI183" si="46">IF(OR(D46=0,D46=1),1,0)</f>
        <v>0</v>
      </c>
      <c r="E176" s="125">
        <f t="shared" si="46"/>
        <v>0</v>
      </c>
      <c r="F176" s="125">
        <f t="shared" si="46"/>
        <v>0</v>
      </c>
      <c r="G176" s="125">
        <f t="shared" si="46"/>
        <v>0</v>
      </c>
      <c r="H176" s="125">
        <f t="shared" si="46"/>
        <v>0</v>
      </c>
      <c r="I176" s="125">
        <f t="shared" si="46"/>
        <v>0</v>
      </c>
      <c r="J176" s="125">
        <f t="shared" si="46"/>
        <v>0</v>
      </c>
      <c r="K176" s="125">
        <f t="shared" si="46"/>
        <v>0</v>
      </c>
      <c r="L176" s="125">
        <f t="shared" si="46"/>
        <v>0</v>
      </c>
      <c r="M176" s="125">
        <f t="shared" si="46"/>
        <v>0</v>
      </c>
      <c r="N176" s="125">
        <f t="shared" si="46"/>
        <v>0</v>
      </c>
      <c r="O176" s="125">
        <f t="shared" si="46"/>
        <v>0</v>
      </c>
      <c r="P176" s="125">
        <f t="shared" si="46"/>
        <v>0</v>
      </c>
      <c r="Q176" s="125">
        <f t="shared" si="46"/>
        <v>0</v>
      </c>
      <c r="R176" s="125">
        <f t="shared" si="46"/>
        <v>0</v>
      </c>
      <c r="S176" s="125">
        <f t="shared" si="46"/>
        <v>0</v>
      </c>
      <c r="T176" s="125">
        <f t="shared" si="46"/>
        <v>0</v>
      </c>
      <c r="U176" s="125">
        <f t="shared" si="46"/>
        <v>0</v>
      </c>
      <c r="V176" s="125">
        <f t="shared" si="46"/>
        <v>0</v>
      </c>
      <c r="W176" s="125">
        <f t="shared" si="46"/>
        <v>0</v>
      </c>
      <c r="X176" s="125">
        <f t="shared" si="46"/>
        <v>0</v>
      </c>
      <c r="Y176" s="125">
        <f t="shared" si="46"/>
        <v>0</v>
      </c>
      <c r="Z176" s="125">
        <f t="shared" si="46"/>
        <v>0</v>
      </c>
      <c r="AA176" s="125">
        <f t="shared" si="46"/>
        <v>0</v>
      </c>
      <c r="AB176" s="125">
        <f t="shared" si="46"/>
        <v>0</v>
      </c>
      <c r="AC176" s="125">
        <f t="shared" si="46"/>
        <v>0</v>
      </c>
      <c r="AD176" s="125">
        <f t="shared" si="46"/>
        <v>0</v>
      </c>
      <c r="AE176" s="125">
        <f t="shared" si="46"/>
        <v>0</v>
      </c>
      <c r="AF176" s="125">
        <f t="shared" si="46"/>
        <v>0</v>
      </c>
      <c r="AG176" s="125">
        <f t="shared" si="46"/>
        <v>0</v>
      </c>
      <c r="AH176" s="125">
        <f t="shared" si="46"/>
        <v>0</v>
      </c>
      <c r="AI176" s="125">
        <f t="shared" si="46"/>
        <v>0</v>
      </c>
      <c r="AJ176" s="48" t="str">
        <f t="shared" si="30"/>
        <v/>
      </c>
      <c r="AK176" s="61"/>
      <c r="AL176" s="61" t="str">
        <f t="shared" si="33"/>
        <v>00</v>
      </c>
      <c r="AM176" s="61" t="str">
        <f t="shared" si="34"/>
        <v>00</v>
      </c>
      <c r="AN176" s="61" t="str">
        <f t="shared" si="35"/>
        <v>00</v>
      </c>
      <c r="AO176" s="61" t="str">
        <f t="shared" si="36"/>
        <v>00</v>
      </c>
      <c r="AQ176" t="str">
        <f t="shared" si="31"/>
        <v/>
      </c>
    </row>
    <row r="177" spans="2:43">
      <c r="B177" s="132"/>
      <c r="C177" s="48">
        <f t="shared" si="32"/>
        <v>41</v>
      </c>
      <c r="D177" s="125">
        <f t="shared" si="46"/>
        <v>0</v>
      </c>
      <c r="E177" s="125">
        <f t="shared" si="46"/>
        <v>0</v>
      </c>
      <c r="F177" s="125">
        <f t="shared" si="46"/>
        <v>0</v>
      </c>
      <c r="G177" s="125">
        <f t="shared" si="46"/>
        <v>0</v>
      </c>
      <c r="H177" s="125">
        <f t="shared" si="46"/>
        <v>0</v>
      </c>
      <c r="I177" s="125">
        <f t="shared" si="46"/>
        <v>0</v>
      </c>
      <c r="J177" s="125">
        <f t="shared" si="46"/>
        <v>0</v>
      </c>
      <c r="K177" s="125">
        <f t="shared" si="46"/>
        <v>0</v>
      </c>
      <c r="L177" s="125">
        <f t="shared" si="46"/>
        <v>0</v>
      </c>
      <c r="M177" s="125">
        <f t="shared" si="46"/>
        <v>0</v>
      </c>
      <c r="N177" s="125">
        <f t="shared" si="46"/>
        <v>0</v>
      </c>
      <c r="O177" s="125">
        <f t="shared" si="46"/>
        <v>0</v>
      </c>
      <c r="P177" s="125">
        <f t="shared" si="46"/>
        <v>0</v>
      </c>
      <c r="Q177" s="125">
        <f t="shared" si="46"/>
        <v>0</v>
      </c>
      <c r="R177" s="125">
        <f t="shared" si="46"/>
        <v>0</v>
      </c>
      <c r="S177" s="125">
        <f t="shared" si="46"/>
        <v>0</v>
      </c>
      <c r="T177" s="125">
        <f t="shared" si="46"/>
        <v>0</v>
      </c>
      <c r="U177" s="125">
        <f t="shared" si="46"/>
        <v>0</v>
      </c>
      <c r="V177" s="125">
        <f t="shared" si="46"/>
        <v>0</v>
      </c>
      <c r="W177" s="125">
        <f t="shared" si="46"/>
        <v>0</v>
      </c>
      <c r="X177" s="125">
        <f t="shared" si="46"/>
        <v>0</v>
      </c>
      <c r="Y177" s="125">
        <f t="shared" si="46"/>
        <v>0</v>
      </c>
      <c r="Z177" s="125">
        <f t="shared" si="46"/>
        <v>0</v>
      </c>
      <c r="AA177" s="125">
        <f t="shared" si="46"/>
        <v>0</v>
      </c>
      <c r="AB177" s="125">
        <f t="shared" si="46"/>
        <v>0</v>
      </c>
      <c r="AC177" s="125">
        <f t="shared" si="46"/>
        <v>0</v>
      </c>
      <c r="AD177" s="125">
        <f t="shared" si="46"/>
        <v>0</v>
      </c>
      <c r="AE177" s="125">
        <f t="shared" si="46"/>
        <v>0</v>
      </c>
      <c r="AF177" s="125">
        <f t="shared" si="46"/>
        <v>0</v>
      </c>
      <c r="AG177" s="125">
        <f t="shared" si="46"/>
        <v>0</v>
      </c>
      <c r="AH177" s="125">
        <f t="shared" si="46"/>
        <v>0</v>
      </c>
      <c r="AI177" s="125">
        <f t="shared" si="46"/>
        <v>0</v>
      </c>
      <c r="AJ177" s="48" t="str">
        <f t="shared" si="30"/>
        <v/>
      </c>
      <c r="AK177" s="61"/>
      <c r="AL177" s="61" t="str">
        <f t="shared" si="33"/>
        <v>00</v>
      </c>
      <c r="AM177" s="61" t="str">
        <f t="shared" si="34"/>
        <v>00</v>
      </c>
      <c r="AN177" s="61" t="str">
        <f t="shared" si="35"/>
        <v>00</v>
      </c>
      <c r="AO177" s="61" t="str">
        <f t="shared" si="36"/>
        <v>00</v>
      </c>
      <c r="AQ177" t="str">
        <f t="shared" si="31"/>
        <v/>
      </c>
    </row>
    <row r="178" spans="2:43">
      <c r="B178" s="132"/>
      <c r="C178" s="48">
        <f t="shared" si="32"/>
        <v>42</v>
      </c>
      <c r="D178" s="125">
        <f t="shared" si="46"/>
        <v>0</v>
      </c>
      <c r="E178" s="125">
        <f t="shared" si="46"/>
        <v>0</v>
      </c>
      <c r="F178" s="125">
        <f t="shared" si="46"/>
        <v>0</v>
      </c>
      <c r="G178" s="125">
        <f t="shared" si="46"/>
        <v>0</v>
      </c>
      <c r="H178" s="125">
        <f t="shared" si="46"/>
        <v>0</v>
      </c>
      <c r="I178" s="125">
        <f t="shared" si="46"/>
        <v>0</v>
      </c>
      <c r="J178" s="125">
        <f t="shared" si="46"/>
        <v>0</v>
      </c>
      <c r="K178" s="125">
        <f t="shared" si="46"/>
        <v>0</v>
      </c>
      <c r="L178" s="125">
        <f t="shared" si="46"/>
        <v>0</v>
      </c>
      <c r="M178" s="125">
        <f t="shared" si="46"/>
        <v>0</v>
      </c>
      <c r="N178" s="125">
        <f t="shared" si="46"/>
        <v>0</v>
      </c>
      <c r="O178" s="125">
        <f t="shared" si="46"/>
        <v>0</v>
      </c>
      <c r="P178" s="125">
        <f t="shared" si="46"/>
        <v>0</v>
      </c>
      <c r="Q178" s="125">
        <f t="shared" si="46"/>
        <v>0</v>
      </c>
      <c r="R178" s="125">
        <f t="shared" si="46"/>
        <v>0</v>
      </c>
      <c r="S178" s="125">
        <f t="shared" si="46"/>
        <v>0</v>
      </c>
      <c r="T178" s="125">
        <f t="shared" si="46"/>
        <v>0</v>
      </c>
      <c r="U178" s="125">
        <f t="shared" si="46"/>
        <v>0</v>
      </c>
      <c r="V178" s="125">
        <f t="shared" si="46"/>
        <v>0</v>
      </c>
      <c r="W178" s="125">
        <f t="shared" si="46"/>
        <v>0</v>
      </c>
      <c r="X178" s="125">
        <f t="shared" si="46"/>
        <v>0</v>
      </c>
      <c r="Y178" s="125">
        <f t="shared" si="46"/>
        <v>0</v>
      </c>
      <c r="Z178" s="125">
        <f t="shared" si="46"/>
        <v>0</v>
      </c>
      <c r="AA178" s="125">
        <f t="shared" si="46"/>
        <v>0</v>
      </c>
      <c r="AB178" s="125">
        <f t="shared" si="46"/>
        <v>0</v>
      </c>
      <c r="AC178" s="125">
        <f t="shared" si="46"/>
        <v>0</v>
      </c>
      <c r="AD178" s="125">
        <f t="shared" si="46"/>
        <v>0</v>
      </c>
      <c r="AE178" s="125">
        <f t="shared" si="46"/>
        <v>0</v>
      </c>
      <c r="AF178" s="125">
        <f t="shared" si="46"/>
        <v>0</v>
      </c>
      <c r="AG178" s="125">
        <f t="shared" si="46"/>
        <v>0</v>
      </c>
      <c r="AH178" s="125">
        <f t="shared" si="46"/>
        <v>0</v>
      </c>
      <c r="AI178" s="125">
        <f t="shared" si="46"/>
        <v>0</v>
      </c>
      <c r="AJ178" s="48" t="str">
        <f t="shared" si="30"/>
        <v/>
      </c>
      <c r="AK178" s="61"/>
      <c r="AL178" s="61" t="str">
        <f t="shared" si="33"/>
        <v>00</v>
      </c>
      <c r="AM178" s="61" t="str">
        <f t="shared" si="34"/>
        <v>00</v>
      </c>
      <c r="AN178" s="61" t="str">
        <f t="shared" si="35"/>
        <v>00</v>
      </c>
      <c r="AO178" s="61" t="str">
        <f t="shared" si="36"/>
        <v>00</v>
      </c>
      <c r="AQ178" t="str">
        <f t="shared" si="31"/>
        <v/>
      </c>
    </row>
    <row r="179" spans="2:43">
      <c r="B179" s="132"/>
      <c r="C179" s="48">
        <f t="shared" si="32"/>
        <v>43</v>
      </c>
      <c r="D179" s="125">
        <f t="shared" si="46"/>
        <v>0</v>
      </c>
      <c r="E179" s="125">
        <f t="shared" si="46"/>
        <v>0</v>
      </c>
      <c r="F179" s="125">
        <f t="shared" si="46"/>
        <v>0</v>
      </c>
      <c r="G179" s="125">
        <f t="shared" si="46"/>
        <v>0</v>
      </c>
      <c r="H179" s="125">
        <f t="shared" si="46"/>
        <v>0</v>
      </c>
      <c r="I179" s="125">
        <f t="shared" si="46"/>
        <v>0</v>
      </c>
      <c r="J179" s="125">
        <f t="shared" si="46"/>
        <v>0</v>
      </c>
      <c r="K179" s="125">
        <f t="shared" si="46"/>
        <v>0</v>
      </c>
      <c r="L179" s="125">
        <f t="shared" si="46"/>
        <v>0</v>
      </c>
      <c r="M179" s="125">
        <f t="shared" si="46"/>
        <v>0</v>
      </c>
      <c r="N179" s="125">
        <f t="shared" si="46"/>
        <v>0</v>
      </c>
      <c r="O179" s="125">
        <f t="shared" si="46"/>
        <v>0</v>
      </c>
      <c r="P179" s="125">
        <f t="shared" si="46"/>
        <v>0</v>
      </c>
      <c r="Q179" s="125">
        <f t="shared" si="46"/>
        <v>0</v>
      </c>
      <c r="R179" s="125">
        <f t="shared" si="46"/>
        <v>0</v>
      </c>
      <c r="S179" s="125">
        <f t="shared" si="46"/>
        <v>0</v>
      </c>
      <c r="T179" s="125">
        <f t="shared" si="46"/>
        <v>0</v>
      </c>
      <c r="U179" s="125">
        <f t="shared" si="46"/>
        <v>0</v>
      </c>
      <c r="V179" s="125">
        <f t="shared" si="46"/>
        <v>0</v>
      </c>
      <c r="W179" s="125">
        <f t="shared" si="46"/>
        <v>0</v>
      </c>
      <c r="X179" s="125">
        <f t="shared" si="46"/>
        <v>0</v>
      </c>
      <c r="Y179" s="125">
        <f t="shared" si="46"/>
        <v>0</v>
      </c>
      <c r="Z179" s="125">
        <f t="shared" si="46"/>
        <v>0</v>
      </c>
      <c r="AA179" s="125">
        <f t="shared" si="46"/>
        <v>0</v>
      </c>
      <c r="AB179" s="125">
        <f t="shared" si="46"/>
        <v>0</v>
      </c>
      <c r="AC179" s="125">
        <f t="shared" si="46"/>
        <v>0</v>
      </c>
      <c r="AD179" s="125">
        <f t="shared" si="46"/>
        <v>0</v>
      </c>
      <c r="AE179" s="125">
        <f t="shared" si="46"/>
        <v>0</v>
      </c>
      <c r="AF179" s="125">
        <f t="shared" si="46"/>
        <v>0</v>
      </c>
      <c r="AG179" s="125">
        <f t="shared" si="46"/>
        <v>0</v>
      </c>
      <c r="AH179" s="125">
        <f t="shared" si="46"/>
        <v>0</v>
      </c>
      <c r="AI179" s="125">
        <f t="shared" si="46"/>
        <v>0</v>
      </c>
      <c r="AJ179" s="48" t="str">
        <f t="shared" si="30"/>
        <v/>
      </c>
      <c r="AK179" s="61"/>
      <c r="AL179" s="61" t="str">
        <f t="shared" si="33"/>
        <v>00</v>
      </c>
      <c r="AM179" s="61" t="str">
        <f t="shared" si="34"/>
        <v>00</v>
      </c>
      <c r="AN179" s="61" t="str">
        <f t="shared" si="35"/>
        <v>00</v>
      </c>
      <c r="AO179" s="61" t="str">
        <f t="shared" si="36"/>
        <v>00</v>
      </c>
      <c r="AQ179" t="str">
        <f t="shared" si="31"/>
        <v/>
      </c>
    </row>
    <row r="180" spans="2:43">
      <c r="B180" s="132"/>
      <c r="C180" s="48">
        <f t="shared" si="32"/>
        <v>44</v>
      </c>
      <c r="D180" s="125">
        <f t="shared" si="46"/>
        <v>0</v>
      </c>
      <c r="E180" s="125">
        <f t="shared" si="46"/>
        <v>0</v>
      </c>
      <c r="F180" s="125">
        <f t="shared" si="46"/>
        <v>0</v>
      </c>
      <c r="G180" s="125">
        <f t="shared" si="46"/>
        <v>0</v>
      </c>
      <c r="H180" s="125">
        <f t="shared" si="46"/>
        <v>0</v>
      </c>
      <c r="I180" s="125">
        <f t="shared" si="46"/>
        <v>0</v>
      </c>
      <c r="J180" s="125">
        <f t="shared" si="46"/>
        <v>0</v>
      </c>
      <c r="K180" s="125">
        <f t="shared" si="46"/>
        <v>0</v>
      </c>
      <c r="L180" s="125">
        <f t="shared" si="46"/>
        <v>0</v>
      </c>
      <c r="M180" s="125">
        <f t="shared" si="46"/>
        <v>0</v>
      </c>
      <c r="N180" s="125">
        <f t="shared" si="46"/>
        <v>0</v>
      </c>
      <c r="O180" s="125">
        <f t="shared" si="46"/>
        <v>0</v>
      </c>
      <c r="P180" s="125">
        <f t="shared" si="46"/>
        <v>0</v>
      </c>
      <c r="Q180" s="125">
        <f t="shared" si="46"/>
        <v>0</v>
      </c>
      <c r="R180" s="125">
        <f t="shared" si="46"/>
        <v>0</v>
      </c>
      <c r="S180" s="125">
        <f t="shared" si="46"/>
        <v>0</v>
      </c>
      <c r="T180" s="125">
        <f t="shared" si="46"/>
        <v>0</v>
      </c>
      <c r="U180" s="125">
        <f t="shared" si="46"/>
        <v>0</v>
      </c>
      <c r="V180" s="125">
        <f t="shared" si="46"/>
        <v>0</v>
      </c>
      <c r="W180" s="125">
        <f t="shared" si="46"/>
        <v>0</v>
      </c>
      <c r="X180" s="125">
        <f t="shared" si="46"/>
        <v>0</v>
      </c>
      <c r="Y180" s="125">
        <f t="shared" si="46"/>
        <v>0</v>
      </c>
      <c r="Z180" s="125">
        <f t="shared" si="46"/>
        <v>0</v>
      </c>
      <c r="AA180" s="125">
        <f t="shared" si="46"/>
        <v>0</v>
      </c>
      <c r="AB180" s="125">
        <f t="shared" si="46"/>
        <v>0</v>
      </c>
      <c r="AC180" s="125">
        <f t="shared" si="46"/>
        <v>0</v>
      </c>
      <c r="AD180" s="125">
        <f t="shared" si="46"/>
        <v>0</v>
      </c>
      <c r="AE180" s="125">
        <f t="shared" si="46"/>
        <v>0</v>
      </c>
      <c r="AF180" s="125">
        <f t="shared" si="46"/>
        <v>0</v>
      </c>
      <c r="AG180" s="125">
        <f t="shared" si="46"/>
        <v>0</v>
      </c>
      <c r="AH180" s="125">
        <f t="shared" si="46"/>
        <v>0</v>
      </c>
      <c r="AI180" s="125">
        <f t="shared" si="46"/>
        <v>0</v>
      </c>
      <c r="AJ180" s="48" t="str">
        <f t="shared" si="30"/>
        <v/>
      </c>
      <c r="AK180" s="61"/>
      <c r="AL180" s="61" t="str">
        <f t="shared" si="33"/>
        <v>00</v>
      </c>
      <c r="AM180" s="61" t="str">
        <f t="shared" si="34"/>
        <v>00</v>
      </c>
      <c r="AN180" s="61" t="str">
        <f t="shared" si="35"/>
        <v>00</v>
      </c>
      <c r="AO180" s="61" t="str">
        <f t="shared" si="36"/>
        <v>00</v>
      </c>
      <c r="AQ180" t="str">
        <f t="shared" si="31"/>
        <v/>
      </c>
    </row>
    <row r="181" spans="2:43">
      <c r="B181" s="132"/>
      <c r="C181" s="48">
        <f t="shared" si="32"/>
        <v>45</v>
      </c>
      <c r="D181" s="125">
        <f t="shared" si="46"/>
        <v>0</v>
      </c>
      <c r="E181" s="125">
        <f t="shared" si="46"/>
        <v>0</v>
      </c>
      <c r="F181" s="125">
        <f t="shared" si="46"/>
        <v>0</v>
      </c>
      <c r="G181" s="125">
        <f t="shared" si="46"/>
        <v>0</v>
      </c>
      <c r="H181" s="125">
        <f t="shared" si="46"/>
        <v>0</v>
      </c>
      <c r="I181" s="125">
        <f t="shared" si="46"/>
        <v>0</v>
      </c>
      <c r="J181" s="125">
        <f t="shared" si="46"/>
        <v>0</v>
      </c>
      <c r="K181" s="125">
        <f t="shared" si="46"/>
        <v>0</v>
      </c>
      <c r="L181" s="125">
        <f t="shared" si="46"/>
        <v>0</v>
      </c>
      <c r="M181" s="125">
        <f t="shared" si="46"/>
        <v>0</v>
      </c>
      <c r="N181" s="125">
        <f t="shared" si="46"/>
        <v>0</v>
      </c>
      <c r="O181" s="125">
        <f t="shared" si="46"/>
        <v>0</v>
      </c>
      <c r="P181" s="125">
        <f t="shared" si="46"/>
        <v>0</v>
      </c>
      <c r="Q181" s="125">
        <f t="shared" si="46"/>
        <v>0</v>
      </c>
      <c r="R181" s="125">
        <f t="shared" si="46"/>
        <v>0</v>
      </c>
      <c r="S181" s="125">
        <f t="shared" si="46"/>
        <v>0</v>
      </c>
      <c r="T181" s="125">
        <f t="shared" si="46"/>
        <v>0</v>
      </c>
      <c r="U181" s="125">
        <f t="shared" si="46"/>
        <v>0</v>
      </c>
      <c r="V181" s="125">
        <f t="shared" si="46"/>
        <v>0</v>
      </c>
      <c r="W181" s="125">
        <f t="shared" si="46"/>
        <v>0</v>
      </c>
      <c r="X181" s="125">
        <f t="shared" si="46"/>
        <v>0</v>
      </c>
      <c r="Y181" s="125">
        <f t="shared" si="46"/>
        <v>0</v>
      </c>
      <c r="Z181" s="125">
        <f t="shared" si="46"/>
        <v>0</v>
      </c>
      <c r="AA181" s="125">
        <f t="shared" si="46"/>
        <v>0</v>
      </c>
      <c r="AB181" s="125">
        <f t="shared" si="46"/>
        <v>0</v>
      </c>
      <c r="AC181" s="125">
        <f t="shared" si="46"/>
        <v>0</v>
      </c>
      <c r="AD181" s="125">
        <f t="shared" si="46"/>
        <v>0</v>
      </c>
      <c r="AE181" s="125">
        <f t="shared" si="46"/>
        <v>0</v>
      </c>
      <c r="AF181" s="125">
        <f t="shared" si="46"/>
        <v>0</v>
      </c>
      <c r="AG181" s="125">
        <f t="shared" si="46"/>
        <v>0</v>
      </c>
      <c r="AH181" s="125">
        <f t="shared" si="46"/>
        <v>0</v>
      </c>
      <c r="AI181" s="125">
        <f t="shared" si="46"/>
        <v>0</v>
      </c>
      <c r="AJ181" s="48" t="str">
        <f t="shared" si="30"/>
        <v/>
      </c>
      <c r="AK181" s="61"/>
      <c r="AL181" s="61" t="str">
        <f t="shared" si="33"/>
        <v>00</v>
      </c>
      <c r="AM181" s="61" t="str">
        <f t="shared" si="34"/>
        <v>00</v>
      </c>
      <c r="AN181" s="61" t="str">
        <f t="shared" si="35"/>
        <v>00</v>
      </c>
      <c r="AO181" s="61" t="str">
        <f t="shared" si="36"/>
        <v>00</v>
      </c>
      <c r="AQ181" t="str">
        <f t="shared" si="31"/>
        <v/>
      </c>
    </row>
    <row r="182" spans="2:43">
      <c r="B182" s="132"/>
      <c r="C182" s="48">
        <f t="shared" si="32"/>
        <v>46</v>
      </c>
      <c r="D182" s="125">
        <f t="shared" si="46"/>
        <v>0</v>
      </c>
      <c r="E182" s="125">
        <f t="shared" si="46"/>
        <v>0</v>
      </c>
      <c r="F182" s="125">
        <f t="shared" si="46"/>
        <v>0</v>
      </c>
      <c r="G182" s="125">
        <f t="shared" si="46"/>
        <v>0</v>
      </c>
      <c r="H182" s="125">
        <f t="shared" si="46"/>
        <v>0</v>
      </c>
      <c r="I182" s="125">
        <f t="shared" si="46"/>
        <v>0</v>
      </c>
      <c r="J182" s="125">
        <f t="shared" si="46"/>
        <v>0</v>
      </c>
      <c r="K182" s="125">
        <f t="shared" si="46"/>
        <v>0</v>
      </c>
      <c r="L182" s="125">
        <f t="shared" si="46"/>
        <v>0</v>
      </c>
      <c r="M182" s="125">
        <f t="shared" si="46"/>
        <v>0</v>
      </c>
      <c r="N182" s="125">
        <f t="shared" si="46"/>
        <v>0</v>
      </c>
      <c r="O182" s="125">
        <f t="shared" si="46"/>
        <v>0</v>
      </c>
      <c r="P182" s="125">
        <f t="shared" si="46"/>
        <v>0</v>
      </c>
      <c r="Q182" s="125">
        <f t="shared" si="46"/>
        <v>0</v>
      </c>
      <c r="R182" s="125">
        <f t="shared" si="46"/>
        <v>0</v>
      </c>
      <c r="S182" s="125">
        <f t="shared" si="46"/>
        <v>0</v>
      </c>
      <c r="T182" s="125">
        <f t="shared" si="46"/>
        <v>0</v>
      </c>
      <c r="U182" s="125">
        <f t="shared" si="46"/>
        <v>0</v>
      </c>
      <c r="V182" s="125">
        <f t="shared" si="46"/>
        <v>0</v>
      </c>
      <c r="W182" s="125">
        <f t="shared" si="46"/>
        <v>0</v>
      </c>
      <c r="X182" s="125">
        <f t="shared" si="46"/>
        <v>0</v>
      </c>
      <c r="Y182" s="125">
        <f t="shared" si="46"/>
        <v>0</v>
      </c>
      <c r="Z182" s="125">
        <f t="shared" si="46"/>
        <v>0</v>
      </c>
      <c r="AA182" s="125">
        <f t="shared" si="46"/>
        <v>0</v>
      </c>
      <c r="AB182" s="125">
        <f t="shared" si="46"/>
        <v>0</v>
      </c>
      <c r="AC182" s="125">
        <f t="shared" si="46"/>
        <v>0</v>
      </c>
      <c r="AD182" s="125">
        <f t="shared" si="46"/>
        <v>0</v>
      </c>
      <c r="AE182" s="125">
        <f t="shared" si="46"/>
        <v>0</v>
      </c>
      <c r="AF182" s="125">
        <f t="shared" si="46"/>
        <v>0</v>
      </c>
      <c r="AG182" s="125">
        <f t="shared" si="46"/>
        <v>0</v>
      </c>
      <c r="AH182" s="125">
        <f t="shared" si="46"/>
        <v>0</v>
      </c>
      <c r="AI182" s="125">
        <f t="shared" si="46"/>
        <v>0</v>
      </c>
      <c r="AJ182" s="48" t="str">
        <f t="shared" si="30"/>
        <v/>
      </c>
      <c r="AK182" s="61"/>
      <c r="AL182" s="61" t="str">
        <f t="shared" si="33"/>
        <v>00</v>
      </c>
      <c r="AM182" s="61" t="str">
        <f t="shared" si="34"/>
        <v>00</v>
      </c>
      <c r="AN182" s="61" t="str">
        <f t="shared" si="35"/>
        <v>00</v>
      </c>
      <c r="AO182" s="61" t="str">
        <f t="shared" si="36"/>
        <v>00</v>
      </c>
      <c r="AQ182" t="str">
        <f t="shared" si="31"/>
        <v/>
      </c>
    </row>
    <row r="183" spans="2:43">
      <c r="B183" s="132"/>
      <c r="C183" s="48">
        <f t="shared" si="32"/>
        <v>47</v>
      </c>
      <c r="D183" s="125">
        <f t="shared" si="46"/>
        <v>0</v>
      </c>
      <c r="E183" s="125">
        <f t="shared" si="46"/>
        <v>0</v>
      </c>
      <c r="F183" s="125">
        <f t="shared" si="46"/>
        <v>0</v>
      </c>
      <c r="G183" s="125">
        <f t="shared" si="46"/>
        <v>0</v>
      </c>
      <c r="H183" s="125">
        <f t="shared" si="46"/>
        <v>0</v>
      </c>
      <c r="I183" s="125">
        <f t="shared" si="46"/>
        <v>0</v>
      </c>
      <c r="J183" s="125">
        <f t="shared" si="46"/>
        <v>0</v>
      </c>
      <c r="K183" s="125">
        <f t="shared" si="46"/>
        <v>0</v>
      </c>
      <c r="L183" s="125">
        <f t="shared" si="46"/>
        <v>0</v>
      </c>
      <c r="M183" s="125">
        <f t="shared" si="46"/>
        <v>0</v>
      </c>
      <c r="N183" s="125">
        <f t="shared" si="46"/>
        <v>0</v>
      </c>
      <c r="O183" s="125">
        <f t="shared" si="46"/>
        <v>0</v>
      </c>
      <c r="P183" s="125">
        <f t="shared" si="46"/>
        <v>0</v>
      </c>
      <c r="Q183" s="125">
        <f t="shared" si="46"/>
        <v>0</v>
      </c>
      <c r="R183" s="125">
        <f t="shared" si="46"/>
        <v>0</v>
      </c>
      <c r="S183" s="125">
        <f t="shared" si="46"/>
        <v>0</v>
      </c>
      <c r="T183" s="125">
        <f t="shared" si="46"/>
        <v>0</v>
      </c>
      <c r="U183" s="125">
        <f t="shared" si="46"/>
        <v>0</v>
      </c>
      <c r="V183" s="125">
        <f t="shared" si="46"/>
        <v>0</v>
      </c>
      <c r="W183" s="125">
        <f t="shared" si="46"/>
        <v>0</v>
      </c>
      <c r="X183" s="125">
        <f t="shared" si="46"/>
        <v>0</v>
      </c>
      <c r="Y183" s="125">
        <f t="shared" si="46"/>
        <v>0</v>
      </c>
      <c r="Z183" s="125">
        <f t="shared" si="46"/>
        <v>0</v>
      </c>
      <c r="AA183" s="125">
        <f t="shared" si="46"/>
        <v>0</v>
      </c>
      <c r="AB183" s="125">
        <f t="shared" si="46"/>
        <v>0</v>
      </c>
      <c r="AC183" s="125">
        <f t="shared" si="46"/>
        <v>0</v>
      </c>
      <c r="AD183" s="125">
        <f t="shared" si="46"/>
        <v>0</v>
      </c>
      <c r="AE183" s="125">
        <f t="shared" si="46"/>
        <v>0</v>
      </c>
      <c r="AF183" s="125">
        <f t="shared" si="46"/>
        <v>0</v>
      </c>
      <c r="AG183" s="125">
        <f t="shared" si="46"/>
        <v>0</v>
      </c>
      <c r="AH183" s="125">
        <f t="shared" si="46"/>
        <v>0</v>
      </c>
      <c r="AI183" s="125">
        <f t="shared" ref="AI183" si="47">IF(OR(AI53=0,AI53=1),1,0)</f>
        <v>0</v>
      </c>
      <c r="AJ183" s="48" t="str">
        <f t="shared" si="30"/>
        <v/>
      </c>
      <c r="AK183" s="61"/>
      <c r="AL183" s="61" t="str">
        <f t="shared" si="33"/>
        <v>00</v>
      </c>
      <c r="AM183" s="61" t="str">
        <f t="shared" si="34"/>
        <v>00</v>
      </c>
      <c r="AN183" s="61" t="str">
        <f t="shared" si="35"/>
        <v>00</v>
      </c>
      <c r="AO183" s="61" t="str">
        <f t="shared" si="36"/>
        <v>00</v>
      </c>
      <c r="AQ183" t="str">
        <f t="shared" si="31"/>
        <v/>
      </c>
    </row>
    <row r="184" spans="2:43">
      <c r="B184" s="132"/>
      <c r="C184" s="48">
        <f t="shared" si="32"/>
        <v>48</v>
      </c>
      <c r="D184" s="125">
        <f t="shared" ref="D184:AI191" si="48">IF(OR(D54=0,D54=1),1,0)</f>
        <v>0</v>
      </c>
      <c r="E184" s="125">
        <f t="shared" si="48"/>
        <v>0</v>
      </c>
      <c r="F184" s="125">
        <f t="shared" si="48"/>
        <v>0</v>
      </c>
      <c r="G184" s="125">
        <f t="shared" si="48"/>
        <v>0</v>
      </c>
      <c r="H184" s="125">
        <f t="shared" si="48"/>
        <v>0</v>
      </c>
      <c r="I184" s="125">
        <f t="shared" si="48"/>
        <v>0</v>
      </c>
      <c r="J184" s="125">
        <f t="shared" si="48"/>
        <v>0</v>
      </c>
      <c r="K184" s="125">
        <f t="shared" si="48"/>
        <v>0</v>
      </c>
      <c r="L184" s="125">
        <f t="shared" si="48"/>
        <v>0</v>
      </c>
      <c r="M184" s="125">
        <f t="shared" si="48"/>
        <v>0</v>
      </c>
      <c r="N184" s="125">
        <f t="shared" si="48"/>
        <v>0</v>
      </c>
      <c r="O184" s="125">
        <f t="shared" si="48"/>
        <v>0</v>
      </c>
      <c r="P184" s="125">
        <f t="shared" si="48"/>
        <v>0</v>
      </c>
      <c r="Q184" s="125">
        <f t="shared" si="48"/>
        <v>0</v>
      </c>
      <c r="R184" s="125">
        <f t="shared" si="48"/>
        <v>0</v>
      </c>
      <c r="S184" s="125">
        <f t="shared" si="48"/>
        <v>0</v>
      </c>
      <c r="T184" s="125">
        <f t="shared" si="48"/>
        <v>0</v>
      </c>
      <c r="U184" s="125">
        <f t="shared" si="48"/>
        <v>0</v>
      </c>
      <c r="V184" s="125">
        <f t="shared" si="48"/>
        <v>0</v>
      </c>
      <c r="W184" s="125">
        <f t="shared" si="48"/>
        <v>0</v>
      </c>
      <c r="X184" s="125">
        <f t="shared" si="48"/>
        <v>0</v>
      </c>
      <c r="Y184" s="125">
        <f t="shared" si="48"/>
        <v>0</v>
      </c>
      <c r="Z184" s="125">
        <f t="shared" si="48"/>
        <v>0</v>
      </c>
      <c r="AA184" s="125">
        <f t="shared" si="48"/>
        <v>0</v>
      </c>
      <c r="AB184" s="125">
        <f t="shared" si="48"/>
        <v>0</v>
      </c>
      <c r="AC184" s="125">
        <f t="shared" si="48"/>
        <v>0</v>
      </c>
      <c r="AD184" s="125">
        <f t="shared" si="48"/>
        <v>0</v>
      </c>
      <c r="AE184" s="125">
        <f t="shared" si="48"/>
        <v>0</v>
      </c>
      <c r="AF184" s="125">
        <f t="shared" si="48"/>
        <v>0</v>
      </c>
      <c r="AG184" s="125">
        <f t="shared" si="48"/>
        <v>0</v>
      </c>
      <c r="AH184" s="125">
        <f t="shared" si="48"/>
        <v>0</v>
      </c>
      <c r="AI184" s="125">
        <f t="shared" si="48"/>
        <v>0</v>
      </c>
      <c r="AJ184" s="48" t="str">
        <f t="shared" si="30"/>
        <v/>
      </c>
      <c r="AK184" s="61"/>
      <c r="AL184" s="61" t="str">
        <f t="shared" si="33"/>
        <v>00</v>
      </c>
      <c r="AM184" s="61" t="str">
        <f t="shared" si="34"/>
        <v>00</v>
      </c>
      <c r="AN184" s="61" t="str">
        <f t="shared" si="35"/>
        <v>00</v>
      </c>
      <c r="AO184" s="61" t="str">
        <f t="shared" si="36"/>
        <v>00</v>
      </c>
      <c r="AQ184" t="str">
        <f t="shared" si="31"/>
        <v/>
      </c>
    </row>
    <row r="185" spans="2:43">
      <c r="B185" s="132"/>
      <c r="C185" s="48">
        <f t="shared" si="32"/>
        <v>49</v>
      </c>
      <c r="D185" s="125">
        <f t="shared" si="48"/>
        <v>0</v>
      </c>
      <c r="E185" s="125">
        <f t="shared" si="48"/>
        <v>0</v>
      </c>
      <c r="F185" s="125">
        <f t="shared" si="48"/>
        <v>0</v>
      </c>
      <c r="G185" s="125">
        <f t="shared" si="48"/>
        <v>0</v>
      </c>
      <c r="H185" s="125">
        <f t="shared" si="48"/>
        <v>0</v>
      </c>
      <c r="I185" s="125">
        <f t="shared" si="48"/>
        <v>0</v>
      </c>
      <c r="J185" s="125">
        <f t="shared" si="48"/>
        <v>0</v>
      </c>
      <c r="K185" s="125">
        <f t="shared" si="48"/>
        <v>0</v>
      </c>
      <c r="L185" s="125">
        <f t="shared" si="48"/>
        <v>0</v>
      </c>
      <c r="M185" s="125">
        <f t="shared" si="48"/>
        <v>0</v>
      </c>
      <c r="N185" s="125">
        <f t="shared" si="48"/>
        <v>0</v>
      </c>
      <c r="O185" s="125">
        <f t="shared" si="48"/>
        <v>0</v>
      </c>
      <c r="P185" s="125">
        <f t="shared" si="48"/>
        <v>0</v>
      </c>
      <c r="Q185" s="125">
        <f t="shared" si="48"/>
        <v>0</v>
      </c>
      <c r="R185" s="125">
        <f t="shared" si="48"/>
        <v>0</v>
      </c>
      <c r="S185" s="125">
        <f t="shared" si="48"/>
        <v>0</v>
      </c>
      <c r="T185" s="125">
        <f t="shared" si="48"/>
        <v>0</v>
      </c>
      <c r="U185" s="125">
        <f t="shared" si="48"/>
        <v>0</v>
      </c>
      <c r="V185" s="125">
        <f t="shared" si="48"/>
        <v>0</v>
      </c>
      <c r="W185" s="125">
        <f t="shared" si="48"/>
        <v>0</v>
      </c>
      <c r="X185" s="125">
        <f t="shared" si="48"/>
        <v>0</v>
      </c>
      <c r="Y185" s="125">
        <f t="shared" si="48"/>
        <v>0</v>
      </c>
      <c r="Z185" s="125">
        <f t="shared" si="48"/>
        <v>0</v>
      </c>
      <c r="AA185" s="125">
        <f t="shared" si="48"/>
        <v>0</v>
      </c>
      <c r="AB185" s="125">
        <f t="shared" si="48"/>
        <v>0</v>
      </c>
      <c r="AC185" s="125">
        <f t="shared" si="48"/>
        <v>0</v>
      </c>
      <c r="AD185" s="125">
        <f t="shared" si="48"/>
        <v>0</v>
      </c>
      <c r="AE185" s="125">
        <f t="shared" si="48"/>
        <v>0</v>
      </c>
      <c r="AF185" s="125">
        <f t="shared" si="48"/>
        <v>0</v>
      </c>
      <c r="AG185" s="125">
        <f t="shared" si="48"/>
        <v>0</v>
      </c>
      <c r="AH185" s="125">
        <f t="shared" si="48"/>
        <v>0</v>
      </c>
      <c r="AI185" s="125">
        <f t="shared" si="48"/>
        <v>0</v>
      </c>
      <c r="AJ185" s="48" t="str">
        <f t="shared" si="30"/>
        <v/>
      </c>
      <c r="AK185" s="61"/>
      <c r="AL185" s="61" t="str">
        <f t="shared" si="33"/>
        <v>00</v>
      </c>
      <c r="AM185" s="61" t="str">
        <f t="shared" si="34"/>
        <v>00</v>
      </c>
      <c r="AN185" s="61" t="str">
        <f t="shared" si="35"/>
        <v>00</v>
      </c>
      <c r="AO185" s="61" t="str">
        <f t="shared" si="36"/>
        <v>00</v>
      </c>
      <c r="AQ185" t="str">
        <f t="shared" si="31"/>
        <v/>
      </c>
    </row>
    <row r="186" spans="2:43">
      <c r="B186" s="132"/>
      <c r="C186" s="48">
        <f t="shared" si="32"/>
        <v>50</v>
      </c>
      <c r="D186" s="125">
        <f t="shared" si="48"/>
        <v>0</v>
      </c>
      <c r="E186" s="125">
        <f t="shared" si="48"/>
        <v>0</v>
      </c>
      <c r="F186" s="125">
        <f t="shared" si="48"/>
        <v>0</v>
      </c>
      <c r="G186" s="125">
        <f t="shared" si="48"/>
        <v>0</v>
      </c>
      <c r="H186" s="125">
        <f t="shared" si="48"/>
        <v>0</v>
      </c>
      <c r="I186" s="125">
        <f t="shared" si="48"/>
        <v>0</v>
      </c>
      <c r="J186" s="125">
        <f t="shared" si="48"/>
        <v>0</v>
      </c>
      <c r="K186" s="125">
        <f t="shared" si="48"/>
        <v>0</v>
      </c>
      <c r="L186" s="125">
        <f t="shared" si="48"/>
        <v>0</v>
      </c>
      <c r="M186" s="125">
        <f t="shared" si="48"/>
        <v>0</v>
      </c>
      <c r="N186" s="125">
        <f t="shared" si="48"/>
        <v>0</v>
      </c>
      <c r="O186" s="125">
        <f t="shared" si="48"/>
        <v>0</v>
      </c>
      <c r="P186" s="125">
        <f t="shared" si="48"/>
        <v>0</v>
      </c>
      <c r="Q186" s="125">
        <f t="shared" si="48"/>
        <v>0</v>
      </c>
      <c r="R186" s="125">
        <f t="shared" si="48"/>
        <v>0</v>
      </c>
      <c r="S186" s="125">
        <f t="shared" si="48"/>
        <v>0</v>
      </c>
      <c r="T186" s="125">
        <f t="shared" si="48"/>
        <v>0</v>
      </c>
      <c r="U186" s="125">
        <f t="shared" si="48"/>
        <v>0</v>
      </c>
      <c r="V186" s="125">
        <f t="shared" si="48"/>
        <v>0</v>
      </c>
      <c r="W186" s="125">
        <f t="shared" si="48"/>
        <v>0</v>
      </c>
      <c r="X186" s="125">
        <f t="shared" si="48"/>
        <v>0</v>
      </c>
      <c r="Y186" s="125">
        <f t="shared" si="48"/>
        <v>0</v>
      </c>
      <c r="Z186" s="125">
        <f t="shared" si="48"/>
        <v>0</v>
      </c>
      <c r="AA186" s="125">
        <f t="shared" si="48"/>
        <v>0</v>
      </c>
      <c r="AB186" s="125">
        <f t="shared" si="48"/>
        <v>0</v>
      </c>
      <c r="AC186" s="125">
        <f t="shared" si="48"/>
        <v>0</v>
      </c>
      <c r="AD186" s="125">
        <f t="shared" si="48"/>
        <v>0</v>
      </c>
      <c r="AE186" s="125">
        <f t="shared" si="48"/>
        <v>0</v>
      </c>
      <c r="AF186" s="125">
        <f t="shared" si="48"/>
        <v>0</v>
      </c>
      <c r="AG186" s="125">
        <f t="shared" si="48"/>
        <v>0</v>
      </c>
      <c r="AH186" s="125">
        <f t="shared" si="48"/>
        <v>0</v>
      </c>
      <c r="AI186" s="125">
        <f t="shared" si="48"/>
        <v>0</v>
      </c>
      <c r="AJ186" s="48" t="str">
        <f t="shared" si="30"/>
        <v/>
      </c>
      <c r="AK186" s="61"/>
      <c r="AL186" s="61" t="str">
        <f t="shared" si="33"/>
        <v>00</v>
      </c>
      <c r="AM186" s="61" t="str">
        <f t="shared" si="34"/>
        <v>00</v>
      </c>
      <c r="AN186" s="61" t="str">
        <f t="shared" si="35"/>
        <v>00</v>
      </c>
      <c r="AO186" s="61" t="str">
        <f t="shared" si="36"/>
        <v>00</v>
      </c>
      <c r="AQ186" t="str">
        <f t="shared" si="31"/>
        <v/>
      </c>
    </row>
    <row r="187" spans="2:43">
      <c r="B187" s="132"/>
      <c r="C187" s="48">
        <f t="shared" si="32"/>
        <v>51</v>
      </c>
      <c r="D187" s="125">
        <f t="shared" si="48"/>
        <v>0</v>
      </c>
      <c r="E187" s="125">
        <f t="shared" si="48"/>
        <v>0</v>
      </c>
      <c r="F187" s="125">
        <f t="shared" si="48"/>
        <v>0</v>
      </c>
      <c r="G187" s="125">
        <f t="shared" si="48"/>
        <v>0</v>
      </c>
      <c r="H187" s="125">
        <f t="shared" si="48"/>
        <v>0</v>
      </c>
      <c r="I187" s="125">
        <f t="shared" si="48"/>
        <v>0</v>
      </c>
      <c r="J187" s="125">
        <f t="shared" si="48"/>
        <v>0</v>
      </c>
      <c r="K187" s="125">
        <f t="shared" si="48"/>
        <v>0</v>
      </c>
      <c r="L187" s="125">
        <f t="shared" si="48"/>
        <v>0</v>
      </c>
      <c r="M187" s="125">
        <f t="shared" si="48"/>
        <v>0</v>
      </c>
      <c r="N187" s="125">
        <f t="shared" si="48"/>
        <v>0</v>
      </c>
      <c r="O187" s="125">
        <f t="shared" si="48"/>
        <v>0</v>
      </c>
      <c r="P187" s="125">
        <f t="shared" si="48"/>
        <v>0</v>
      </c>
      <c r="Q187" s="125">
        <f t="shared" si="48"/>
        <v>0</v>
      </c>
      <c r="R187" s="125">
        <f t="shared" si="48"/>
        <v>0</v>
      </c>
      <c r="S187" s="125">
        <f t="shared" si="48"/>
        <v>0</v>
      </c>
      <c r="T187" s="125">
        <f t="shared" si="48"/>
        <v>0</v>
      </c>
      <c r="U187" s="125">
        <f t="shared" si="48"/>
        <v>0</v>
      </c>
      <c r="V187" s="125">
        <f t="shared" si="48"/>
        <v>0</v>
      </c>
      <c r="W187" s="125">
        <f t="shared" si="48"/>
        <v>0</v>
      </c>
      <c r="X187" s="125">
        <f t="shared" si="48"/>
        <v>0</v>
      </c>
      <c r="Y187" s="125">
        <f t="shared" si="48"/>
        <v>0</v>
      </c>
      <c r="Z187" s="125">
        <f t="shared" si="48"/>
        <v>0</v>
      </c>
      <c r="AA187" s="125">
        <f t="shared" si="48"/>
        <v>0</v>
      </c>
      <c r="AB187" s="125">
        <f t="shared" si="48"/>
        <v>0</v>
      </c>
      <c r="AC187" s="125">
        <f t="shared" si="48"/>
        <v>0</v>
      </c>
      <c r="AD187" s="125">
        <f t="shared" si="48"/>
        <v>0</v>
      </c>
      <c r="AE187" s="125">
        <f t="shared" si="48"/>
        <v>0</v>
      </c>
      <c r="AF187" s="125">
        <f t="shared" si="48"/>
        <v>0</v>
      </c>
      <c r="AG187" s="125">
        <f t="shared" si="48"/>
        <v>0</v>
      </c>
      <c r="AH187" s="125">
        <f t="shared" si="48"/>
        <v>0</v>
      </c>
      <c r="AI187" s="125">
        <f t="shared" si="48"/>
        <v>0</v>
      </c>
      <c r="AJ187" s="48" t="str">
        <f t="shared" si="30"/>
        <v/>
      </c>
      <c r="AK187" s="61"/>
      <c r="AL187" s="61" t="str">
        <f t="shared" si="33"/>
        <v>00</v>
      </c>
      <c r="AM187" s="61" t="str">
        <f t="shared" si="34"/>
        <v>00</v>
      </c>
      <c r="AN187" s="61" t="str">
        <f t="shared" si="35"/>
        <v>00</v>
      </c>
      <c r="AO187" s="61" t="str">
        <f t="shared" si="36"/>
        <v>00</v>
      </c>
      <c r="AQ187" t="str">
        <f t="shared" si="31"/>
        <v/>
      </c>
    </row>
    <row r="188" spans="2:43">
      <c r="B188" s="132"/>
      <c r="C188" s="48">
        <f t="shared" si="32"/>
        <v>52</v>
      </c>
      <c r="D188" s="125">
        <f t="shared" si="48"/>
        <v>0</v>
      </c>
      <c r="E188" s="125">
        <f t="shared" si="48"/>
        <v>0</v>
      </c>
      <c r="F188" s="125">
        <f t="shared" si="48"/>
        <v>0</v>
      </c>
      <c r="G188" s="125">
        <f t="shared" si="48"/>
        <v>0</v>
      </c>
      <c r="H188" s="125">
        <f t="shared" si="48"/>
        <v>0</v>
      </c>
      <c r="I188" s="125">
        <f t="shared" si="48"/>
        <v>0</v>
      </c>
      <c r="J188" s="125">
        <f t="shared" si="48"/>
        <v>0</v>
      </c>
      <c r="K188" s="125">
        <f t="shared" si="48"/>
        <v>0</v>
      </c>
      <c r="L188" s="125">
        <f t="shared" si="48"/>
        <v>0</v>
      </c>
      <c r="M188" s="125">
        <f t="shared" si="48"/>
        <v>0</v>
      </c>
      <c r="N188" s="125">
        <f t="shared" si="48"/>
        <v>0</v>
      </c>
      <c r="O188" s="125">
        <f t="shared" si="48"/>
        <v>0</v>
      </c>
      <c r="P188" s="125">
        <f t="shared" si="48"/>
        <v>0</v>
      </c>
      <c r="Q188" s="125">
        <f t="shared" si="48"/>
        <v>0</v>
      </c>
      <c r="R188" s="125">
        <f t="shared" si="48"/>
        <v>0</v>
      </c>
      <c r="S188" s="125">
        <f t="shared" si="48"/>
        <v>0</v>
      </c>
      <c r="T188" s="125">
        <f t="shared" si="48"/>
        <v>0</v>
      </c>
      <c r="U188" s="125">
        <f t="shared" si="48"/>
        <v>0</v>
      </c>
      <c r="V188" s="125">
        <f t="shared" si="48"/>
        <v>0</v>
      </c>
      <c r="W188" s="125">
        <f t="shared" si="48"/>
        <v>0</v>
      </c>
      <c r="X188" s="125">
        <f t="shared" si="48"/>
        <v>0</v>
      </c>
      <c r="Y188" s="125">
        <f t="shared" si="48"/>
        <v>0</v>
      </c>
      <c r="Z188" s="125">
        <f t="shared" si="48"/>
        <v>0</v>
      </c>
      <c r="AA188" s="125">
        <f t="shared" si="48"/>
        <v>0</v>
      </c>
      <c r="AB188" s="125">
        <f t="shared" si="48"/>
        <v>0</v>
      </c>
      <c r="AC188" s="125">
        <f t="shared" si="48"/>
        <v>0</v>
      </c>
      <c r="AD188" s="125">
        <f t="shared" si="48"/>
        <v>0</v>
      </c>
      <c r="AE188" s="125">
        <f t="shared" si="48"/>
        <v>0</v>
      </c>
      <c r="AF188" s="125">
        <f t="shared" si="48"/>
        <v>0</v>
      </c>
      <c r="AG188" s="125">
        <f t="shared" si="48"/>
        <v>0</v>
      </c>
      <c r="AH188" s="125">
        <f t="shared" si="48"/>
        <v>0</v>
      </c>
      <c r="AI188" s="125">
        <f t="shared" si="48"/>
        <v>0</v>
      </c>
      <c r="AJ188" s="48" t="str">
        <f t="shared" si="30"/>
        <v/>
      </c>
      <c r="AK188" s="61"/>
      <c r="AL188" s="61" t="str">
        <f t="shared" si="33"/>
        <v>00</v>
      </c>
      <c r="AM188" s="61" t="str">
        <f t="shared" si="34"/>
        <v>00</v>
      </c>
      <c r="AN188" s="61" t="str">
        <f t="shared" si="35"/>
        <v>00</v>
      </c>
      <c r="AO188" s="61" t="str">
        <f t="shared" si="36"/>
        <v>00</v>
      </c>
      <c r="AQ188" t="str">
        <f t="shared" si="31"/>
        <v/>
      </c>
    </row>
    <row r="189" spans="2:43">
      <c r="B189" s="132"/>
      <c r="C189" s="48">
        <f t="shared" si="32"/>
        <v>53</v>
      </c>
      <c r="D189" s="125">
        <f t="shared" si="48"/>
        <v>0</v>
      </c>
      <c r="E189" s="125">
        <f t="shared" si="48"/>
        <v>0</v>
      </c>
      <c r="F189" s="125">
        <f t="shared" si="48"/>
        <v>0</v>
      </c>
      <c r="G189" s="125">
        <f t="shared" si="48"/>
        <v>0</v>
      </c>
      <c r="H189" s="125">
        <f t="shared" si="48"/>
        <v>0</v>
      </c>
      <c r="I189" s="125">
        <f t="shared" si="48"/>
        <v>0</v>
      </c>
      <c r="J189" s="125">
        <f t="shared" si="48"/>
        <v>0</v>
      </c>
      <c r="K189" s="125">
        <f t="shared" si="48"/>
        <v>0</v>
      </c>
      <c r="L189" s="125">
        <f t="shared" si="48"/>
        <v>0</v>
      </c>
      <c r="M189" s="125">
        <f t="shared" si="48"/>
        <v>0</v>
      </c>
      <c r="N189" s="125">
        <f t="shared" si="48"/>
        <v>0</v>
      </c>
      <c r="O189" s="125">
        <f t="shared" si="48"/>
        <v>0</v>
      </c>
      <c r="P189" s="125">
        <f t="shared" si="48"/>
        <v>0</v>
      </c>
      <c r="Q189" s="125">
        <f t="shared" si="48"/>
        <v>0</v>
      </c>
      <c r="R189" s="125">
        <f t="shared" si="48"/>
        <v>0</v>
      </c>
      <c r="S189" s="125">
        <f t="shared" si="48"/>
        <v>0</v>
      </c>
      <c r="T189" s="125">
        <f t="shared" si="48"/>
        <v>0</v>
      </c>
      <c r="U189" s="125">
        <f t="shared" si="48"/>
        <v>0</v>
      </c>
      <c r="V189" s="125">
        <f t="shared" si="48"/>
        <v>0</v>
      </c>
      <c r="W189" s="125">
        <f t="shared" si="48"/>
        <v>0</v>
      </c>
      <c r="X189" s="125">
        <f t="shared" si="48"/>
        <v>0</v>
      </c>
      <c r="Y189" s="125">
        <f t="shared" si="48"/>
        <v>0</v>
      </c>
      <c r="Z189" s="125">
        <f t="shared" si="48"/>
        <v>0</v>
      </c>
      <c r="AA189" s="125">
        <f t="shared" si="48"/>
        <v>0</v>
      </c>
      <c r="AB189" s="125">
        <f t="shared" si="48"/>
        <v>0</v>
      </c>
      <c r="AC189" s="125">
        <f t="shared" si="48"/>
        <v>0</v>
      </c>
      <c r="AD189" s="125">
        <f t="shared" si="48"/>
        <v>0</v>
      </c>
      <c r="AE189" s="125">
        <f t="shared" si="48"/>
        <v>0</v>
      </c>
      <c r="AF189" s="125">
        <f t="shared" si="48"/>
        <v>0</v>
      </c>
      <c r="AG189" s="125">
        <f t="shared" si="48"/>
        <v>0</v>
      </c>
      <c r="AH189" s="125">
        <f t="shared" si="48"/>
        <v>0</v>
      </c>
      <c r="AI189" s="125">
        <f t="shared" si="48"/>
        <v>0</v>
      </c>
      <c r="AJ189" s="48" t="str">
        <f t="shared" si="30"/>
        <v/>
      </c>
      <c r="AK189" s="61"/>
      <c r="AL189" s="61" t="str">
        <f t="shared" si="33"/>
        <v>00</v>
      </c>
      <c r="AM189" s="61" t="str">
        <f t="shared" si="34"/>
        <v>00</v>
      </c>
      <c r="AN189" s="61" t="str">
        <f t="shared" si="35"/>
        <v>00</v>
      </c>
      <c r="AO189" s="61" t="str">
        <f t="shared" si="36"/>
        <v>00</v>
      </c>
      <c r="AQ189" t="str">
        <f t="shared" si="31"/>
        <v/>
      </c>
    </row>
    <row r="190" spans="2:43">
      <c r="B190" s="132"/>
      <c r="C190" s="48">
        <f t="shared" si="32"/>
        <v>54</v>
      </c>
      <c r="D190" s="125">
        <f t="shared" si="48"/>
        <v>0</v>
      </c>
      <c r="E190" s="125">
        <f t="shared" si="48"/>
        <v>0</v>
      </c>
      <c r="F190" s="125">
        <f t="shared" si="48"/>
        <v>0</v>
      </c>
      <c r="G190" s="125">
        <f t="shared" si="48"/>
        <v>0</v>
      </c>
      <c r="H190" s="125">
        <f t="shared" si="48"/>
        <v>0</v>
      </c>
      <c r="I190" s="125">
        <f t="shared" si="48"/>
        <v>0</v>
      </c>
      <c r="J190" s="125">
        <f t="shared" si="48"/>
        <v>0</v>
      </c>
      <c r="K190" s="125">
        <f t="shared" si="48"/>
        <v>0</v>
      </c>
      <c r="L190" s="125">
        <f t="shared" si="48"/>
        <v>0</v>
      </c>
      <c r="M190" s="125">
        <f t="shared" si="48"/>
        <v>0</v>
      </c>
      <c r="N190" s="125">
        <f t="shared" si="48"/>
        <v>0</v>
      </c>
      <c r="O190" s="125">
        <f t="shared" si="48"/>
        <v>0</v>
      </c>
      <c r="P190" s="125">
        <f t="shared" si="48"/>
        <v>0</v>
      </c>
      <c r="Q190" s="125">
        <f t="shared" si="48"/>
        <v>0</v>
      </c>
      <c r="R190" s="125">
        <f t="shared" si="48"/>
        <v>0</v>
      </c>
      <c r="S190" s="125">
        <f t="shared" si="48"/>
        <v>0</v>
      </c>
      <c r="T190" s="125">
        <f t="shared" si="48"/>
        <v>0</v>
      </c>
      <c r="U190" s="125">
        <f t="shared" si="48"/>
        <v>0</v>
      </c>
      <c r="V190" s="125">
        <f t="shared" si="48"/>
        <v>0</v>
      </c>
      <c r="W190" s="125">
        <f t="shared" si="48"/>
        <v>0</v>
      </c>
      <c r="X190" s="125">
        <f t="shared" si="48"/>
        <v>0</v>
      </c>
      <c r="Y190" s="125">
        <f t="shared" si="48"/>
        <v>0</v>
      </c>
      <c r="Z190" s="125">
        <f t="shared" si="48"/>
        <v>0</v>
      </c>
      <c r="AA190" s="125">
        <f t="shared" si="48"/>
        <v>0</v>
      </c>
      <c r="AB190" s="125">
        <f t="shared" si="48"/>
        <v>0</v>
      </c>
      <c r="AC190" s="125">
        <f t="shared" si="48"/>
        <v>0</v>
      </c>
      <c r="AD190" s="125">
        <f t="shared" si="48"/>
        <v>0</v>
      </c>
      <c r="AE190" s="125">
        <f t="shared" si="48"/>
        <v>0</v>
      </c>
      <c r="AF190" s="125">
        <f t="shared" si="48"/>
        <v>0</v>
      </c>
      <c r="AG190" s="125">
        <f t="shared" si="48"/>
        <v>0</v>
      </c>
      <c r="AH190" s="125">
        <f t="shared" si="48"/>
        <v>0</v>
      </c>
      <c r="AI190" s="125">
        <f t="shared" si="48"/>
        <v>0</v>
      </c>
      <c r="AJ190" s="48" t="str">
        <f t="shared" si="30"/>
        <v/>
      </c>
      <c r="AK190" s="61"/>
      <c r="AL190" s="61" t="str">
        <f t="shared" si="33"/>
        <v>00</v>
      </c>
      <c r="AM190" s="61" t="str">
        <f t="shared" si="34"/>
        <v>00</v>
      </c>
      <c r="AN190" s="61" t="str">
        <f t="shared" si="35"/>
        <v>00</v>
      </c>
      <c r="AO190" s="61" t="str">
        <f t="shared" si="36"/>
        <v>00</v>
      </c>
      <c r="AQ190" t="str">
        <f t="shared" si="31"/>
        <v/>
      </c>
    </row>
    <row r="191" spans="2:43">
      <c r="B191" s="132"/>
      <c r="C191" s="48">
        <f t="shared" si="32"/>
        <v>55</v>
      </c>
      <c r="D191" s="125">
        <f t="shared" si="48"/>
        <v>0</v>
      </c>
      <c r="E191" s="125">
        <f t="shared" si="48"/>
        <v>0</v>
      </c>
      <c r="F191" s="125">
        <f t="shared" si="48"/>
        <v>0</v>
      </c>
      <c r="G191" s="125">
        <f t="shared" si="48"/>
        <v>0</v>
      </c>
      <c r="H191" s="125">
        <f t="shared" si="48"/>
        <v>0</v>
      </c>
      <c r="I191" s="125">
        <f t="shared" si="48"/>
        <v>0</v>
      </c>
      <c r="J191" s="125">
        <f t="shared" si="48"/>
        <v>0</v>
      </c>
      <c r="K191" s="125">
        <f t="shared" si="48"/>
        <v>0</v>
      </c>
      <c r="L191" s="125">
        <f t="shared" si="48"/>
        <v>0</v>
      </c>
      <c r="M191" s="125">
        <f t="shared" si="48"/>
        <v>0</v>
      </c>
      <c r="N191" s="125">
        <f t="shared" si="48"/>
        <v>0</v>
      </c>
      <c r="O191" s="125">
        <f t="shared" si="48"/>
        <v>0</v>
      </c>
      <c r="P191" s="125">
        <f t="shared" si="48"/>
        <v>0</v>
      </c>
      <c r="Q191" s="125">
        <f t="shared" si="48"/>
        <v>0</v>
      </c>
      <c r="R191" s="125">
        <f t="shared" si="48"/>
        <v>0</v>
      </c>
      <c r="S191" s="125">
        <f t="shared" si="48"/>
        <v>0</v>
      </c>
      <c r="T191" s="125">
        <f t="shared" si="48"/>
        <v>0</v>
      </c>
      <c r="U191" s="125">
        <f t="shared" si="48"/>
        <v>0</v>
      </c>
      <c r="V191" s="125">
        <f t="shared" si="48"/>
        <v>0</v>
      </c>
      <c r="W191" s="125">
        <f t="shared" si="48"/>
        <v>0</v>
      </c>
      <c r="X191" s="125">
        <f t="shared" si="48"/>
        <v>0</v>
      </c>
      <c r="Y191" s="125">
        <f t="shared" si="48"/>
        <v>0</v>
      </c>
      <c r="Z191" s="125">
        <f t="shared" si="48"/>
        <v>0</v>
      </c>
      <c r="AA191" s="125">
        <f t="shared" si="48"/>
        <v>0</v>
      </c>
      <c r="AB191" s="125">
        <f t="shared" si="48"/>
        <v>0</v>
      </c>
      <c r="AC191" s="125">
        <f t="shared" si="48"/>
        <v>0</v>
      </c>
      <c r="AD191" s="125">
        <f t="shared" si="48"/>
        <v>0</v>
      </c>
      <c r="AE191" s="125">
        <f t="shared" si="48"/>
        <v>0</v>
      </c>
      <c r="AF191" s="125">
        <f t="shared" si="48"/>
        <v>0</v>
      </c>
      <c r="AG191" s="125">
        <f t="shared" si="48"/>
        <v>0</v>
      </c>
      <c r="AH191" s="125">
        <f t="shared" si="48"/>
        <v>0</v>
      </c>
      <c r="AI191" s="125">
        <f t="shared" ref="AI191" si="49">IF(OR(AI61=0,AI61=1),1,0)</f>
        <v>0</v>
      </c>
      <c r="AJ191" s="48" t="str">
        <f t="shared" si="30"/>
        <v/>
      </c>
      <c r="AK191" s="61"/>
      <c r="AL191" s="61" t="str">
        <f t="shared" si="33"/>
        <v>00</v>
      </c>
      <c r="AM191" s="61" t="str">
        <f t="shared" si="34"/>
        <v>00</v>
      </c>
      <c r="AN191" s="61" t="str">
        <f t="shared" si="35"/>
        <v>00</v>
      </c>
      <c r="AO191" s="61" t="str">
        <f t="shared" si="36"/>
        <v>00</v>
      </c>
      <c r="AQ191" t="str">
        <f t="shared" si="31"/>
        <v/>
      </c>
    </row>
    <row r="192" spans="2:43">
      <c r="B192" s="132"/>
      <c r="C192" s="48">
        <f t="shared" si="32"/>
        <v>56</v>
      </c>
      <c r="D192" s="125">
        <f t="shared" ref="D192:AI199" si="50">IF(OR(D62=0,D62=1),1,0)</f>
        <v>0</v>
      </c>
      <c r="E192" s="125">
        <f t="shared" si="50"/>
        <v>0</v>
      </c>
      <c r="F192" s="125">
        <f t="shared" si="50"/>
        <v>0</v>
      </c>
      <c r="G192" s="125">
        <f t="shared" si="50"/>
        <v>0</v>
      </c>
      <c r="H192" s="125">
        <f t="shared" si="50"/>
        <v>0</v>
      </c>
      <c r="I192" s="125">
        <f t="shared" si="50"/>
        <v>0</v>
      </c>
      <c r="J192" s="125">
        <f t="shared" si="50"/>
        <v>0</v>
      </c>
      <c r="K192" s="125">
        <f t="shared" si="50"/>
        <v>0</v>
      </c>
      <c r="L192" s="125">
        <f t="shared" si="50"/>
        <v>0</v>
      </c>
      <c r="M192" s="125">
        <f t="shared" si="50"/>
        <v>0</v>
      </c>
      <c r="N192" s="125">
        <f t="shared" si="50"/>
        <v>0</v>
      </c>
      <c r="O192" s="125">
        <f t="shared" si="50"/>
        <v>0</v>
      </c>
      <c r="P192" s="125">
        <f t="shared" si="50"/>
        <v>0</v>
      </c>
      <c r="Q192" s="125">
        <f t="shared" si="50"/>
        <v>0</v>
      </c>
      <c r="R192" s="125">
        <f t="shared" si="50"/>
        <v>0</v>
      </c>
      <c r="S192" s="125">
        <f t="shared" si="50"/>
        <v>0</v>
      </c>
      <c r="T192" s="125">
        <f t="shared" si="50"/>
        <v>0</v>
      </c>
      <c r="U192" s="125">
        <f t="shared" si="50"/>
        <v>0</v>
      </c>
      <c r="V192" s="125">
        <f t="shared" si="50"/>
        <v>0</v>
      </c>
      <c r="W192" s="125">
        <f t="shared" si="50"/>
        <v>0</v>
      </c>
      <c r="X192" s="125">
        <f t="shared" si="50"/>
        <v>0</v>
      </c>
      <c r="Y192" s="125">
        <f t="shared" si="50"/>
        <v>0</v>
      </c>
      <c r="Z192" s="125">
        <f t="shared" si="50"/>
        <v>0</v>
      </c>
      <c r="AA192" s="125">
        <f t="shared" si="50"/>
        <v>0</v>
      </c>
      <c r="AB192" s="125">
        <f t="shared" si="50"/>
        <v>0</v>
      </c>
      <c r="AC192" s="125">
        <f t="shared" si="50"/>
        <v>0</v>
      </c>
      <c r="AD192" s="125">
        <f t="shared" si="50"/>
        <v>0</v>
      </c>
      <c r="AE192" s="125">
        <f t="shared" si="50"/>
        <v>0</v>
      </c>
      <c r="AF192" s="125">
        <f t="shared" si="50"/>
        <v>0</v>
      </c>
      <c r="AG192" s="125">
        <f t="shared" si="50"/>
        <v>0</v>
      </c>
      <c r="AH192" s="125">
        <f t="shared" si="50"/>
        <v>0</v>
      </c>
      <c r="AI192" s="125">
        <f t="shared" si="50"/>
        <v>0</v>
      </c>
      <c r="AJ192" s="48" t="str">
        <f t="shared" si="30"/>
        <v/>
      </c>
      <c r="AK192" s="61"/>
      <c r="AL192" s="61" t="str">
        <f t="shared" si="33"/>
        <v>00</v>
      </c>
      <c r="AM192" s="61" t="str">
        <f t="shared" si="34"/>
        <v>00</v>
      </c>
      <c r="AN192" s="61" t="str">
        <f t="shared" si="35"/>
        <v>00</v>
      </c>
      <c r="AO192" s="61" t="str">
        <f t="shared" si="36"/>
        <v>00</v>
      </c>
      <c r="AQ192" t="str">
        <f t="shared" si="31"/>
        <v/>
      </c>
    </row>
    <row r="193" spans="2:43">
      <c r="B193" s="132"/>
      <c r="C193" s="48">
        <f t="shared" si="32"/>
        <v>57</v>
      </c>
      <c r="D193" s="125">
        <f t="shared" si="50"/>
        <v>0</v>
      </c>
      <c r="E193" s="125">
        <f t="shared" si="50"/>
        <v>0</v>
      </c>
      <c r="F193" s="125">
        <f t="shared" si="50"/>
        <v>0</v>
      </c>
      <c r="G193" s="125">
        <f t="shared" si="50"/>
        <v>0</v>
      </c>
      <c r="H193" s="125">
        <f t="shared" si="50"/>
        <v>0</v>
      </c>
      <c r="I193" s="125">
        <f t="shared" si="50"/>
        <v>0</v>
      </c>
      <c r="J193" s="125">
        <f t="shared" si="50"/>
        <v>0</v>
      </c>
      <c r="K193" s="125">
        <f t="shared" si="50"/>
        <v>0</v>
      </c>
      <c r="L193" s="125">
        <f t="shared" si="50"/>
        <v>0</v>
      </c>
      <c r="M193" s="125">
        <f t="shared" si="50"/>
        <v>0</v>
      </c>
      <c r="N193" s="125">
        <f t="shared" si="50"/>
        <v>0</v>
      </c>
      <c r="O193" s="125">
        <f t="shared" si="50"/>
        <v>0</v>
      </c>
      <c r="P193" s="125">
        <f t="shared" si="50"/>
        <v>0</v>
      </c>
      <c r="Q193" s="125">
        <f t="shared" si="50"/>
        <v>0</v>
      </c>
      <c r="R193" s="125">
        <f t="shared" si="50"/>
        <v>0</v>
      </c>
      <c r="S193" s="125">
        <f t="shared" si="50"/>
        <v>0</v>
      </c>
      <c r="T193" s="125">
        <f t="shared" si="50"/>
        <v>0</v>
      </c>
      <c r="U193" s="125">
        <f t="shared" si="50"/>
        <v>0</v>
      </c>
      <c r="V193" s="125">
        <f t="shared" si="50"/>
        <v>0</v>
      </c>
      <c r="W193" s="125">
        <f t="shared" si="50"/>
        <v>0</v>
      </c>
      <c r="X193" s="125">
        <f t="shared" si="50"/>
        <v>0</v>
      </c>
      <c r="Y193" s="125">
        <f t="shared" si="50"/>
        <v>0</v>
      </c>
      <c r="Z193" s="125">
        <f t="shared" si="50"/>
        <v>0</v>
      </c>
      <c r="AA193" s="125">
        <f t="shared" si="50"/>
        <v>0</v>
      </c>
      <c r="AB193" s="125">
        <f t="shared" si="50"/>
        <v>0</v>
      </c>
      <c r="AC193" s="125">
        <f t="shared" si="50"/>
        <v>0</v>
      </c>
      <c r="AD193" s="125">
        <f t="shared" si="50"/>
        <v>0</v>
      </c>
      <c r="AE193" s="125">
        <f t="shared" si="50"/>
        <v>0</v>
      </c>
      <c r="AF193" s="125">
        <f t="shared" si="50"/>
        <v>0</v>
      </c>
      <c r="AG193" s="125">
        <f t="shared" si="50"/>
        <v>0</v>
      </c>
      <c r="AH193" s="125">
        <f t="shared" si="50"/>
        <v>0</v>
      </c>
      <c r="AI193" s="125">
        <f t="shared" si="50"/>
        <v>0</v>
      </c>
      <c r="AJ193" s="48" t="str">
        <f t="shared" si="30"/>
        <v/>
      </c>
      <c r="AK193" s="61"/>
      <c r="AL193" s="61" t="str">
        <f t="shared" si="33"/>
        <v>00</v>
      </c>
      <c r="AM193" s="61" t="str">
        <f t="shared" si="34"/>
        <v>00</v>
      </c>
      <c r="AN193" s="61" t="str">
        <f t="shared" si="35"/>
        <v>00</v>
      </c>
      <c r="AO193" s="61" t="str">
        <f t="shared" si="36"/>
        <v>00</v>
      </c>
      <c r="AQ193" t="str">
        <f t="shared" si="31"/>
        <v/>
      </c>
    </row>
    <row r="194" spans="2:43">
      <c r="B194" s="132"/>
      <c r="C194" s="48">
        <f t="shared" si="32"/>
        <v>58</v>
      </c>
      <c r="D194" s="125">
        <f t="shared" si="50"/>
        <v>0</v>
      </c>
      <c r="E194" s="125">
        <f t="shared" si="50"/>
        <v>0</v>
      </c>
      <c r="F194" s="125">
        <f t="shared" si="50"/>
        <v>0</v>
      </c>
      <c r="G194" s="125">
        <f t="shared" si="50"/>
        <v>0</v>
      </c>
      <c r="H194" s="125">
        <f t="shared" si="50"/>
        <v>0</v>
      </c>
      <c r="I194" s="125">
        <f t="shared" si="50"/>
        <v>0</v>
      </c>
      <c r="J194" s="125">
        <f t="shared" si="50"/>
        <v>0</v>
      </c>
      <c r="K194" s="125">
        <f t="shared" si="50"/>
        <v>0</v>
      </c>
      <c r="L194" s="125">
        <f t="shared" si="50"/>
        <v>0</v>
      </c>
      <c r="M194" s="125">
        <f t="shared" si="50"/>
        <v>0</v>
      </c>
      <c r="N194" s="125">
        <f t="shared" si="50"/>
        <v>0</v>
      </c>
      <c r="O194" s="125">
        <f t="shared" si="50"/>
        <v>0</v>
      </c>
      <c r="P194" s="125">
        <f t="shared" si="50"/>
        <v>0</v>
      </c>
      <c r="Q194" s="125">
        <f t="shared" si="50"/>
        <v>0</v>
      </c>
      <c r="R194" s="125">
        <f t="shared" si="50"/>
        <v>0</v>
      </c>
      <c r="S194" s="125">
        <f t="shared" si="50"/>
        <v>0</v>
      </c>
      <c r="T194" s="125">
        <f t="shared" si="50"/>
        <v>0</v>
      </c>
      <c r="U194" s="125">
        <f t="shared" si="50"/>
        <v>0</v>
      </c>
      <c r="V194" s="125">
        <f t="shared" si="50"/>
        <v>0</v>
      </c>
      <c r="W194" s="125">
        <f t="shared" si="50"/>
        <v>0</v>
      </c>
      <c r="X194" s="125">
        <f t="shared" si="50"/>
        <v>0</v>
      </c>
      <c r="Y194" s="125">
        <f t="shared" si="50"/>
        <v>0</v>
      </c>
      <c r="Z194" s="125">
        <f t="shared" si="50"/>
        <v>0</v>
      </c>
      <c r="AA194" s="125">
        <f t="shared" si="50"/>
        <v>0</v>
      </c>
      <c r="AB194" s="125">
        <f t="shared" si="50"/>
        <v>0</v>
      </c>
      <c r="AC194" s="125">
        <f t="shared" si="50"/>
        <v>0</v>
      </c>
      <c r="AD194" s="125">
        <f t="shared" si="50"/>
        <v>0</v>
      </c>
      <c r="AE194" s="125">
        <f t="shared" si="50"/>
        <v>0</v>
      </c>
      <c r="AF194" s="125">
        <f t="shared" si="50"/>
        <v>0</v>
      </c>
      <c r="AG194" s="125">
        <f t="shared" si="50"/>
        <v>0</v>
      </c>
      <c r="AH194" s="125">
        <f t="shared" si="50"/>
        <v>0</v>
      </c>
      <c r="AI194" s="125">
        <f t="shared" si="50"/>
        <v>0</v>
      </c>
      <c r="AJ194" s="48" t="str">
        <f t="shared" si="30"/>
        <v/>
      </c>
      <c r="AK194" s="61"/>
      <c r="AL194" s="61" t="str">
        <f t="shared" si="33"/>
        <v>00</v>
      </c>
      <c r="AM194" s="61" t="str">
        <f t="shared" si="34"/>
        <v>00</v>
      </c>
      <c r="AN194" s="61" t="str">
        <f t="shared" si="35"/>
        <v>00</v>
      </c>
      <c r="AO194" s="61" t="str">
        <f t="shared" si="36"/>
        <v>00</v>
      </c>
      <c r="AQ194" t="str">
        <f t="shared" si="31"/>
        <v/>
      </c>
    </row>
    <row r="195" spans="2:43">
      <c r="B195" s="132"/>
      <c r="C195" s="48">
        <f t="shared" si="32"/>
        <v>59</v>
      </c>
      <c r="D195" s="125">
        <f t="shared" si="50"/>
        <v>0</v>
      </c>
      <c r="E195" s="125">
        <f t="shared" si="50"/>
        <v>0</v>
      </c>
      <c r="F195" s="125">
        <f t="shared" si="50"/>
        <v>0</v>
      </c>
      <c r="G195" s="125">
        <f t="shared" si="50"/>
        <v>0</v>
      </c>
      <c r="H195" s="125">
        <f t="shared" si="50"/>
        <v>0</v>
      </c>
      <c r="I195" s="125">
        <f t="shared" si="50"/>
        <v>0</v>
      </c>
      <c r="J195" s="125">
        <f t="shared" si="50"/>
        <v>0</v>
      </c>
      <c r="K195" s="125">
        <f t="shared" si="50"/>
        <v>0</v>
      </c>
      <c r="L195" s="125">
        <f t="shared" si="50"/>
        <v>0</v>
      </c>
      <c r="M195" s="125">
        <f t="shared" si="50"/>
        <v>0</v>
      </c>
      <c r="N195" s="125">
        <f t="shared" si="50"/>
        <v>0</v>
      </c>
      <c r="O195" s="125">
        <f t="shared" si="50"/>
        <v>0</v>
      </c>
      <c r="P195" s="125">
        <f t="shared" si="50"/>
        <v>0</v>
      </c>
      <c r="Q195" s="125">
        <f t="shared" si="50"/>
        <v>0</v>
      </c>
      <c r="R195" s="125">
        <f t="shared" si="50"/>
        <v>0</v>
      </c>
      <c r="S195" s="125">
        <f t="shared" si="50"/>
        <v>0</v>
      </c>
      <c r="T195" s="125">
        <f t="shared" si="50"/>
        <v>0</v>
      </c>
      <c r="U195" s="125">
        <f t="shared" si="50"/>
        <v>0</v>
      </c>
      <c r="V195" s="125">
        <f t="shared" si="50"/>
        <v>0</v>
      </c>
      <c r="W195" s="125">
        <f t="shared" si="50"/>
        <v>0</v>
      </c>
      <c r="X195" s="125">
        <f t="shared" si="50"/>
        <v>0</v>
      </c>
      <c r="Y195" s="125">
        <f t="shared" si="50"/>
        <v>0</v>
      </c>
      <c r="Z195" s="125">
        <f t="shared" si="50"/>
        <v>0</v>
      </c>
      <c r="AA195" s="125">
        <f t="shared" si="50"/>
        <v>0</v>
      </c>
      <c r="AB195" s="125">
        <f t="shared" si="50"/>
        <v>0</v>
      </c>
      <c r="AC195" s="125">
        <f t="shared" si="50"/>
        <v>0</v>
      </c>
      <c r="AD195" s="125">
        <f t="shared" si="50"/>
        <v>0</v>
      </c>
      <c r="AE195" s="125">
        <f t="shared" si="50"/>
        <v>0</v>
      </c>
      <c r="AF195" s="125">
        <f t="shared" si="50"/>
        <v>0</v>
      </c>
      <c r="AG195" s="125">
        <f t="shared" si="50"/>
        <v>0</v>
      </c>
      <c r="AH195" s="125">
        <f t="shared" si="50"/>
        <v>0</v>
      </c>
      <c r="AI195" s="125">
        <f t="shared" si="50"/>
        <v>0</v>
      </c>
      <c r="AJ195" s="48" t="str">
        <f t="shared" si="30"/>
        <v/>
      </c>
      <c r="AK195" s="61"/>
      <c r="AL195" s="61" t="str">
        <f t="shared" si="33"/>
        <v>00</v>
      </c>
      <c r="AM195" s="61" t="str">
        <f t="shared" si="34"/>
        <v>00</v>
      </c>
      <c r="AN195" s="61" t="str">
        <f t="shared" si="35"/>
        <v>00</v>
      </c>
      <c r="AO195" s="61" t="str">
        <f t="shared" si="36"/>
        <v>00</v>
      </c>
      <c r="AQ195" t="str">
        <f t="shared" si="31"/>
        <v/>
      </c>
    </row>
    <row r="196" spans="2:43">
      <c r="B196" s="132"/>
      <c r="C196" s="48">
        <f t="shared" si="32"/>
        <v>60</v>
      </c>
      <c r="D196" s="125">
        <f t="shared" si="50"/>
        <v>0</v>
      </c>
      <c r="E196" s="125">
        <f t="shared" si="50"/>
        <v>0</v>
      </c>
      <c r="F196" s="125">
        <f t="shared" si="50"/>
        <v>0</v>
      </c>
      <c r="G196" s="125">
        <f t="shared" si="50"/>
        <v>0</v>
      </c>
      <c r="H196" s="125">
        <f t="shared" si="50"/>
        <v>0</v>
      </c>
      <c r="I196" s="125">
        <f t="shared" si="50"/>
        <v>0</v>
      </c>
      <c r="J196" s="125">
        <f t="shared" si="50"/>
        <v>0</v>
      </c>
      <c r="K196" s="125">
        <f t="shared" si="50"/>
        <v>0</v>
      </c>
      <c r="L196" s="125">
        <f t="shared" si="50"/>
        <v>0</v>
      </c>
      <c r="M196" s="125">
        <f t="shared" si="50"/>
        <v>0</v>
      </c>
      <c r="N196" s="125">
        <f t="shared" si="50"/>
        <v>0</v>
      </c>
      <c r="O196" s="125">
        <f t="shared" si="50"/>
        <v>0</v>
      </c>
      <c r="P196" s="125">
        <f t="shared" si="50"/>
        <v>0</v>
      </c>
      <c r="Q196" s="125">
        <f t="shared" si="50"/>
        <v>0</v>
      </c>
      <c r="R196" s="125">
        <f t="shared" si="50"/>
        <v>0</v>
      </c>
      <c r="S196" s="125">
        <f t="shared" si="50"/>
        <v>0</v>
      </c>
      <c r="T196" s="125">
        <f t="shared" si="50"/>
        <v>0</v>
      </c>
      <c r="U196" s="125">
        <f t="shared" si="50"/>
        <v>0</v>
      </c>
      <c r="V196" s="125">
        <f t="shared" si="50"/>
        <v>0</v>
      </c>
      <c r="W196" s="125">
        <f t="shared" si="50"/>
        <v>0</v>
      </c>
      <c r="X196" s="125">
        <f t="shared" si="50"/>
        <v>0</v>
      </c>
      <c r="Y196" s="125">
        <f t="shared" si="50"/>
        <v>0</v>
      </c>
      <c r="Z196" s="125">
        <f t="shared" si="50"/>
        <v>0</v>
      </c>
      <c r="AA196" s="125">
        <f t="shared" si="50"/>
        <v>0</v>
      </c>
      <c r="AB196" s="125">
        <f t="shared" si="50"/>
        <v>0</v>
      </c>
      <c r="AC196" s="125">
        <f t="shared" si="50"/>
        <v>0</v>
      </c>
      <c r="AD196" s="125">
        <f t="shared" si="50"/>
        <v>0</v>
      </c>
      <c r="AE196" s="125">
        <f t="shared" si="50"/>
        <v>0</v>
      </c>
      <c r="AF196" s="125">
        <f t="shared" si="50"/>
        <v>0</v>
      </c>
      <c r="AG196" s="125">
        <f t="shared" si="50"/>
        <v>0</v>
      </c>
      <c r="AH196" s="125">
        <f t="shared" si="50"/>
        <v>0</v>
      </c>
      <c r="AI196" s="125">
        <f t="shared" si="50"/>
        <v>0</v>
      </c>
      <c r="AJ196" s="48" t="str">
        <f t="shared" si="30"/>
        <v/>
      </c>
      <c r="AK196" s="61"/>
      <c r="AL196" s="61" t="str">
        <f t="shared" si="33"/>
        <v>00</v>
      </c>
      <c r="AM196" s="61" t="str">
        <f t="shared" si="34"/>
        <v>00</v>
      </c>
      <c r="AN196" s="61" t="str">
        <f t="shared" si="35"/>
        <v>00</v>
      </c>
      <c r="AO196" s="61" t="str">
        <f t="shared" si="36"/>
        <v>00</v>
      </c>
      <c r="AQ196" t="str">
        <f t="shared" si="31"/>
        <v/>
      </c>
    </row>
    <row r="197" spans="2:43">
      <c r="B197" s="132"/>
      <c r="C197" s="48">
        <f t="shared" si="32"/>
        <v>61</v>
      </c>
      <c r="D197" s="125">
        <f t="shared" si="50"/>
        <v>0</v>
      </c>
      <c r="E197" s="125">
        <f t="shared" si="50"/>
        <v>0</v>
      </c>
      <c r="F197" s="125">
        <f t="shared" si="50"/>
        <v>0</v>
      </c>
      <c r="G197" s="125">
        <f t="shared" si="50"/>
        <v>0</v>
      </c>
      <c r="H197" s="125">
        <f t="shared" si="50"/>
        <v>0</v>
      </c>
      <c r="I197" s="125">
        <f t="shared" si="50"/>
        <v>0</v>
      </c>
      <c r="J197" s="125">
        <f t="shared" si="50"/>
        <v>0</v>
      </c>
      <c r="K197" s="125">
        <f t="shared" si="50"/>
        <v>0</v>
      </c>
      <c r="L197" s="125">
        <f t="shared" si="50"/>
        <v>0</v>
      </c>
      <c r="M197" s="125">
        <f t="shared" si="50"/>
        <v>0</v>
      </c>
      <c r="N197" s="125">
        <f t="shared" si="50"/>
        <v>0</v>
      </c>
      <c r="O197" s="125">
        <f t="shared" si="50"/>
        <v>0</v>
      </c>
      <c r="P197" s="125">
        <f t="shared" si="50"/>
        <v>0</v>
      </c>
      <c r="Q197" s="125">
        <f t="shared" si="50"/>
        <v>0</v>
      </c>
      <c r="R197" s="125">
        <f t="shared" si="50"/>
        <v>0</v>
      </c>
      <c r="S197" s="125">
        <f t="shared" si="50"/>
        <v>0</v>
      </c>
      <c r="T197" s="125">
        <f t="shared" si="50"/>
        <v>0</v>
      </c>
      <c r="U197" s="125">
        <f t="shared" si="50"/>
        <v>0</v>
      </c>
      <c r="V197" s="125">
        <f t="shared" si="50"/>
        <v>0</v>
      </c>
      <c r="W197" s="125">
        <f t="shared" si="50"/>
        <v>0</v>
      </c>
      <c r="X197" s="125">
        <f t="shared" si="50"/>
        <v>0</v>
      </c>
      <c r="Y197" s="125">
        <f t="shared" si="50"/>
        <v>0</v>
      </c>
      <c r="Z197" s="125">
        <f t="shared" si="50"/>
        <v>0</v>
      </c>
      <c r="AA197" s="125">
        <f t="shared" si="50"/>
        <v>0</v>
      </c>
      <c r="AB197" s="125">
        <f t="shared" si="50"/>
        <v>0</v>
      </c>
      <c r="AC197" s="125">
        <f t="shared" si="50"/>
        <v>0</v>
      </c>
      <c r="AD197" s="125">
        <f t="shared" si="50"/>
        <v>0</v>
      </c>
      <c r="AE197" s="125">
        <f t="shared" si="50"/>
        <v>0</v>
      </c>
      <c r="AF197" s="125">
        <f t="shared" si="50"/>
        <v>0</v>
      </c>
      <c r="AG197" s="125">
        <f t="shared" si="50"/>
        <v>0</v>
      </c>
      <c r="AH197" s="125">
        <f t="shared" si="50"/>
        <v>0</v>
      </c>
      <c r="AI197" s="125">
        <f t="shared" si="50"/>
        <v>0</v>
      </c>
      <c r="AJ197" s="48" t="str">
        <f t="shared" si="30"/>
        <v/>
      </c>
      <c r="AK197" s="61"/>
      <c r="AL197" s="61" t="str">
        <f t="shared" si="33"/>
        <v>00</v>
      </c>
      <c r="AM197" s="61" t="str">
        <f t="shared" si="34"/>
        <v>00</v>
      </c>
      <c r="AN197" s="61" t="str">
        <f t="shared" si="35"/>
        <v>00</v>
      </c>
      <c r="AO197" s="61" t="str">
        <f t="shared" si="36"/>
        <v>00</v>
      </c>
      <c r="AQ197" t="str">
        <f t="shared" si="31"/>
        <v/>
      </c>
    </row>
    <row r="198" spans="2:43">
      <c r="B198" s="132"/>
      <c r="C198" s="48">
        <f t="shared" si="32"/>
        <v>62</v>
      </c>
      <c r="D198" s="125">
        <f t="shared" si="50"/>
        <v>0</v>
      </c>
      <c r="E198" s="125">
        <f t="shared" si="50"/>
        <v>0</v>
      </c>
      <c r="F198" s="125">
        <f t="shared" si="50"/>
        <v>0</v>
      </c>
      <c r="G198" s="125">
        <f t="shared" si="50"/>
        <v>0</v>
      </c>
      <c r="H198" s="125">
        <f t="shared" si="50"/>
        <v>0</v>
      </c>
      <c r="I198" s="125">
        <f t="shared" si="50"/>
        <v>0</v>
      </c>
      <c r="J198" s="125">
        <f t="shared" si="50"/>
        <v>0</v>
      </c>
      <c r="K198" s="125">
        <f t="shared" si="50"/>
        <v>0</v>
      </c>
      <c r="L198" s="125">
        <f t="shared" si="50"/>
        <v>0</v>
      </c>
      <c r="M198" s="125">
        <f t="shared" si="50"/>
        <v>0</v>
      </c>
      <c r="N198" s="125">
        <f t="shared" si="50"/>
        <v>0</v>
      </c>
      <c r="O198" s="125">
        <f t="shared" si="50"/>
        <v>0</v>
      </c>
      <c r="P198" s="125">
        <f t="shared" si="50"/>
        <v>0</v>
      </c>
      <c r="Q198" s="125">
        <f t="shared" si="50"/>
        <v>0</v>
      </c>
      <c r="R198" s="125">
        <f t="shared" si="50"/>
        <v>0</v>
      </c>
      <c r="S198" s="125">
        <f t="shared" si="50"/>
        <v>0</v>
      </c>
      <c r="T198" s="125">
        <f t="shared" si="50"/>
        <v>0</v>
      </c>
      <c r="U198" s="125">
        <f t="shared" si="50"/>
        <v>0</v>
      </c>
      <c r="V198" s="125">
        <f t="shared" si="50"/>
        <v>0</v>
      </c>
      <c r="W198" s="125">
        <f t="shared" si="50"/>
        <v>0</v>
      </c>
      <c r="X198" s="125">
        <f t="shared" si="50"/>
        <v>0</v>
      </c>
      <c r="Y198" s="125">
        <f t="shared" si="50"/>
        <v>0</v>
      </c>
      <c r="Z198" s="125">
        <f t="shared" si="50"/>
        <v>0</v>
      </c>
      <c r="AA198" s="125">
        <f t="shared" si="50"/>
        <v>0</v>
      </c>
      <c r="AB198" s="125">
        <f t="shared" si="50"/>
        <v>0</v>
      </c>
      <c r="AC198" s="125">
        <f t="shared" si="50"/>
        <v>0</v>
      </c>
      <c r="AD198" s="125">
        <f t="shared" si="50"/>
        <v>0</v>
      </c>
      <c r="AE198" s="125">
        <f t="shared" si="50"/>
        <v>0</v>
      </c>
      <c r="AF198" s="125">
        <f t="shared" si="50"/>
        <v>0</v>
      </c>
      <c r="AG198" s="125">
        <f t="shared" si="50"/>
        <v>0</v>
      </c>
      <c r="AH198" s="125">
        <f t="shared" si="50"/>
        <v>0</v>
      </c>
      <c r="AI198" s="125">
        <f t="shared" si="50"/>
        <v>0</v>
      </c>
      <c r="AJ198" s="48" t="str">
        <f t="shared" si="30"/>
        <v/>
      </c>
      <c r="AK198" s="61"/>
      <c r="AL198" s="61" t="str">
        <f t="shared" si="33"/>
        <v>00</v>
      </c>
      <c r="AM198" s="61" t="str">
        <f t="shared" si="34"/>
        <v>00</v>
      </c>
      <c r="AN198" s="61" t="str">
        <f t="shared" si="35"/>
        <v>00</v>
      </c>
      <c r="AO198" s="61" t="str">
        <f t="shared" si="36"/>
        <v>00</v>
      </c>
      <c r="AQ198" t="str">
        <f t="shared" si="31"/>
        <v/>
      </c>
    </row>
    <row r="199" spans="2:43">
      <c r="B199" s="133"/>
      <c r="C199" s="48">
        <f t="shared" si="32"/>
        <v>63</v>
      </c>
      <c r="D199" s="125">
        <f t="shared" si="50"/>
        <v>0</v>
      </c>
      <c r="E199" s="125">
        <f t="shared" si="50"/>
        <v>0</v>
      </c>
      <c r="F199" s="125">
        <f t="shared" si="50"/>
        <v>0</v>
      </c>
      <c r="G199" s="125">
        <f t="shared" si="50"/>
        <v>0</v>
      </c>
      <c r="H199" s="125">
        <f t="shared" si="50"/>
        <v>0</v>
      </c>
      <c r="I199" s="125">
        <f t="shared" si="50"/>
        <v>0</v>
      </c>
      <c r="J199" s="125">
        <f t="shared" si="50"/>
        <v>0</v>
      </c>
      <c r="K199" s="125">
        <f t="shared" si="50"/>
        <v>0</v>
      </c>
      <c r="L199" s="125">
        <f t="shared" si="50"/>
        <v>0</v>
      </c>
      <c r="M199" s="125">
        <f t="shared" si="50"/>
        <v>0</v>
      </c>
      <c r="N199" s="125">
        <f t="shared" si="50"/>
        <v>0</v>
      </c>
      <c r="O199" s="125">
        <f t="shared" si="50"/>
        <v>0</v>
      </c>
      <c r="P199" s="125">
        <f t="shared" si="50"/>
        <v>0</v>
      </c>
      <c r="Q199" s="125">
        <f t="shared" si="50"/>
        <v>0</v>
      </c>
      <c r="R199" s="125">
        <f t="shared" si="50"/>
        <v>0</v>
      </c>
      <c r="S199" s="125">
        <f t="shared" si="50"/>
        <v>0</v>
      </c>
      <c r="T199" s="125">
        <f t="shared" si="50"/>
        <v>0</v>
      </c>
      <c r="U199" s="125">
        <f t="shared" si="50"/>
        <v>0</v>
      </c>
      <c r="V199" s="125">
        <f t="shared" si="50"/>
        <v>0</v>
      </c>
      <c r="W199" s="125">
        <f t="shared" si="50"/>
        <v>0</v>
      </c>
      <c r="X199" s="125">
        <f t="shared" si="50"/>
        <v>0</v>
      </c>
      <c r="Y199" s="125">
        <f t="shared" si="50"/>
        <v>0</v>
      </c>
      <c r="Z199" s="125">
        <f t="shared" si="50"/>
        <v>0</v>
      </c>
      <c r="AA199" s="125">
        <f t="shared" si="50"/>
        <v>0</v>
      </c>
      <c r="AB199" s="125">
        <f t="shared" si="50"/>
        <v>0</v>
      </c>
      <c r="AC199" s="125">
        <f t="shared" si="50"/>
        <v>0</v>
      </c>
      <c r="AD199" s="125">
        <f t="shared" si="50"/>
        <v>0</v>
      </c>
      <c r="AE199" s="125">
        <f t="shared" si="50"/>
        <v>0</v>
      </c>
      <c r="AF199" s="125">
        <f t="shared" si="50"/>
        <v>0</v>
      </c>
      <c r="AG199" s="125">
        <f t="shared" si="50"/>
        <v>0</v>
      </c>
      <c r="AH199" s="125">
        <f t="shared" si="50"/>
        <v>0</v>
      </c>
      <c r="AI199" s="125">
        <f t="shared" ref="AI199" si="51">IF(OR(AI69=0,AI69=1),1,0)</f>
        <v>0</v>
      </c>
      <c r="AJ199" s="48" t="str">
        <f t="shared" si="30"/>
        <v/>
      </c>
      <c r="AK199" s="61"/>
      <c r="AL199" s="61" t="str">
        <f t="shared" si="33"/>
        <v>00</v>
      </c>
      <c r="AM199" s="61" t="str">
        <f t="shared" si="34"/>
        <v>00</v>
      </c>
      <c r="AN199" s="61" t="str">
        <f t="shared" si="35"/>
        <v>00</v>
      </c>
      <c r="AO199" s="61" t="str">
        <f t="shared" si="36"/>
        <v>00</v>
      </c>
      <c r="AQ199" t="str">
        <f t="shared" si="31"/>
        <v/>
      </c>
    </row>
  </sheetData>
  <protectedRanges>
    <protectedRange sqref="B3 D6:AJ69 L3:AI3" name="Table作成編集範囲"/>
  </protectedRanges>
  <mergeCells count="4">
    <mergeCell ref="C2:C3"/>
    <mergeCell ref="AJ2:AJ3"/>
    <mergeCell ref="A4:B5"/>
    <mergeCell ref="AG3:AH3"/>
  </mergeCells>
  <phoneticPr fontId="2"/>
  <conditionalFormatting sqref="D6:AI69">
    <cfRule type="cellIs" dxfId="2" priority="2" operator="equal">
      <formula>1</formula>
    </cfRule>
    <cfRule type="cellIs" dxfId="1" priority="3" operator="equal">
      <formula>"×"</formula>
    </cfRule>
  </conditionalFormatting>
  <conditionalFormatting sqref="AR5:AS70">
    <cfRule type="expression" dxfId="0" priority="1">
      <formula>$B$3="Index Table"</formula>
    </cfRule>
  </conditionalFormatting>
  <dataValidations count="1">
    <dataValidation type="list" allowBlank="1" showInputMessage="1" showErrorMessage="1" sqref="B3" xr:uid="{00000000-0002-0000-0600-000000000000}">
      <formula1>"Search Table, Index Table"</formula1>
    </dataValidation>
  </dataValidations>
  <pageMargins left="0.7" right="0.7" top="0.75" bottom="0.75" header="0.3" footer="0.3"/>
  <headerFooter>
    <oddHeader>&amp;C&amp;"Calibri"&amp;10&amp;KFF0000 CONFIDENTIAL&amp;1#_x000D_</oddHeader>
  </headerFooter>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1000000}">
          <x14:formula1>
            <xm:f>CH_Design!$C$3:$C$103</xm:f>
          </x14:formula1>
          <xm:sqref>AJ6:AJ69</xm:sqref>
        </x14:dataValidation>
      </x14:dataValidation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9"/>
  <dimension ref="B2:R79"/>
  <sheetViews>
    <sheetView zoomScale="85" zoomScaleNormal="85" workbookViewId="0">
      <selection activeCell="M17" sqref="M17"/>
    </sheetView>
  </sheetViews>
  <sheetFormatPr defaultRowHeight="12.9"/>
  <cols>
    <col min="2" max="2" width="34.5" bestFit="1" customWidth="1"/>
    <col min="3" max="10" width="3.375" customWidth="1"/>
    <col min="11" max="12" width="19.75" bestFit="1" customWidth="1"/>
    <col min="13" max="13" width="16.5" bestFit="1" customWidth="1"/>
    <col min="14" max="14" width="20" bestFit="1" customWidth="1"/>
    <col min="15" max="18" width="10.875" customWidth="1"/>
  </cols>
  <sheetData>
    <row r="2" spans="2:17" ht="15.65" thickBot="1">
      <c r="B2" s="24" t="s">
        <v>230</v>
      </c>
    </row>
    <row r="3" spans="2:17" ht="15.65" thickBot="1">
      <c r="B3" s="97" t="s">
        <v>231</v>
      </c>
      <c r="C3" s="309" t="s">
        <v>212</v>
      </c>
      <c r="D3" s="310"/>
      <c r="E3" s="310"/>
      <c r="F3" s="310"/>
      <c r="G3" s="310"/>
      <c r="H3" s="310"/>
      <c r="I3" s="310"/>
      <c r="J3" s="311"/>
      <c r="K3" s="191"/>
      <c r="L3" s="167"/>
      <c r="M3" s="170"/>
      <c r="N3" s="168"/>
      <c r="O3" s="168"/>
      <c r="P3" s="168"/>
      <c r="Q3" s="169"/>
    </row>
    <row r="4" spans="2:17">
      <c r="B4" s="70"/>
      <c r="C4" s="34" t="s">
        <v>232</v>
      </c>
      <c r="D4" s="34"/>
      <c r="E4" s="34"/>
      <c r="F4" s="34"/>
      <c r="G4" s="34"/>
      <c r="H4" s="34"/>
      <c r="I4" s="34"/>
      <c r="J4" s="34"/>
      <c r="K4" s="34"/>
      <c r="L4" s="192"/>
      <c r="M4" s="30" t="s">
        <v>233</v>
      </c>
      <c r="N4" s="45" t="s">
        <v>20</v>
      </c>
      <c r="O4" s="46"/>
      <c r="P4" s="46"/>
      <c r="Q4" s="47"/>
    </row>
    <row r="5" spans="2:17">
      <c r="B5" s="71" t="s">
        <v>21</v>
      </c>
      <c r="C5" s="312" t="s">
        <v>234</v>
      </c>
      <c r="D5" s="307"/>
      <c r="E5" s="307"/>
      <c r="F5" s="307"/>
      <c r="G5" s="307"/>
      <c r="H5" s="307"/>
      <c r="I5" s="307"/>
      <c r="J5" s="308"/>
      <c r="K5" s="26" t="s">
        <v>22</v>
      </c>
      <c r="L5" s="193"/>
      <c r="M5" s="31" t="s">
        <v>235</v>
      </c>
      <c r="N5" s="28" t="s">
        <v>23</v>
      </c>
      <c r="O5" s="77" t="s">
        <v>24</v>
      </c>
      <c r="P5" s="77" t="s">
        <v>25</v>
      </c>
      <c r="Q5" s="75" t="s">
        <v>26</v>
      </c>
    </row>
    <row r="6" spans="2:17" ht="25.85">
      <c r="B6" s="71" t="s">
        <v>37</v>
      </c>
      <c r="C6" s="163" t="s">
        <v>136</v>
      </c>
      <c r="D6" s="163" t="s">
        <v>236</v>
      </c>
      <c r="E6" s="163" t="s">
        <v>237</v>
      </c>
      <c r="F6" s="163" t="s">
        <v>237</v>
      </c>
      <c r="G6" s="163" t="s">
        <v>237</v>
      </c>
      <c r="H6" s="163" t="s">
        <v>236</v>
      </c>
      <c r="I6" s="163" t="s">
        <v>237</v>
      </c>
      <c r="J6" s="163" t="s">
        <v>237</v>
      </c>
      <c r="K6" s="26" t="s">
        <v>214</v>
      </c>
      <c r="L6" s="136" t="s">
        <v>214</v>
      </c>
      <c r="M6" s="31" t="s">
        <v>238</v>
      </c>
      <c r="N6" s="42"/>
      <c r="O6" s="78"/>
      <c r="P6" s="78"/>
      <c r="Q6" s="91" t="s">
        <v>239</v>
      </c>
    </row>
    <row r="7" spans="2:17" ht="25.85">
      <c r="B7" s="72" t="s">
        <v>27</v>
      </c>
      <c r="C7" s="306" t="s">
        <v>240</v>
      </c>
      <c r="D7" s="307"/>
      <c r="E7" s="307"/>
      <c r="F7" s="307"/>
      <c r="G7" s="307"/>
      <c r="H7" s="307"/>
      <c r="I7" s="307"/>
      <c r="J7" s="308"/>
      <c r="K7" s="26" t="s">
        <v>332</v>
      </c>
      <c r="L7" s="26" t="s">
        <v>331</v>
      </c>
      <c r="M7" s="32"/>
      <c r="N7" s="42"/>
      <c r="O7" s="78"/>
      <c r="P7" s="78"/>
      <c r="Q7" s="75" t="s">
        <v>278</v>
      </c>
    </row>
    <row r="8" spans="2:17" ht="61.15">
      <c r="B8" s="71" t="s">
        <v>28</v>
      </c>
      <c r="C8" s="185" t="s">
        <v>241</v>
      </c>
      <c r="D8" s="185" t="s">
        <v>66</v>
      </c>
      <c r="E8" s="185" t="s">
        <v>242</v>
      </c>
      <c r="F8" s="185" t="s">
        <v>243</v>
      </c>
      <c r="G8" s="185" t="s">
        <v>244</v>
      </c>
      <c r="H8" s="185" t="s">
        <v>245</v>
      </c>
      <c r="I8" s="185" t="s">
        <v>171</v>
      </c>
      <c r="J8" s="185" t="s">
        <v>246</v>
      </c>
      <c r="K8" s="26" t="s">
        <v>330</v>
      </c>
      <c r="L8" s="26" t="s">
        <v>275</v>
      </c>
      <c r="M8" s="31" t="s">
        <v>29</v>
      </c>
      <c r="N8" s="42"/>
      <c r="O8" s="78"/>
      <c r="P8" s="78"/>
      <c r="Q8" s="75" t="s">
        <v>247</v>
      </c>
    </row>
    <row r="9" spans="2:17" ht="91.05" thickBot="1">
      <c r="B9" s="73" t="s">
        <v>30</v>
      </c>
      <c r="C9" s="164" t="s">
        <v>248</v>
      </c>
      <c r="D9" s="164" t="s">
        <v>236</v>
      </c>
      <c r="E9" s="164" t="s">
        <v>249</v>
      </c>
      <c r="F9" s="164" t="s">
        <v>248</v>
      </c>
      <c r="G9" s="164" t="s">
        <v>249</v>
      </c>
      <c r="H9" s="164" t="s">
        <v>249</v>
      </c>
      <c r="I9" s="164" t="s">
        <v>248</v>
      </c>
      <c r="J9" s="164" t="s">
        <v>248</v>
      </c>
      <c r="K9" s="27" t="s">
        <v>213</v>
      </c>
      <c r="L9" s="27" t="s">
        <v>295</v>
      </c>
      <c r="M9" s="33" t="s">
        <v>352</v>
      </c>
      <c r="N9" s="29" t="s">
        <v>250</v>
      </c>
      <c r="O9" s="138"/>
      <c r="P9" s="76"/>
      <c r="Q9" s="194" t="s">
        <v>251</v>
      </c>
    </row>
    <row r="10" spans="2:17" ht="13.6" thickTop="1">
      <c r="B10" s="74" t="s">
        <v>333</v>
      </c>
      <c r="C10" s="165" t="s">
        <v>172</v>
      </c>
      <c r="D10" s="165" t="s">
        <v>172</v>
      </c>
      <c r="E10" s="195" t="s">
        <v>172</v>
      </c>
      <c r="F10" s="195" t="s">
        <v>172</v>
      </c>
      <c r="G10" s="165" t="s">
        <v>172</v>
      </c>
      <c r="H10" s="165" t="s">
        <v>172</v>
      </c>
      <c r="I10" s="165" t="s">
        <v>172</v>
      </c>
      <c r="J10" s="165" t="s">
        <v>172</v>
      </c>
      <c r="K10" s="36" t="s">
        <v>32</v>
      </c>
      <c r="L10" s="37" t="s">
        <v>217</v>
      </c>
      <c r="M10" s="38" t="s">
        <v>33</v>
      </c>
      <c r="N10" s="39" t="s">
        <v>31</v>
      </c>
      <c r="O10" s="43"/>
      <c r="P10" s="43"/>
      <c r="Q10" s="196" t="s">
        <v>136</v>
      </c>
    </row>
    <row r="11" spans="2:17">
      <c r="B11" s="20" t="s">
        <v>333</v>
      </c>
      <c r="C11" s="166" t="s">
        <v>172</v>
      </c>
      <c r="D11" s="166" t="s">
        <v>172</v>
      </c>
      <c r="E11" s="166" t="s">
        <v>172</v>
      </c>
      <c r="F11" s="166" t="s">
        <v>172</v>
      </c>
      <c r="G11" s="166" t="s">
        <v>172</v>
      </c>
      <c r="H11" s="166" t="s">
        <v>172</v>
      </c>
      <c r="I11" s="166" t="s">
        <v>172</v>
      </c>
      <c r="J11" s="166" t="s">
        <v>172</v>
      </c>
      <c r="K11" s="62" t="s">
        <v>32</v>
      </c>
      <c r="L11" s="35" t="s">
        <v>218</v>
      </c>
      <c r="M11" s="40" t="s">
        <v>33</v>
      </c>
      <c r="N11" s="41" t="s">
        <v>31</v>
      </c>
      <c r="O11" s="44"/>
      <c r="P11" s="44"/>
      <c r="Q11" s="186" t="s">
        <v>236</v>
      </c>
    </row>
    <row r="12" spans="2:17">
      <c r="B12" s="20" t="s">
        <v>334</v>
      </c>
      <c r="C12" s="166" t="s">
        <v>172</v>
      </c>
      <c r="D12" s="166" t="s">
        <v>172</v>
      </c>
      <c r="E12" s="166" t="s">
        <v>172</v>
      </c>
      <c r="F12" s="166" t="s">
        <v>172</v>
      </c>
      <c r="G12" s="166" t="s">
        <v>172</v>
      </c>
      <c r="H12" s="166" t="s">
        <v>172</v>
      </c>
      <c r="I12" s="166" t="s">
        <v>172</v>
      </c>
      <c r="J12" s="166" t="s">
        <v>172</v>
      </c>
      <c r="K12" s="62" t="s">
        <v>32</v>
      </c>
      <c r="L12" s="35" t="s">
        <v>219</v>
      </c>
      <c r="M12" s="40" t="s">
        <v>287</v>
      </c>
      <c r="N12" s="41" t="s">
        <v>292</v>
      </c>
      <c r="O12" s="44"/>
      <c r="P12" s="44"/>
      <c r="Q12" s="186" t="s">
        <v>252</v>
      </c>
    </row>
    <row r="13" spans="2:17">
      <c r="B13" s="20" t="s">
        <v>335</v>
      </c>
      <c r="C13" s="166" t="s">
        <v>172</v>
      </c>
      <c r="D13" s="166" t="s">
        <v>172</v>
      </c>
      <c r="E13" s="166" t="s">
        <v>172</v>
      </c>
      <c r="F13" s="166" t="s">
        <v>172</v>
      </c>
      <c r="G13" s="166" t="s">
        <v>172</v>
      </c>
      <c r="H13" s="166" t="s">
        <v>172</v>
      </c>
      <c r="I13" s="166" t="s">
        <v>172</v>
      </c>
      <c r="J13" s="166" t="s">
        <v>172</v>
      </c>
      <c r="K13" s="62" t="s">
        <v>32</v>
      </c>
      <c r="L13" s="35" t="s">
        <v>220</v>
      </c>
      <c r="M13" s="40" t="s">
        <v>289</v>
      </c>
      <c r="N13" s="41" t="s">
        <v>293</v>
      </c>
      <c r="O13" s="44"/>
      <c r="P13" s="44"/>
      <c r="Q13" s="186" t="s">
        <v>237</v>
      </c>
    </row>
    <row r="14" spans="2:17">
      <c r="B14" s="20" t="s">
        <v>336</v>
      </c>
      <c r="C14" s="166" t="s">
        <v>172</v>
      </c>
      <c r="D14" s="166" t="s">
        <v>172</v>
      </c>
      <c r="E14" s="166" t="s">
        <v>172</v>
      </c>
      <c r="F14" s="166" t="s">
        <v>172</v>
      </c>
      <c r="G14" s="166" t="s">
        <v>172</v>
      </c>
      <c r="H14" s="166" t="s">
        <v>172</v>
      </c>
      <c r="I14" s="166" t="s">
        <v>172</v>
      </c>
      <c r="J14" s="166" t="s">
        <v>172</v>
      </c>
      <c r="K14" s="62" t="s">
        <v>32</v>
      </c>
      <c r="L14" s="35" t="s">
        <v>221</v>
      </c>
      <c r="M14" s="40" t="s">
        <v>290</v>
      </c>
      <c r="N14" s="41" t="s">
        <v>294</v>
      </c>
      <c r="O14" s="44"/>
      <c r="P14" s="44"/>
      <c r="Q14" s="186" t="s">
        <v>237</v>
      </c>
    </row>
    <row r="15" spans="2:17">
      <c r="B15" s="20" t="s">
        <v>337</v>
      </c>
      <c r="C15" s="166" t="s">
        <v>172</v>
      </c>
      <c r="D15" s="166" t="s">
        <v>172</v>
      </c>
      <c r="E15" s="166" t="s">
        <v>172</v>
      </c>
      <c r="F15" s="166" t="s">
        <v>172</v>
      </c>
      <c r="G15" s="166" t="s">
        <v>172</v>
      </c>
      <c r="H15" s="166" t="s">
        <v>172</v>
      </c>
      <c r="I15" s="166" t="s">
        <v>172</v>
      </c>
      <c r="J15" s="166" t="s">
        <v>172</v>
      </c>
      <c r="K15" s="62" t="s">
        <v>32</v>
      </c>
      <c r="L15" s="35" t="s">
        <v>222</v>
      </c>
      <c r="M15" s="40" t="s">
        <v>33</v>
      </c>
      <c r="N15" s="41" t="s">
        <v>31</v>
      </c>
      <c r="O15" s="44"/>
      <c r="P15" s="44"/>
      <c r="Q15" s="186" t="s">
        <v>237</v>
      </c>
    </row>
    <row r="16" spans="2:17">
      <c r="B16" s="20" t="s">
        <v>337</v>
      </c>
      <c r="C16" s="166" t="s">
        <v>172</v>
      </c>
      <c r="D16" s="166" t="s">
        <v>172</v>
      </c>
      <c r="E16" s="166" t="s">
        <v>172</v>
      </c>
      <c r="F16" s="166" t="s">
        <v>172</v>
      </c>
      <c r="G16" s="166" t="s">
        <v>172</v>
      </c>
      <c r="H16" s="166" t="s">
        <v>172</v>
      </c>
      <c r="I16" s="166" t="s">
        <v>172</v>
      </c>
      <c r="J16" s="166" t="s">
        <v>172</v>
      </c>
      <c r="K16" s="62" t="s">
        <v>32</v>
      </c>
      <c r="L16" s="35" t="s">
        <v>223</v>
      </c>
      <c r="M16" s="40" t="s">
        <v>33</v>
      </c>
      <c r="N16" s="41" t="s">
        <v>31</v>
      </c>
      <c r="O16" s="44"/>
      <c r="P16" s="44"/>
      <c r="Q16" s="186" t="s">
        <v>237</v>
      </c>
    </row>
    <row r="17" spans="2:17">
      <c r="B17" s="20" t="s">
        <v>335</v>
      </c>
      <c r="C17" s="166" t="s">
        <v>172</v>
      </c>
      <c r="D17" s="166" t="s">
        <v>172</v>
      </c>
      <c r="E17" s="166" t="s">
        <v>172</v>
      </c>
      <c r="F17" s="166" t="s">
        <v>172</v>
      </c>
      <c r="G17" s="166" t="s">
        <v>172</v>
      </c>
      <c r="H17" s="166" t="s">
        <v>172</v>
      </c>
      <c r="I17" s="166" t="s">
        <v>172</v>
      </c>
      <c r="J17" s="166" t="s">
        <v>172</v>
      </c>
      <c r="K17" s="62" t="s">
        <v>32</v>
      </c>
      <c r="L17" s="35" t="s">
        <v>224</v>
      </c>
      <c r="M17" s="40" t="s">
        <v>348</v>
      </c>
      <c r="N17" s="41" t="s">
        <v>253</v>
      </c>
      <c r="O17" s="44"/>
      <c r="P17" s="44"/>
      <c r="Q17" s="186" t="s">
        <v>237</v>
      </c>
    </row>
    <row r="18" spans="2:17">
      <c r="B18" s="20" t="s">
        <v>341</v>
      </c>
      <c r="C18" s="166" t="s">
        <v>172</v>
      </c>
      <c r="D18" s="166" t="s">
        <v>172</v>
      </c>
      <c r="E18" s="166" t="s">
        <v>172</v>
      </c>
      <c r="F18" s="166" t="s">
        <v>172</v>
      </c>
      <c r="G18" s="166" t="s">
        <v>172</v>
      </c>
      <c r="H18" s="166" t="s">
        <v>172</v>
      </c>
      <c r="I18" s="166" t="s">
        <v>172</v>
      </c>
      <c r="J18" s="166" t="s">
        <v>172</v>
      </c>
      <c r="K18" s="62" t="s">
        <v>34</v>
      </c>
      <c r="L18" s="35" t="s">
        <v>215</v>
      </c>
      <c r="M18" s="40" t="s">
        <v>33</v>
      </c>
      <c r="N18" s="41" t="s">
        <v>31</v>
      </c>
      <c r="O18" s="44"/>
      <c r="P18" s="44"/>
      <c r="Q18" s="186" t="s">
        <v>237</v>
      </c>
    </row>
    <row r="19" spans="2:17">
      <c r="B19" s="20" t="s">
        <v>342</v>
      </c>
      <c r="C19" s="166" t="s">
        <v>172</v>
      </c>
      <c r="D19" s="166" t="s">
        <v>172</v>
      </c>
      <c r="E19" s="166" t="s">
        <v>172</v>
      </c>
      <c r="F19" s="166" t="s">
        <v>172</v>
      </c>
      <c r="G19" s="166" t="s">
        <v>172</v>
      </c>
      <c r="H19" s="166" t="s">
        <v>172</v>
      </c>
      <c r="I19" s="166" t="s">
        <v>172</v>
      </c>
      <c r="J19" s="166" t="s">
        <v>172</v>
      </c>
      <c r="K19" s="62" t="s">
        <v>35</v>
      </c>
      <c r="L19" s="35" t="s">
        <v>215</v>
      </c>
      <c r="M19" s="40" t="s">
        <v>348</v>
      </c>
      <c r="N19" s="41" t="s">
        <v>253</v>
      </c>
      <c r="O19" s="44"/>
      <c r="P19" s="44"/>
      <c r="Q19" s="186" t="s">
        <v>276</v>
      </c>
    </row>
    <row r="20" spans="2:17">
      <c r="B20" s="20" t="s">
        <v>343</v>
      </c>
      <c r="C20" s="166" t="s">
        <v>172</v>
      </c>
      <c r="D20" s="166" t="s">
        <v>172</v>
      </c>
      <c r="E20" s="166" t="s">
        <v>172</v>
      </c>
      <c r="F20" s="166" t="s">
        <v>172</v>
      </c>
      <c r="G20" s="166" t="s">
        <v>172</v>
      </c>
      <c r="H20" s="166" t="s">
        <v>172</v>
      </c>
      <c r="I20" s="166" t="s">
        <v>172</v>
      </c>
      <c r="J20" s="166" t="s">
        <v>172</v>
      </c>
      <c r="K20" s="62" t="s">
        <v>36</v>
      </c>
      <c r="L20" s="35" t="s">
        <v>215</v>
      </c>
      <c r="M20" s="40" t="s">
        <v>348</v>
      </c>
      <c r="N20" s="41" t="s">
        <v>253</v>
      </c>
      <c r="O20" s="44"/>
      <c r="P20" s="44"/>
      <c r="Q20" s="186" t="s">
        <v>276</v>
      </c>
    </row>
    <row r="21" spans="2:17" ht="13.6" thickBot="1">
      <c r="B21" s="197" t="s">
        <v>344</v>
      </c>
      <c r="C21" s="198" t="s">
        <v>172</v>
      </c>
      <c r="D21" s="198" t="s">
        <v>172</v>
      </c>
      <c r="E21" s="199" t="s">
        <v>172</v>
      </c>
      <c r="F21" s="199" t="s">
        <v>172</v>
      </c>
      <c r="G21" s="198" t="s">
        <v>172</v>
      </c>
      <c r="H21" s="198" t="s">
        <v>172</v>
      </c>
      <c r="I21" s="198" t="s">
        <v>172</v>
      </c>
      <c r="J21" s="198" t="s">
        <v>172</v>
      </c>
      <c r="K21" s="200" t="s">
        <v>255</v>
      </c>
      <c r="L21" s="201" t="s">
        <v>215</v>
      </c>
      <c r="M21" s="202" t="s">
        <v>33</v>
      </c>
      <c r="N21" s="203" t="s">
        <v>31</v>
      </c>
      <c r="O21" s="204"/>
      <c r="P21" s="204"/>
      <c r="Q21" s="205" t="s">
        <v>236</v>
      </c>
    </row>
    <row r="66" spans="2:18" ht="15.65" thickBot="1">
      <c r="B66" s="24" t="s">
        <v>256</v>
      </c>
    </row>
    <row r="67" spans="2:18" ht="15.65" thickBot="1">
      <c r="B67" s="97" t="s">
        <v>231</v>
      </c>
      <c r="C67" s="309" t="s">
        <v>212</v>
      </c>
      <c r="D67" s="310"/>
      <c r="E67" s="310"/>
      <c r="F67" s="310"/>
      <c r="G67" s="310"/>
      <c r="H67" s="310"/>
      <c r="I67" s="310"/>
      <c r="J67" s="311"/>
      <c r="K67" s="167"/>
      <c r="L67" s="167"/>
      <c r="M67" s="167"/>
      <c r="N67" s="170"/>
      <c r="O67" s="168"/>
      <c r="P67" s="168"/>
      <c r="Q67" s="168"/>
      <c r="R67" s="169"/>
    </row>
    <row r="68" spans="2:18">
      <c r="B68" s="70"/>
      <c r="C68" s="34" t="s">
        <v>257</v>
      </c>
      <c r="D68" s="34"/>
      <c r="E68" s="34"/>
      <c r="F68" s="34"/>
      <c r="G68" s="34"/>
      <c r="H68" s="34"/>
      <c r="I68" s="34"/>
      <c r="J68" s="34"/>
      <c r="K68" s="34"/>
      <c r="L68" s="34"/>
      <c r="M68" s="192"/>
      <c r="N68" s="30" t="s">
        <v>258</v>
      </c>
      <c r="O68" s="45" t="s">
        <v>20</v>
      </c>
      <c r="P68" s="46"/>
      <c r="Q68" s="46"/>
      <c r="R68" s="47"/>
    </row>
    <row r="69" spans="2:18">
      <c r="B69" s="71" t="s">
        <v>21</v>
      </c>
      <c r="C69" s="312" t="s">
        <v>259</v>
      </c>
      <c r="D69" s="307"/>
      <c r="E69" s="307"/>
      <c r="F69" s="307"/>
      <c r="G69" s="307"/>
      <c r="H69" s="307"/>
      <c r="I69" s="307"/>
      <c r="J69" s="308"/>
      <c r="K69" s="26" t="s">
        <v>22</v>
      </c>
      <c r="L69" s="89"/>
      <c r="M69" s="193"/>
      <c r="N69" s="31" t="s">
        <v>260</v>
      </c>
      <c r="O69" s="77" t="s">
        <v>25</v>
      </c>
      <c r="P69" s="1" t="s">
        <v>24</v>
      </c>
      <c r="Q69" s="77" t="s">
        <v>25</v>
      </c>
      <c r="R69" s="137" t="s">
        <v>26</v>
      </c>
    </row>
    <row r="70" spans="2:18">
      <c r="B70" s="71" t="s">
        <v>37</v>
      </c>
      <c r="C70" s="163" t="s">
        <v>261</v>
      </c>
      <c r="D70" s="163" t="s">
        <v>236</v>
      </c>
      <c r="E70" s="163" t="s">
        <v>236</v>
      </c>
      <c r="F70" s="163" t="s">
        <v>262</v>
      </c>
      <c r="G70" s="163" t="s">
        <v>237</v>
      </c>
      <c r="H70" s="163" t="s">
        <v>237</v>
      </c>
      <c r="I70" s="163" t="s">
        <v>237</v>
      </c>
      <c r="J70" s="163" t="s">
        <v>236</v>
      </c>
      <c r="K70" s="135" t="s">
        <v>214</v>
      </c>
      <c r="L70" s="136" t="s">
        <v>214</v>
      </c>
      <c r="M70" s="208"/>
      <c r="N70" s="31" t="s">
        <v>263</v>
      </c>
      <c r="O70" s="78"/>
      <c r="P70" s="42"/>
      <c r="Q70" s="78"/>
      <c r="R70" s="137"/>
    </row>
    <row r="71" spans="2:18" ht="25.85">
      <c r="B71" s="72" t="s">
        <v>27</v>
      </c>
      <c r="C71" s="306" t="s">
        <v>240</v>
      </c>
      <c r="D71" s="307"/>
      <c r="E71" s="307"/>
      <c r="F71" s="307"/>
      <c r="G71" s="307"/>
      <c r="H71" s="307"/>
      <c r="I71" s="307"/>
      <c r="J71" s="308"/>
      <c r="K71" s="1" t="s">
        <v>332</v>
      </c>
      <c r="L71" s="26" t="s">
        <v>331</v>
      </c>
      <c r="M71" s="137"/>
      <c r="N71" s="32"/>
      <c r="O71" s="78"/>
      <c r="P71" s="42"/>
      <c r="Q71" s="78"/>
      <c r="R71" s="137"/>
    </row>
    <row r="72" spans="2:18" ht="61.15">
      <c r="B72" s="71" t="s">
        <v>28</v>
      </c>
      <c r="C72" s="185" t="s">
        <v>241</v>
      </c>
      <c r="D72" s="185" t="s">
        <v>66</v>
      </c>
      <c r="E72" s="185" t="s">
        <v>242</v>
      </c>
      <c r="F72" s="185" t="s">
        <v>243</v>
      </c>
      <c r="G72" s="185" t="s">
        <v>264</v>
      </c>
      <c r="H72" s="185" t="s">
        <v>245</v>
      </c>
      <c r="I72" s="185" t="s">
        <v>265</v>
      </c>
      <c r="J72" s="185" t="s">
        <v>246</v>
      </c>
      <c r="K72" s="1" t="s">
        <v>330</v>
      </c>
      <c r="L72" s="26" t="s">
        <v>280</v>
      </c>
      <c r="M72" s="137"/>
      <c r="N72" s="31" t="s">
        <v>29</v>
      </c>
      <c r="O72" s="78"/>
      <c r="P72" s="42"/>
      <c r="Q72" s="78"/>
      <c r="R72" s="137"/>
    </row>
    <row r="73" spans="2:18" ht="65.25" thickBot="1">
      <c r="B73" s="73" t="s">
        <v>30</v>
      </c>
      <c r="C73" s="164" t="s">
        <v>248</v>
      </c>
      <c r="D73" s="164" t="s">
        <v>237</v>
      </c>
      <c r="E73" s="164" t="s">
        <v>248</v>
      </c>
      <c r="F73" s="164" t="s">
        <v>249</v>
      </c>
      <c r="G73" s="164" t="s">
        <v>248</v>
      </c>
      <c r="H73" s="164" t="s">
        <v>248</v>
      </c>
      <c r="I73" s="164" t="s">
        <v>248</v>
      </c>
      <c r="J73" s="164" t="s">
        <v>248</v>
      </c>
      <c r="K73" s="25" t="s">
        <v>213</v>
      </c>
      <c r="L73" s="27" t="s">
        <v>266</v>
      </c>
      <c r="M73" s="190"/>
      <c r="N73" s="33" t="s">
        <v>277</v>
      </c>
      <c r="O73" s="76"/>
      <c r="P73" s="206" t="s">
        <v>282</v>
      </c>
      <c r="Q73" s="76"/>
      <c r="R73" s="139"/>
    </row>
    <row r="74" spans="2:18" ht="13.6" thickTop="1">
      <c r="B74" s="74" t="s">
        <v>267</v>
      </c>
      <c r="C74" s="165" t="s">
        <v>172</v>
      </c>
      <c r="D74" s="165" t="s">
        <v>172</v>
      </c>
      <c r="E74" s="195" t="s">
        <v>172</v>
      </c>
      <c r="F74" s="195" t="s">
        <v>172</v>
      </c>
      <c r="G74" s="165" t="s">
        <v>172</v>
      </c>
      <c r="H74" s="165" t="s">
        <v>172</v>
      </c>
      <c r="I74" s="165" t="s">
        <v>172</v>
      </c>
      <c r="J74" s="165" t="s">
        <v>172</v>
      </c>
      <c r="K74" s="36" t="s">
        <v>32</v>
      </c>
      <c r="L74" s="37" t="s">
        <v>268</v>
      </c>
      <c r="M74" s="141"/>
      <c r="N74" s="38" t="s">
        <v>33</v>
      </c>
      <c r="O74" s="43"/>
      <c r="P74" s="36" t="s">
        <v>31</v>
      </c>
      <c r="Q74" s="43"/>
      <c r="R74" s="140"/>
    </row>
    <row r="75" spans="2:18">
      <c r="B75" s="20" t="s">
        <v>269</v>
      </c>
      <c r="C75" s="166" t="s">
        <v>172</v>
      </c>
      <c r="D75" s="166" t="s">
        <v>172</v>
      </c>
      <c r="E75" s="166" t="s">
        <v>172</v>
      </c>
      <c r="F75" s="166" t="s">
        <v>172</v>
      </c>
      <c r="G75" s="166" t="s">
        <v>172</v>
      </c>
      <c r="H75" s="166" t="s">
        <v>172</v>
      </c>
      <c r="I75" s="166" t="s">
        <v>172</v>
      </c>
      <c r="J75" s="166" t="s">
        <v>172</v>
      </c>
      <c r="K75" s="62" t="s">
        <v>32</v>
      </c>
      <c r="L75" s="35" t="s">
        <v>270</v>
      </c>
      <c r="M75" s="141"/>
      <c r="N75" s="40" t="s">
        <v>228</v>
      </c>
      <c r="O75" s="44"/>
      <c r="P75" s="62" t="s">
        <v>283</v>
      </c>
      <c r="Q75" s="44"/>
      <c r="R75" s="141"/>
    </row>
    <row r="76" spans="2:18">
      <c r="B76" s="20" t="s">
        <v>271</v>
      </c>
      <c r="C76" s="166" t="s">
        <v>172</v>
      </c>
      <c r="D76" s="166" t="s">
        <v>172</v>
      </c>
      <c r="E76" s="166" t="s">
        <v>172</v>
      </c>
      <c r="F76" s="166" t="s">
        <v>172</v>
      </c>
      <c r="G76" s="166" t="s">
        <v>172</v>
      </c>
      <c r="H76" s="166" t="s">
        <v>172</v>
      </c>
      <c r="I76" s="166" t="s">
        <v>172</v>
      </c>
      <c r="J76" s="166" t="s">
        <v>172</v>
      </c>
      <c r="K76" s="62" t="s">
        <v>34</v>
      </c>
      <c r="L76" s="35" t="s">
        <v>272</v>
      </c>
      <c r="M76" s="141"/>
      <c r="N76" s="40" t="s">
        <v>33</v>
      </c>
      <c r="O76" s="44"/>
      <c r="P76" s="62" t="s">
        <v>31</v>
      </c>
      <c r="Q76" s="44"/>
      <c r="R76" s="141"/>
    </row>
    <row r="77" spans="2:18">
      <c r="B77" s="20" t="s">
        <v>273</v>
      </c>
      <c r="C77" s="166" t="s">
        <v>172</v>
      </c>
      <c r="D77" s="166" t="s">
        <v>172</v>
      </c>
      <c r="E77" s="166" t="s">
        <v>172</v>
      </c>
      <c r="F77" s="166" t="s">
        <v>172</v>
      </c>
      <c r="G77" s="166" t="s">
        <v>172</v>
      </c>
      <c r="H77" s="166" t="s">
        <v>172</v>
      </c>
      <c r="I77" s="166" t="s">
        <v>172</v>
      </c>
      <c r="J77" s="166" t="s">
        <v>172</v>
      </c>
      <c r="K77" s="62" t="s">
        <v>35</v>
      </c>
      <c r="L77" s="35" t="s">
        <v>272</v>
      </c>
      <c r="M77" s="137"/>
      <c r="N77" s="40" t="s">
        <v>228</v>
      </c>
      <c r="O77" s="44"/>
      <c r="P77" s="62" t="s">
        <v>283</v>
      </c>
      <c r="Q77" s="44"/>
      <c r="R77" s="141"/>
    </row>
    <row r="78" spans="2:18">
      <c r="B78" s="20" t="s">
        <v>274</v>
      </c>
      <c r="C78" s="166" t="s">
        <v>172</v>
      </c>
      <c r="D78" s="166" t="s">
        <v>172</v>
      </c>
      <c r="E78" s="166" t="s">
        <v>172</v>
      </c>
      <c r="F78" s="166" t="s">
        <v>172</v>
      </c>
      <c r="G78" s="166" t="s">
        <v>172</v>
      </c>
      <c r="H78" s="166" t="s">
        <v>172</v>
      </c>
      <c r="I78" s="166" t="s">
        <v>172</v>
      </c>
      <c r="J78" s="166" t="s">
        <v>172</v>
      </c>
      <c r="K78" s="62" t="s">
        <v>36</v>
      </c>
      <c r="L78" s="35" t="s">
        <v>272</v>
      </c>
      <c r="M78" s="137"/>
      <c r="N78" s="40" t="s">
        <v>228</v>
      </c>
      <c r="O78" s="44"/>
      <c r="P78" s="62" t="s">
        <v>284</v>
      </c>
      <c r="Q78" s="44"/>
      <c r="R78" s="141"/>
    </row>
    <row r="79" spans="2:18" ht="13.6" thickBot="1">
      <c r="B79" s="197" t="s">
        <v>254</v>
      </c>
      <c r="C79" s="198" t="s">
        <v>172</v>
      </c>
      <c r="D79" s="198" t="s">
        <v>172</v>
      </c>
      <c r="E79" s="199" t="s">
        <v>172</v>
      </c>
      <c r="F79" s="199" t="s">
        <v>172</v>
      </c>
      <c r="G79" s="198" t="s">
        <v>172</v>
      </c>
      <c r="H79" s="198" t="s">
        <v>172</v>
      </c>
      <c r="I79" s="198" t="s">
        <v>172</v>
      </c>
      <c r="J79" s="198" t="s">
        <v>172</v>
      </c>
      <c r="K79" s="200" t="s">
        <v>255</v>
      </c>
      <c r="L79" s="201" t="s">
        <v>272</v>
      </c>
      <c r="M79" s="209"/>
      <c r="N79" s="202" t="s">
        <v>33</v>
      </c>
      <c r="O79" s="204"/>
      <c r="P79" s="200" t="s">
        <v>31</v>
      </c>
      <c r="Q79" s="204"/>
      <c r="R79" s="207"/>
    </row>
  </sheetData>
  <mergeCells count="6">
    <mergeCell ref="C71:J71"/>
    <mergeCell ref="C3:J3"/>
    <mergeCell ref="C5:J5"/>
    <mergeCell ref="C7:J7"/>
    <mergeCell ref="C67:J67"/>
    <mergeCell ref="C69:J69"/>
  </mergeCells>
  <phoneticPr fontId="2"/>
  <dataValidations disablePrompts="1" count="1">
    <dataValidation type="list" allowBlank="1" showInputMessage="1" showErrorMessage="1" sqref="C3 C67" xr:uid="{00000000-0002-0000-0700-000000000000}">
      <formula1>"Index,Matrix Search"</formula1>
    </dataValidation>
  </dataValidations>
  <pageMargins left="0.7" right="0.7" top="0.75" bottom="0.75" header="0.3" footer="0.3"/>
  <headerFooter>
    <oddHeader>&amp;C&amp;"Calibri"&amp;10&amp;KFF0000 CONFIDENTIAL&amp;1#_x000D_</oddHeader>
  </headerFooter>
  <drawing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B2:D27"/>
  <sheetViews>
    <sheetView workbookViewId="0"/>
  </sheetViews>
  <sheetFormatPr defaultRowHeight="12.9"/>
  <cols>
    <col min="2" max="2" width="4.875" bestFit="1" customWidth="1"/>
    <col min="3" max="3" width="12.25" customWidth="1"/>
    <col min="4" max="4" width="86" customWidth="1"/>
  </cols>
  <sheetData>
    <row r="2" spans="2:4" ht="13.6" thickBot="1">
      <c r="B2" s="85" t="s">
        <v>91</v>
      </c>
      <c r="C2" s="86">
        <f>MAX(B4:B28)</f>
        <v>17</v>
      </c>
      <c r="D2" s="86"/>
    </row>
    <row r="3" spans="2:4" ht="13.6" thickBot="1">
      <c r="B3" s="79" t="s">
        <v>89</v>
      </c>
      <c r="C3" s="87" t="s">
        <v>94</v>
      </c>
      <c r="D3" s="80" t="s">
        <v>90</v>
      </c>
    </row>
    <row r="4" spans="2:4" ht="13.6" thickTop="1">
      <c r="B4" s="12">
        <v>0</v>
      </c>
      <c r="C4" s="88" t="s">
        <v>95</v>
      </c>
      <c r="D4" s="13" t="s">
        <v>19</v>
      </c>
    </row>
    <row r="5" spans="2:4" ht="38.75">
      <c r="B5" s="2">
        <v>1</v>
      </c>
      <c r="C5" s="89" t="s">
        <v>95</v>
      </c>
      <c r="D5" s="91" t="s">
        <v>96</v>
      </c>
    </row>
    <row r="6" spans="2:4" ht="25.85">
      <c r="B6" s="2">
        <v>2</v>
      </c>
      <c r="C6" s="89" t="s">
        <v>97</v>
      </c>
      <c r="D6" s="91" t="s">
        <v>98</v>
      </c>
    </row>
    <row r="7" spans="2:4" ht="51.65">
      <c r="B7" s="2">
        <v>3</v>
      </c>
      <c r="C7" s="89" t="s">
        <v>99</v>
      </c>
      <c r="D7" s="91" t="s">
        <v>102</v>
      </c>
    </row>
    <row r="8" spans="2:4" ht="77.45">
      <c r="B8" s="2">
        <v>4</v>
      </c>
      <c r="C8" s="89" t="s">
        <v>110</v>
      </c>
      <c r="D8" s="91" t="s">
        <v>118</v>
      </c>
    </row>
    <row r="9" spans="2:4" ht="41.3" customHeight="1">
      <c r="B9" s="2">
        <v>5</v>
      </c>
      <c r="C9" s="89" t="s">
        <v>111</v>
      </c>
      <c r="D9" s="91" t="s">
        <v>112</v>
      </c>
    </row>
    <row r="10" spans="2:4" ht="25.85">
      <c r="B10" s="2">
        <v>6</v>
      </c>
      <c r="C10" s="89" t="s">
        <v>95</v>
      </c>
      <c r="D10" s="91" t="s">
        <v>117</v>
      </c>
    </row>
    <row r="11" spans="2:4" ht="25.85">
      <c r="B11" s="2">
        <v>7</v>
      </c>
      <c r="C11" s="89" t="s">
        <v>114</v>
      </c>
      <c r="D11" s="91" t="s">
        <v>115</v>
      </c>
    </row>
    <row r="12" spans="2:4" ht="25.85">
      <c r="B12" s="2">
        <v>8</v>
      </c>
      <c r="C12" s="89" t="s">
        <v>116</v>
      </c>
      <c r="D12" s="91" t="s">
        <v>119</v>
      </c>
    </row>
    <row r="13" spans="2:4" ht="25.85">
      <c r="B13" s="2">
        <v>9</v>
      </c>
      <c r="C13" s="89" t="s">
        <v>120</v>
      </c>
      <c r="D13" s="91" t="s">
        <v>121</v>
      </c>
    </row>
    <row r="14" spans="2:4" ht="25.85">
      <c r="B14" s="2">
        <v>10</v>
      </c>
      <c r="C14" s="89" t="s">
        <v>122</v>
      </c>
      <c r="D14" s="91" t="s">
        <v>123</v>
      </c>
    </row>
    <row r="15" spans="2:4" ht="129.1">
      <c r="B15" s="2">
        <v>11</v>
      </c>
      <c r="C15" s="89" t="s">
        <v>125</v>
      </c>
      <c r="D15" s="91" t="s">
        <v>138</v>
      </c>
    </row>
    <row r="16" spans="2:4" ht="191.25" customHeight="1">
      <c r="B16" s="2">
        <v>12</v>
      </c>
      <c r="C16" s="89" t="s">
        <v>167</v>
      </c>
      <c r="D16" s="91" t="s">
        <v>177</v>
      </c>
    </row>
    <row r="17" spans="2:4" ht="25.85">
      <c r="B17" s="2">
        <v>13</v>
      </c>
      <c r="C17" s="89" t="s">
        <v>97</v>
      </c>
      <c r="D17" s="91" t="s">
        <v>180</v>
      </c>
    </row>
    <row r="18" spans="2:4" ht="90.35">
      <c r="B18" s="2">
        <v>14</v>
      </c>
      <c r="C18" s="89" t="s">
        <v>97</v>
      </c>
      <c r="D18" s="91" t="s">
        <v>182</v>
      </c>
    </row>
    <row r="19" spans="2:4" ht="38.75">
      <c r="B19" s="2">
        <v>15</v>
      </c>
      <c r="C19" s="89" t="s">
        <v>111</v>
      </c>
      <c r="D19" s="91" t="s">
        <v>186</v>
      </c>
    </row>
    <row r="20" spans="2:4" ht="64.55" customHeight="1">
      <c r="B20" s="2">
        <v>16</v>
      </c>
      <c r="C20" s="89" t="s">
        <v>111</v>
      </c>
      <c r="D20" s="91" t="s">
        <v>190</v>
      </c>
    </row>
    <row r="21" spans="2:4" ht="66.75" customHeight="1">
      <c r="B21" s="2">
        <v>17</v>
      </c>
      <c r="C21" s="89" t="s">
        <v>199</v>
      </c>
      <c r="D21" s="91" t="s">
        <v>206</v>
      </c>
    </row>
    <row r="22" spans="2:4">
      <c r="B22" s="2"/>
      <c r="C22" s="89"/>
      <c r="D22" s="91"/>
    </row>
    <row r="23" spans="2:4">
      <c r="B23" s="2"/>
      <c r="C23" s="89"/>
      <c r="D23" s="91"/>
    </row>
    <row r="24" spans="2:4">
      <c r="B24" s="2"/>
      <c r="C24" s="89"/>
      <c r="D24" s="91"/>
    </row>
    <row r="25" spans="2:4">
      <c r="B25" s="2"/>
      <c r="C25" s="89"/>
      <c r="D25" s="75"/>
    </row>
    <row r="26" spans="2:4">
      <c r="B26" s="2"/>
      <c r="C26" s="89"/>
      <c r="D26" s="75"/>
    </row>
    <row r="27" spans="2:4" ht="13.6" thickBot="1">
      <c r="B27" s="3"/>
      <c r="C27" s="90"/>
      <c r="D27" s="5"/>
    </row>
  </sheetData>
  <phoneticPr fontId="2"/>
  <pageMargins left="0.7" right="0.7" top="0.75" bottom="0.75" header="0.3" footer="0.3"/>
  <pageSetup paperSize="9" orientation="portrait" r:id="rId1"/>
  <headerFooter>
    <oddHeader>&amp;C&amp;"Calibri"&amp;10&amp;KFF0000 CONFIDENTIAL&amp;1#_x000D_</oddHead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10</vt:i4>
      </vt:variant>
    </vt:vector>
  </HeadingPairs>
  <TitlesOfParts>
    <vt:vector size="10" baseType="lpstr">
      <vt:lpstr>表紙（承認欄）</vt:lpstr>
      <vt:lpstr>表紙</vt:lpstr>
      <vt:lpstr>はじめに</vt:lpstr>
      <vt:lpstr>Matrix</vt:lpstr>
      <vt:lpstr>Config_IF</vt:lpstr>
      <vt:lpstr>CH_Design</vt:lpstr>
      <vt:lpstr>TT</vt:lpstr>
      <vt:lpstr>PD</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Kazuto Oishi (大石　和虎)</cp:lastModifiedBy>
  <dcterms:created xsi:type="dcterms:W3CDTF">2019-02-05T04:25:17Z</dcterms:created>
  <dcterms:modified xsi:type="dcterms:W3CDTF">2026-04-15T08:49:04Z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7ed1414a-99f2-46f9-bbe5-740af8d1b502_Enabled">
    <vt:lpwstr>true</vt:lpwstr>
  </property>
  <property fmtid="{D5CDD505-2E9C-101B-9397-08002B2CF9AE}" pid="3" name="MSIP_Label_7ed1414a-99f2-46f9-bbe5-740af8d1b502_SetDate">
    <vt:lpwstr>2025-05-30T00:14:31Z</vt:lpwstr>
  </property>
  <property fmtid="{D5CDD505-2E9C-101B-9397-08002B2CF9AE}" pid="4" name="MSIP_Label_7ed1414a-99f2-46f9-bbe5-740af8d1b502_Method">
    <vt:lpwstr>Standard</vt:lpwstr>
  </property>
  <property fmtid="{D5CDD505-2E9C-101B-9397-08002B2CF9AE}" pid="5" name="MSIP_Label_7ed1414a-99f2-46f9-bbe5-740af8d1b502_Name">
    <vt:lpwstr>G_MIP_Confidential_Standard</vt:lpwstr>
  </property>
  <property fmtid="{D5CDD505-2E9C-101B-9397-08002B2CF9AE}" pid="6" name="MSIP_Label_7ed1414a-99f2-46f9-bbe5-740af8d1b502_SiteId">
    <vt:lpwstr>69405920-b673-4f7c-8845-e124e9d08af2</vt:lpwstr>
  </property>
  <property fmtid="{D5CDD505-2E9C-101B-9397-08002B2CF9AE}" pid="7" name="MSIP_Label_7ed1414a-99f2-46f9-bbe5-740af8d1b502_ActionId">
    <vt:lpwstr>32b89b87-240d-4cfc-b973-64398e3ac165</vt:lpwstr>
  </property>
  <property fmtid="{D5CDD505-2E9C-101B-9397-08002B2CF9AE}" pid="8" name="MSIP_Label_7ed1414a-99f2-46f9-bbe5-740af8d1b502_ContentBits">
    <vt:lpwstr>1</vt:lpwstr>
  </property>
</Properties>
</file>